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updateLinks="never" codeName="DieseArbeitsmappe" defaultThemeVersion="124226"/>
  <xr:revisionPtr revIDLastSave="0" documentId="13_ncr:1_{0B6BB638-832A-4194-9DBF-5DCD7E1A730C}" xr6:coauthVersionLast="47" xr6:coauthVersionMax="47" xr10:uidLastSave="{00000000-0000-0000-0000-000000000000}"/>
  <workbookProtection workbookAlgorithmName="SHA-512" workbookHashValue="aogXr1116vDq5eikzWk3f+eIAu03JH82FuHVeHWS31V9kV0/7n1f8YXqkudsE1NRf2L5r7sEYirTuRCOOXcu5w==" workbookSaltValue="c+/9oQViylRhKpYSNTBkmg==" workbookSpinCount="100000" lockStructure="1"/>
  <bookViews>
    <workbookView xWindow="28680" yWindow="-120" windowWidth="29040" windowHeight="15720" tabRatio="843" firstSheet="3" activeTab="18" xr2:uid="{00000000-000D-0000-FFFF-FFFF00000000}"/>
  </bookViews>
  <sheets>
    <sheet name="Übersicht" sheetId="1" r:id="rId1"/>
    <sheet name="1-Kalk_SVR  " sheetId="197" r:id="rId2"/>
    <sheet name="2-Preisblatt" sheetId="195" r:id="rId3"/>
    <sheet name="3-Angebotsgesamtübersicht" sheetId="147" r:id="rId4"/>
    <sheet name="4-Legende" sheetId="2" r:id="rId5"/>
    <sheet name="5-LB UR" sheetId="55" r:id="rId6"/>
    <sheet name="FW Mgn" sheetId="140" r:id="rId7"/>
    <sheet name="FW Helba UR" sheetId="180" r:id="rId8"/>
    <sheet name="FW 30-acker" sheetId="186" r:id="rId9"/>
    <sheet name="FW Herpf" sheetId="187" r:id="rId10"/>
    <sheet name="FW Wall" sheetId="188" r:id="rId11"/>
    <sheet name="FW Henne" sheetId="189" r:id="rId12"/>
    <sheet name="FW Stepf" sheetId="190" r:id="rId13"/>
    <sheet name="Fw Sülz" sheetId="191" r:id="rId14"/>
    <sheet name="VW Herpf" sheetId="141" r:id="rId15"/>
    <sheet name="VW Stepf" sheetId="142" r:id="rId16"/>
    <sheet name="VW Henne" sheetId="143" r:id="rId17"/>
    <sheet name="Kresse" sheetId="145" r:id="rId18"/>
    <sheet name="KH Herpf" sheetId="194" r:id="rId19"/>
    <sheet name="Schw Henne" sheetId="146" r:id="rId20"/>
    <sheet name="JUClu Walld" sheetId="170" r:id="rId21"/>
    <sheet name="BH Sülz" sheetId="177" r:id="rId22"/>
    <sheet name="VR Stepf" sheetId="179" r:id="rId23"/>
    <sheet name="Soz. Herpf" sheetId="182" r:id="rId24"/>
  </sheets>
  <externalReferences>
    <externalReference r:id="rId25"/>
    <externalReference r:id="rId26"/>
  </externalReferences>
  <definedNames>
    <definedName name="_xlnm._FilterDatabase" localSheetId="21" hidden="1">'BH Sülz'!$A$12:$O$39</definedName>
    <definedName name="_xlnm._FilterDatabase" localSheetId="8" hidden="1">'FW 30-acker'!$A$12:$O$33</definedName>
    <definedName name="_xlnm._FilterDatabase" localSheetId="7" hidden="1">'FW Helba UR'!$A$12:$O$39</definedName>
    <definedName name="_xlnm._FilterDatabase" localSheetId="11" hidden="1">'FW Henne'!$A$12:$O$28</definedName>
    <definedName name="_xlnm._FilterDatabase" localSheetId="9" hidden="1">'FW Herpf'!$A$12:$O$25</definedName>
    <definedName name="_xlnm._FilterDatabase" localSheetId="6" hidden="1">'FW Mgn'!$A$12:$O$57</definedName>
    <definedName name="_xlnm._FilterDatabase" localSheetId="12" hidden="1">'FW Stepf'!$A$12:$O$27</definedName>
    <definedName name="_xlnm._FilterDatabase" localSheetId="13" hidden="1">'Fw Sülz'!$A$12:$O$38</definedName>
    <definedName name="_xlnm._FilterDatabase" localSheetId="10" hidden="1">'FW Wall'!$A$12:$O$39</definedName>
    <definedName name="_xlnm._FilterDatabase" localSheetId="20" hidden="1">'JUClu Walld'!$C$10:$J$19</definedName>
    <definedName name="_xlnm._FilterDatabase" localSheetId="18" hidden="1">'KH Herpf'!#REF!</definedName>
    <definedName name="_xlnm._FilterDatabase" localSheetId="17" hidden="1">Kresse!$A$12:$O$39</definedName>
    <definedName name="_xlnm._FilterDatabase" localSheetId="19" hidden="1">'Schw Henne'!$A$12:$O$35</definedName>
    <definedName name="_xlnm._FilterDatabase" localSheetId="23" hidden="1">'Soz. Herpf'!$A$12:$O$39</definedName>
    <definedName name="_xlnm._FilterDatabase" localSheetId="22" hidden="1">'VR Stepf'!$A$12:$O$39</definedName>
    <definedName name="Bereich" localSheetId="1">#REF!</definedName>
    <definedName name="Bereich" localSheetId="2">#REF!</definedName>
    <definedName name="Bereich" localSheetId="18">#REF!</definedName>
    <definedName name="Bereich">#REF!</definedName>
    <definedName name="_xlnm.Print_Area" localSheetId="1">'1-Kalk_SVR  '!$A$2:$N$70</definedName>
    <definedName name="_xlnm.Print_Area" localSheetId="2">'2-Preisblatt'!$B$2:$D$10</definedName>
    <definedName name="_xlnm.Print_Area" localSheetId="4">'4-Legende'!$B$1:$G$40</definedName>
    <definedName name="_xlnm.Print_Area" localSheetId="5">'5-LB UR'!$A$1:$H$201</definedName>
    <definedName name="_xlnm.Print_Area" localSheetId="20">'JUClu Walld'!$A$1:$N$19</definedName>
    <definedName name="_xlnm.Print_Area" localSheetId="18">'KH Herpf'!$A$1:$N$13</definedName>
    <definedName name="Grundfläche" localSheetId="1">#REF!</definedName>
    <definedName name="Grundfläche" localSheetId="2">#REF!</definedName>
    <definedName name="Grundfläche" localSheetId="18">#REF!</definedName>
    <definedName name="Grundfläche">#REF!</definedName>
    <definedName name="Jahresfläche" localSheetId="1">#REF!</definedName>
    <definedName name="Jahresfläche" localSheetId="2">#REF!</definedName>
    <definedName name="Jahresfläche" localSheetId="18">#REF!</definedName>
    <definedName name="Jahresfläche">#REF!</definedName>
    <definedName name="Jahreskosten" localSheetId="1">#REF!</definedName>
    <definedName name="Jahreskosten" localSheetId="2">#REF!</definedName>
    <definedName name="Jahreskosten" localSheetId="18">#REF!</definedName>
    <definedName name="Jahreskosten">#REF!</definedName>
    <definedName name="Jahresstunden" localSheetId="1">#REF!</definedName>
    <definedName name="Jahresstunden" localSheetId="2">#REF!</definedName>
    <definedName name="Jahresstunden" localSheetId="18">#REF!</definedName>
    <definedName name="Jahresstunden">#REF!</definedName>
    <definedName name="Monatskosten" localSheetId="1">#REF!</definedName>
    <definedName name="Monatskosten" localSheetId="2">#REF!</definedName>
    <definedName name="Monatskosten" localSheetId="18">#REF!</definedName>
    <definedName name="Monatskosten">#REF!</definedName>
    <definedName name="Preis" localSheetId="1">#REF!</definedName>
    <definedName name="Preis" localSheetId="2">#REF!</definedName>
    <definedName name="Preis" localSheetId="18">#REF!</definedName>
    <definedName name="Preis">#REF!</definedName>
    <definedName name="Preisblatt" localSheetId="1">#REF!</definedName>
    <definedName name="Preisblatt" localSheetId="2">#REF!</definedName>
    <definedName name="Preisblatt" localSheetId="18">#REF!</definedName>
    <definedName name="Preisblatt">#REF!</definedName>
    <definedName name="Reinigungsgruppe" localSheetId="1">#REF!</definedName>
    <definedName name="Reinigungsgruppe" localSheetId="2">#REF!</definedName>
    <definedName name="Reinigungsgruppe" localSheetId="18">#REF!</definedName>
    <definedName name="Reinigungsgruppe">#REF!</definedName>
    <definedName name="Turnus" localSheetId="1">#REF!</definedName>
    <definedName name="Turnus" localSheetId="2">#REF!</definedName>
    <definedName name="Turnus" localSheetId="18">#REF!</definedName>
    <definedName name="Turnus">#REF!</definedName>
    <definedName name="zur_Übersicht">'[1]1-Kalk_SVR'!$P$9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9" i="146" l="1"/>
  <c r="O9" i="187"/>
  <c r="O9" i="180"/>
  <c r="O9" i="140"/>
  <c r="G13" i="186"/>
  <c r="G13" i="140"/>
  <c r="Q13" i="140"/>
  <c r="Q14" i="140"/>
  <c r="P13" i="140"/>
  <c r="N13" i="140"/>
  <c r="H2" i="145"/>
  <c r="O9" i="186"/>
  <c r="L6" i="170"/>
  <c r="O9" i="145"/>
  <c r="O9" i="191"/>
  <c r="G23" i="147"/>
  <c r="G26" i="147"/>
  <c r="M12" i="170"/>
  <c r="M13" i="170"/>
  <c r="M14" i="170"/>
  <c r="M15" i="170"/>
  <c r="M16" i="170"/>
  <c r="M17" i="170"/>
  <c r="M18" i="170"/>
  <c r="M19" i="170"/>
  <c r="K11" i="170"/>
  <c r="M11" i="170" s="1"/>
  <c r="G19" i="147"/>
  <c r="H2" i="142"/>
  <c r="O9" i="190"/>
  <c r="P20" i="180"/>
  <c r="N13" i="182"/>
  <c r="G13" i="182"/>
  <c r="N13" i="179"/>
  <c r="G13" i="179"/>
  <c r="N13" i="177"/>
  <c r="G13" i="177"/>
  <c r="G9" i="194"/>
  <c r="G13" i="141"/>
  <c r="N13" i="141"/>
  <c r="N13" i="191"/>
  <c r="N13" i="190"/>
  <c r="G13" i="190"/>
  <c r="G13" i="189"/>
  <c r="N13" i="188"/>
  <c r="G13" i="188"/>
  <c r="N13" i="187"/>
  <c r="N13" i="186"/>
  <c r="N13" i="180"/>
  <c r="H2" i="182"/>
  <c r="O9" i="182"/>
  <c r="H2" i="179"/>
  <c r="O9" i="179"/>
  <c r="H2" i="177"/>
  <c r="O9" i="177"/>
  <c r="H4" i="170"/>
  <c r="H2" i="146"/>
  <c r="O5" i="194"/>
  <c r="O9" i="143"/>
  <c r="O9" i="142" l="1"/>
  <c r="O9" i="141"/>
  <c r="O9" i="188"/>
  <c r="H3" i="194"/>
  <c r="N10" i="194"/>
  <c r="N9" i="194" s="1"/>
  <c r="N11" i="194"/>
  <c r="H2" i="143"/>
  <c r="H2" i="141"/>
  <c r="H2" i="191"/>
  <c r="H2" i="190"/>
  <c r="H2" i="189"/>
  <c r="H2" i="188"/>
  <c r="H2" i="186"/>
  <c r="H2" i="180"/>
  <c r="H2" i="187"/>
  <c r="H2" i="140"/>
  <c r="P15" i="143" l="1"/>
  <c r="P16" i="143"/>
  <c r="P17" i="143"/>
  <c r="P18" i="143"/>
  <c r="P14" i="143"/>
  <c r="K60" i="197"/>
  <c r="F60" i="197"/>
  <c r="N59" i="197"/>
  <c r="I59" i="197"/>
  <c r="N58" i="197"/>
  <c r="I58" i="197"/>
  <c r="N57" i="197"/>
  <c r="I57" i="197"/>
  <c r="N56" i="197"/>
  <c r="I56" i="197"/>
  <c r="N55" i="197"/>
  <c r="I55" i="197"/>
  <c r="N54" i="197"/>
  <c r="I54" i="197"/>
  <c r="N53" i="197"/>
  <c r="I53" i="197"/>
  <c r="N51" i="197"/>
  <c r="I51" i="197"/>
  <c r="N50" i="197"/>
  <c r="I50" i="197"/>
  <c r="N49" i="197"/>
  <c r="I49" i="197"/>
  <c r="K45" i="197"/>
  <c r="F45" i="197"/>
  <c r="N44" i="197"/>
  <c r="I44" i="197"/>
  <c r="N43" i="197"/>
  <c r="I43" i="197"/>
  <c r="N42" i="197"/>
  <c r="I42" i="197"/>
  <c r="N41" i="197"/>
  <c r="I41" i="197"/>
  <c r="N35" i="197"/>
  <c r="I35" i="197"/>
  <c r="N34" i="197"/>
  <c r="I34" i="197"/>
  <c r="K29" i="197"/>
  <c r="F29" i="197"/>
  <c r="N28" i="197"/>
  <c r="I28" i="197"/>
  <c r="N27" i="197"/>
  <c r="I27" i="197"/>
  <c r="N26" i="197"/>
  <c r="I26" i="197"/>
  <c r="N25" i="197"/>
  <c r="I25" i="197"/>
  <c r="N24" i="197"/>
  <c r="I24" i="197"/>
  <c r="N23" i="197"/>
  <c r="I23" i="197"/>
  <c r="N22" i="197"/>
  <c r="I22" i="197"/>
  <c r="N21" i="197"/>
  <c r="I21" i="197"/>
  <c r="N20" i="197"/>
  <c r="I20" i="197"/>
  <c r="N19" i="197"/>
  <c r="I19" i="197"/>
  <c r="K16" i="197"/>
  <c r="F16" i="197"/>
  <c r="N15" i="197"/>
  <c r="I15" i="197"/>
  <c r="N14" i="197"/>
  <c r="I14" i="197"/>
  <c r="N13" i="197"/>
  <c r="I13" i="197"/>
  <c r="N12" i="197"/>
  <c r="I12" i="197"/>
  <c r="N11" i="197"/>
  <c r="I11" i="197"/>
  <c r="N10" i="197"/>
  <c r="I10" i="197"/>
  <c r="N9" i="197"/>
  <c r="I9" i="197"/>
  <c r="N45" i="197" l="1"/>
  <c r="N29" i="197"/>
  <c r="K31" i="197"/>
  <c r="N31" i="197" s="1"/>
  <c r="N37" i="197" s="1"/>
  <c r="F31" i="197"/>
  <c r="F37" i="197" s="1"/>
  <c r="F62" i="197" s="1"/>
  <c r="N60" i="197"/>
  <c r="N16" i="197"/>
  <c r="I16" i="197"/>
  <c r="I60" i="197"/>
  <c r="I29" i="197"/>
  <c r="I45" i="197"/>
  <c r="I31" i="197"/>
  <c r="I37" i="197" s="1"/>
  <c r="I62" i="197" l="1"/>
  <c r="I64" i="197" s="1"/>
  <c r="K37" i="197"/>
  <c r="K62" i="197" s="1"/>
  <c r="N62" i="197"/>
  <c r="N64" i="197" s="1"/>
  <c r="I66" i="197" l="1"/>
  <c r="I68" i="197" s="1"/>
  <c r="I70" i="197" s="1"/>
  <c r="N66" i="197"/>
  <c r="N68" i="197" s="1"/>
  <c r="N70" i="197" s="1"/>
  <c r="K68" i="197" l="1"/>
  <c r="K70" i="197" s="1"/>
  <c r="F68" i="197"/>
  <c r="F70" i="197" s="1"/>
  <c r="G25" i="147"/>
  <c r="O9" i="189" l="1"/>
  <c r="P11" i="194" l="1"/>
  <c r="R11" i="194" s="1"/>
  <c r="G17" i="147"/>
  <c r="Q11" i="194" l="1"/>
  <c r="P10" i="194"/>
  <c r="R10" i="194" l="1"/>
  <c r="R9" i="194" s="1"/>
  <c r="I17" i="147" s="1"/>
  <c r="J17" i="147" s="1"/>
  <c r="P9" i="194"/>
  <c r="H17" i="147" s="1"/>
  <c r="Q10" i="194"/>
  <c r="Q9" i="194" s="1"/>
  <c r="J20" i="147" l="1"/>
  <c r="G24" i="147" l="1"/>
  <c r="G12" i="147" l="1"/>
  <c r="G9" i="147"/>
  <c r="P15" i="182"/>
  <c r="Q15" i="182" s="1"/>
  <c r="P16" i="182"/>
  <c r="R16" i="182" s="1"/>
  <c r="P17" i="182"/>
  <c r="Q17" i="182" s="1"/>
  <c r="P14" i="182"/>
  <c r="Q15" i="143"/>
  <c r="Q16" i="143"/>
  <c r="Q17" i="143"/>
  <c r="Q18" i="143"/>
  <c r="Q23" i="188"/>
  <c r="Q35" i="188"/>
  <c r="N27" i="191"/>
  <c r="P27" i="191" s="1"/>
  <c r="Q27" i="191" s="1"/>
  <c r="N26" i="191"/>
  <c r="P26" i="191" s="1"/>
  <c r="Q26" i="191" s="1"/>
  <c r="P25" i="191"/>
  <c r="Q25" i="191" s="1"/>
  <c r="N25" i="191"/>
  <c r="N24" i="191"/>
  <c r="P24" i="191" s="1"/>
  <c r="Q24" i="191" s="1"/>
  <c r="N23" i="191"/>
  <c r="P23" i="191" s="1"/>
  <c r="Q23" i="191" s="1"/>
  <c r="N22" i="191"/>
  <c r="P22" i="191" s="1"/>
  <c r="Q22" i="191" s="1"/>
  <c r="N21" i="191"/>
  <c r="P21" i="191" s="1"/>
  <c r="Q21" i="191" s="1"/>
  <c r="N20" i="191"/>
  <c r="P20" i="191" s="1"/>
  <c r="Q20" i="191" s="1"/>
  <c r="N19" i="191"/>
  <c r="P19" i="191" s="1"/>
  <c r="Q19" i="191" s="1"/>
  <c r="N18" i="191"/>
  <c r="P18" i="191" s="1"/>
  <c r="Q18" i="191" s="1"/>
  <c r="N17" i="191"/>
  <c r="P17" i="191" s="1"/>
  <c r="Q17" i="191" s="1"/>
  <c r="N16" i="191"/>
  <c r="P16" i="191" s="1"/>
  <c r="Q16" i="191" s="1"/>
  <c r="N15" i="191"/>
  <c r="P15" i="191" s="1"/>
  <c r="Q15" i="191" s="1"/>
  <c r="N14" i="191"/>
  <c r="P14" i="191" s="1"/>
  <c r="G13" i="191"/>
  <c r="G15" i="147" s="1"/>
  <c r="N17" i="190"/>
  <c r="P17" i="190" s="1"/>
  <c r="Q17" i="190" s="1"/>
  <c r="N16" i="190"/>
  <c r="P16" i="190" s="1"/>
  <c r="Q16" i="190" s="1"/>
  <c r="N15" i="190"/>
  <c r="P15" i="190" s="1"/>
  <c r="Q15" i="190" s="1"/>
  <c r="N14" i="190"/>
  <c r="G14" i="147"/>
  <c r="N18" i="189"/>
  <c r="P18" i="189" s="1"/>
  <c r="Q18" i="189" s="1"/>
  <c r="N16" i="189"/>
  <c r="P16" i="189" s="1"/>
  <c r="Q16" i="189" s="1"/>
  <c r="P15" i="189"/>
  <c r="Q15" i="189" s="1"/>
  <c r="N15" i="189"/>
  <c r="N14" i="189"/>
  <c r="P14" i="189" s="1"/>
  <c r="G13" i="147"/>
  <c r="N37" i="188"/>
  <c r="P37" i="188" s="1"/>
  <c r="N36" i="188"/>
  <c r="P36" i="188" s="1"/>
  <c r="N35" i="188"/>
  <c r="P35" i="188" s="1"/>
  <c r="N34" i="188"/>
  <c r="P34" i="188" s="1"/>
  <c r="N33" i="188"/>
  <c r="P33" i="188" s="1"/>
  <c r="Q33" i="188" s="1"/>
  <c r="N32" i="188"/>
  <c r="P32" i="188" s="1"/>
  <c r="Q32" i="188" s="1"/>
  <c r="N31" i="188"/>
  <c r="P31" i="188" s="1"/>
  <c r="N30" i="188"/>
  <c r="P30" i="188" s="1"/>
  <c r="N29" i="188"/>
  <c r="P29" i="188" s="1"/>
  <c r="N28" i="188"/>
  <c r="P28" i="188" s="1"/>
  <c r="R28" i="188" s="1"/>
  <c r="N27" i="188"/>
  <c r="P27" i="188" s="1"/>
  <c r="R27" i="188" s="1"/>
  <c r="N26" i="188"/>
  <c r="P26" i="188" s="1"/>
  <c r="Q26" i="188" s="1"/>
  <c r="N25" i="188"/>
  <c r="P25" i="188" s="1"/>
  <c r="Q25" i="188" s="1"/>
  <c r="N24" i="188"/>
  <c r="P24" i="188" s="1"/>
  <c r="Q24" i="188" s="1"/>
  <c r="N23" i="188"/>
  <c r="P23" i="188" s="1"/>
  <c r="N22" i="188"/>
  <c r="P22" i="188" s="1"/>
  <c r="N21" i="188"/>
  <c r="N20" i="188"/>
  <c r="P20" i="188" s="1"/>
  <c r="P19" i="188"/>
  <c r="N19" i="188"/>
  <c r="P18" i="188"/>
  <c r="N18" i="188"/>
  <c r="N17" i="188"/>
  <c r="P16" i="188"/>
  <c r="Q16" i="188" s="1"/>
  <c r="N16" i="188"/>
  <c r="P15" i="188"/>
  <c r="N15" i="188"/>
  <c r="N14" i="188"/>
  <c r="P14" i="188" s="1"/>
  <c r="P14" i="187"/>
  <c r="G13" i="187"/>
  <c r="G11" i="147" s="1"/>
  <c r="N22" i="186"/>
  <c r="P22" i="186" s="1"/>
  <c r="N21" i="186"/>
  <c r="P21" i="186" s="1"/>
  <c r="N20" i="186"/>
  <c r="N19" i="186"/>
  <c r="P19" i="186" s="1"/>
  <c r="N18" i="186"/>
  <c r="P18" i="186" s="1"/>
  <c r="N17" i="186"/>
  <c r="P17" i="186" s="1"/>
  <c r="N16" i="186"/>
  <c r="P16" i="186" s="1"/>
  <c r="N15" i="186"/>
  <c r="P15" i="186" s="1"/>
  <c r="N14" i="186"/>
  <c r="G10" i="147"/>
  <c r="Q20" i="180"/>
  <c r="Q22" i="180"/>
  <c r="P15" i="180"/>
  <c r="R15" i="180" s="1"/>
  <c r="P16" i="180"/>
  <c r="Q16" i="180" s="1"/>
  <c r="P17" i="180"/>
  <c r="Q17" i="180" s="1"/>
  <c r="P18" i="180"/>
  <c r="Q18" i="180" s="1"/>
  <c r="P19" i="180"/>
  <c r="Q19" i="180" s="1"/>
  <c r="R20" i="180"/>
  <c r="P21" i="180"/>
  <c r="R21" i="180" s="1"/>
  <c r="P22" i="180"/>
  <c r="P23" i="180"/>
  <c r="Q23" i="180" s="1"/>
  <c r="P24" i="180"/>
  <c r="Q24" i="180" s="1"/>
  <c r="P25" i="180"/>
  <c r="Q25" i="180" s="1"/>
  <c r="P26" i="180"/>
  <c r="Q26" i="180" s="1"/>
  <c r="P27" i="180"/>
  <c r="Q27" i="180" s="1"/>
  <c r="P28" i="180"/>
  <c r="Q28" i="180" s="1"/>
  <c r="P14" i="180"/>
  <c r="P15" i="179"/>
  <c r="Q15" i="179" s="1"/>
  <c r="P16" i="179"/>
  <c r="Q16" i="179" s="1"/>
  <c r="P17" i="179"/>
  <c r="R17" i="179" s="1"/>
  <c r="P18" i="179"/>
  <c r="R18" i="179" s="1"/>
  <c r="P14" i="179"/>
  <c r="P15" i="177"/>
  <c r="Q15" i="177" s="1"/>
  <c r="P16" i="177"/>
  <c r="Q16" i="177" s="1"/>
  <c r="P17" i="177"/>
  <c r="Q17" i="177" s="1"/>
  <c r="P18" i="177"/>
  <c r="Q18" i="177" s="1"/>
  <c r="P19" i="177"/>
  <c r="Q19" i="177" s="1"/>
  <c r="P20" i="177"/>
  <c r="Q20" i="177" s="1"/>
  <c r="P22" i="177"/>
  <c r="Q22" i="177" s="1"/>
  <c r="P23" i="177"/>
  <c r="Q23" i="177" s="1"/>
  <c r="P24" i="177"/>
  <c r="Q24" i="177" s="1"/>
  <c r="P25" i="177"/>
  <c r="Q25" i="177" s="1"/>
  <c r="P26" i="177"/>
  <c r="Q26" i="177" s="1"/>
  <c r="P27" i="177"/>
  <c r="Q27" i="177" s="1"/>
  <c r="P14" i="177"/>
  <c r="K12" i="170"/>
  <c r="K13" i="170"/>
  <c r="K14" i="170"/>
  <c r="K15" i="170"/>
  <c r="K16" i="170"/>
  <c r="K17" i="170"/>
  <c r="K18" i="170"/>
  <c r="K19" i="170"/>
  <c r="Q15" i="180" l="1"/>
  <c r="R24" i="180"/>
  <c r="R19" i="180"/>
  <c r="Q21" i="180"/>
  <c r="R15" i="182"/>
  <c r="R16" i="179"/>
  <c r="R14" i="179"/>
  <c r="R13" i="179" s="1"/>
  <c r="I24" i="147" s="1"/>
  <c r="J24" i="147" s="1"/>
  <c r="P13" i="179"/>
  <c r="Q15" i="186"/>
  <c r="P13" i="186"/>
  <c r="H10" i="147" s="1"/>
  <c r="R17" i="180"/>
  <c r="R16" i="180"/>
  <c r="Q14" i="180"/>
  <c r="Q13" i="180" s="1"/>
  <c r="P13" i="180"/>
  <c r="Q14" i="182"/>
  <c r="Q13" i="182" s="1"/>
  <c r="P13" i="182"/>
  <c r="Q14" i="191"/>
  <c r="Q13" i="191" s="1"/>
  <c r="P13" i="191"/>
  <c r="H15" i="147" s="1"/>
  <c r="P13" i="187"/>
  <c r="H11" i="147" s="1"/>
  <c r="Q14" i="177"/>
  <c r="Q13" i="177" s="1"/>
  <c r="P13" i="177"/>
  <c r="H26" i="147" s="1"/>
  <c r="Q14" i="189"/>
  <c r="Q13" i="189" s="1"/>
  <c r="P13" i="189"/>
  <c r="H13" i="147" s="1"/>
  <c r="Q16" i="182"/>
  <c r="R15" i="179"/>
  <c r="Q14" i="179"/>
  <c r="Q17" i="179"/>
  <c r="Q18" i="179"/>
  <c r="Q28" i="188"/>
  <c r="R30" i="188"/>
  <c r="R25" i="177"/>
  <c r="R19" i="188"/>
  <c r="R31" i="188"/>
  <c r="R19" i="177"/>
  <c r="R28" i="180"/>
  <c r="R27" i="180"/>
  <c r="R26" i="180"/>
  <c r="R22" i="188"/>
  <c r="R34" i="188"/>
  <c r="R26" i="177"/>
  <c r="R24" i="177"/>
  <c r="R22" i="177"/>
  <c r="R20" i="177"/>
  <c r="R18" i="177"/>
  <c r="R25" i="180"/>
  <c r="R15" i="188"/>
  <c r="R36" i="188"/>
  <c r="R15" i="190"/>
  <c r="R14" i="177"/>
  <c r="R23" i="180"/>
  <c r="R16" i="190"/>
  <c r="R14" i="182"/>
  <c r="R27" i="177"/>
  <c r="R22" i="180"/>
  <c r="R16" i="188"/>
  <c r="R26" i="188"/>
  <c r="R17" i="190"/>
  <c r="R17" i="182"/>
  <c r="R17" i="177"/>
  <c r="R18" i="180"/>
  <c r="R16" i="177"/>
  <c r="R14" i="180"/>
  <c r="R13" i="180" s="1"/>
  <c r="R22" i="186"/>
  <c r="R18" i="188"/>
  <c r="R15" i="177"/>
  <c r="R23" i="177"/>
  <c r="R22" i="191"/>
  <c r="R23" i="191"/>
  <c r="R24" i="191"/>
  <c r="R15" i="191"/>
  <c r="R16" i="191"/>
  <c r="R25" i="191"/>
  <c r="R26" i="191"/>
  <c r="R17" i="191"/>
  <c r="R27" i="191"/>
  <c r="R18" i="191"/>
  <c r="R21" i="191"/>
  <c r="R19" i="191"/>
  <c r="R20" i="191"/>
  <c r="N13" i="189"/>
  <c r="R15" i="189"/>
  <c r="R16" i="189"/>
  <c r="R18" i="189"/>
  <c r="P14" i="190"/>
  <c r="P13" i="190" s="1"/>
  <c r="Q14" i="188"/>
  <c r="R14" i="188"/>
  <c r="R20" i="188"/>
  <c r="Q20" i="188"/>
  <c r="R37" i="188"/>
  <c r="Q37" i="188"/>
  <c r="R29" i="188"/>
  <c r="Q29" i="188"/>
  <c r="Q36" i="188"/>
  <c r="Q34" i="188"/>
  <c r="Q22" i="188"/>
  <c r="Q19" i="188"/>
  <c r="Q31" i="188"/>
  <c r="Q18" i="188"/>
  <c r="Q30" i="188"/>
  <c r="Q15" i="188"/>
  <c r="Q27" i="188"/>
  <c r="R32" i="188"/>
  <c r="R23" i="188"/>
  <c r="R24" i="188"/>
  <c r="R33" i="188"/>
  <c r="R25" i="188"/>
  <c r="R35" i="188"/>
  <c r="Q14" i="187"/>
  <c r="Q13" i="187" s="1"/>
  <c r="Q16" i="186"/>
  <c r="R16" i="186"/>
  <c r="R18" i="186"/>
  <c r="Q18" i="186"/>
  <c r="R21" i="186"/>
  <c r="Q21" i="186"/>
  <c r="R17" i="186"/>
  <c r="Q17" i="186"/>
  <c r="R19" i="186"/>
  <c r="Q22" i="186"/>
  <c r="Q19" i="186"/>
  <c r="R15" i="186"/>
  <c r="R14" i="191"/>
  <c r="R14" i="189"/>
  <c r="R14" i="187"/>
  <c r="P17" i="188"/>
  <c r="P13" i="188" s="1"/>
  <c r="R13" i="182" l="1"/>
  <c r="Q13" i="179"/>
  <c r="R13" i="177"/>
  <c r="I26" i="147" s="1"/>
  <c r="J26" i="147" s="1"/>
  <c r="Q13" i="188"/>
  <c r="R13" i="188"/>
  <c r="Q13" i="186"/>
  <c r="R13" i="191"/>
  <c r="I15" i="147" s="1"/>
  <c r="J15" i="147" s="1"/>
  <c r="R13" i="187"/>
  <c r="I11" i="147" s="1"/>
  <c r="J11" i="147" s="1"/>
  <c r="R13" i="189"/>
  <c r="I13" i="147" s="1"/>
  <c r="J13" i="147" s="1"/>
  <c r="R14" i="190"/>
  <c r="Q14" i="190"/>
  <c r="Q13" i="190" s="1"/>
  <c r="H14" i="147"/>
  <c r="R17" i="188"/>
  <c r="Q17" i="188"/>
  <c r="R13" i="186"/>
  <c r="I10" i="147" s="1"/>
  <c r="J10" i="147" s="1"/>
  <c r="H12" i="147"/>
  <c r="I12" i="147" l="1"/>
  <c r="J12" i="147" s="1"/>
  <c r="R13" i="190"/>
  <c r="I14" i="147" s="1"/>
  <c r="J14" i="147" s="1"/>
  <c r="P15" i="146"/>
  <c r="P16" i="146"/>
  <c r="P17" i="146"/>
  <c r="P18" i="146"/>
  <c r="P19" i="146"/>
  <c r="P20" i="146"/>
  <c r="P21" i="146"/>
  <c r="P22" i="146"/>
  <c r="P23" i="146"/>
  <c r="P24" i="146"/>
  <c r="P25" i="146"/>
  <c r="P26" i="146"/>
  <c r="P27" i="146"/>
  <c r="P28" i="146"/>
  <c r="P29" i="146"/>
  <c r="P30" i="146"/>
  <c r="P31" i="146"/>
  <c r="P32" i="146"/>
  <c r="P33" i="146"/>
  <c r="P34" i="146"/>
  <c r="P35" i="146"/>
  <c r="P14" i="146"/>
  <c r="P15" i="142" l="1"/>
  <c r="P16" i="142"/>
  <c r="P17" i="142"/>
  <c r="P18" i="142"/>
  <c r="P19" i="142"/>
  <c r="P20" i="142"/>
  <c r="P21" i="142"/>
  <c r="P22" i="142"/>
  <c r="P14" i="142"/>
  <c r="P15" i="140"/>
  <c r="P21" i="140"/>
  <c r="P22" i="140"/>
  <c r="P27" i="140"/>
  <c r="P28" i="140"/>
  <c r="P29" i="140"/>
  <c r="P30" i="140"/>
  <c r="P31" i="140"/>
  <c r="P32" i="140"/>
  <c r="P33" i="140"/>
  <c r="P34" i="140"/>
  <c r="P35" i="140"/>
  <c r="P36" i="140"/>
  <c r="P37" i="140"/>
  <c r="P38" i="140"/>
  <c r="P39" i="140"/>
  <c r="P40" i="140"/>
  <c r="P42" i="140"/>
  <c r="P43" i="140"/>
  <c r="P45" i="140"/>
  <c r="P46" i="140"/>
  <c r="P47" i="140"/>
  <c r="P48" i="140"/>
  <c r="P49" i="140"/>
  <c r="P50" i="140"/>
  <c r="P51" i="140"/>
  <c r="P52" i="140"/>
  <c r="P53" i="140"/>
  <c r="P54" i="140"/>
  <c r="P55" i="140"/>
  <c r="P56" i="140"/>
  <c r="P57" i="140"/>
  <c r="P14" i="140"/>
  <c r="N15" i="182"/>
  <c r="N16" i="182"/>
  <c r="N17" i="182"/>
  <c r="N14" i="182"/>
  <c r="G13" i="180"/>
  <c r="N28" i="180"/>
  <c r="N15" i="180"/>
  <c r="N16" i="180"/>
  <c r="N17" i="180"/>
  <c r="N18" i="180"/>
  <c r="N19" i="180"/>
  <c r="N20" i="180"/>
  <c r="N21" i="180"/>
  <c r="N22" i="180"/>
  <c r="N23" i="180"/>
  <c r="N24" i="180"/>
  <c r="N25" i="180"/>
  <c r="N26" i="180"/>
  <c r="N27" i="180"/>
  <c r="N14" i="180"/>
  <c r="I25" i="147"/>
  <c r="J25" i="147" s="1"/>
  <c r="H25" i="147"/>
  <c r="I9" i="147"/>
  <c r="J9" i="147" s="1"/>
  <c r="H9" i="147"/>
  <c r="N18" i="179"/>
  <c r="N17" i="179"/>
  <c r="N16" i="179"/>
  <c r="N15" i="179"/>
  <c r="N14" i="179"/>
  <c r="H24" i="147"/>
  <c r="N24" i="177"/>
  <c r="N25" i="177"/>
  <c r="N26" i="177"/>
  <c r="N27" i="177"/>
  <c r="N18" i="177"/>
  <c r="N15" i="177"/>
  <c r="N16" i="177"/>
  <c r="N17" i="177"/>
  <c r="N19" i="177"/>
  <c r="N20" i="177"/>
  <c r="N21" i="177"/>
  <c r="N22" i="177"/>
  <c r="N23" i="177"/>
  <c r="N14" i="177"/>
  <c r="G10" i="170" l="1"/>
  <c r="F6" i="170"/>
  <c r="D6" i="170"/>
  <c r="D2" i="170"/>
  <c r="K10" i="170" l="1"/>
  <c r="M10" i="170" l="1"/>
  <c r="H19" i="147" s="1"/>
  <c r="B2" i="147" l="1"/>
  <c r="N35" i="146"/>
  <c r="N34" i="146"/>
  <c r="N33" i="146"/>
  <c r="N32" i="146"/>
  <c r="N31" i="146"/>
  <c r="N30" i="146"/>
  <c r="N29" i="146"/>
  <c r="N28" i="146"/>
  <c r="N27" i="146"/>
  <c r="N26" i="146"/>
  <c r="N25" i="146"/>
  <c r="N24" i="146"/>
  <c r="N23" i="146"/>
  <c r="N22" i="146"/>
  <c r="N21" i="146"/>
  <c r="N20" i="146"/>
  <c r="N19" i="146"/>
  <c r="N18" i="146"/>
  <c r="N17" i="146"/>
  <c r="N16" i="146"/>
  <c r="N15" i="146"/>
  <c r="N14" i="146"/>
  <c r="G13" i="146"/>
  <c r="G22" i="147" s="1"/>
  <c r="N39" i="145"/>
  <c r="P39" i="145" s="1"/>
  <c r="N38" i="145"/>
  <c r="P38" i="145" s="1"/>
  <c r="N37" i="145"/>
  <c r="P37" i="145" s="1"/>
  <c r="N36" i="145"/>
  <c r="P36" i="145" s="1"/>
  <c r="N35" i="145"/>
  <c r="P35" i="145" s="1"/>
  <c r="N34" i="145"/>
  <c r="P34" i="145" s="1"/>
  <c r="N33" i="145"/>
  <c r="P33" i="145" s="1"/>
  <c r="N32" i="145"/>
  <c r="P32" i="145" s="1"/>
  <c r="N31" i="145"/>
  <c r="P31" i="145" s="1"/>
  <c r="N30" i="145"/>
  <c r="P30" i="145" s="1"/>
  <c r="N29" i="145"/>
  <c r="P29" i="145" s="1"/>
  <c r="N28" i="145"/>
  <c r="N27" i="145"/>
  <c r="P27" i="145" s="1"/>
  <c r="P13" i="145" s="1"/>
  <c r="N26" i="145"/>
  <c r="P26" i="145" s="1"/>
  <c r="N25" i="145"/>
  <c r="P25" i="145" s="1"/>
  <c r="N24" i="145"/>
  <c r="P24" i="145" s="1"/>
  <c r="N23" i="145"/>
  <c r="P23" i="145" s="1"/>
  <c r="N22" i="145"/>
  <c r="P22" i="145" s="1"/>
  <c r="N21" i="145"/>
  <c r="P21" i="145" s="1"/>
  <c r="N20" i="145"/>
  <c r="P20" i="145" s="1"/>
  <c r="N19" i="145"/>
  <c r="P19" i="145" s="1"/>
  <c r="N18" i="145"/>
  <c r="P18" i="145" s="1"/>
  <c r="N17" i="145"/>
  <c r="P17" i="145" s="1"/>
  <c r="N16" i="145"/>
  <c r="P16" i="145" s="1"/>
  <c r="N15" i="145"/>
  <c r="P15" i="145" s="1"/>
  <c r="N14" i="145"/>
  <c r="P14" i="145" s="1"/>
  <c r="G13" i="145"/>
  <c r="G18" i="147" s="1"/>
  <c r="N18" i="143"/>
  <c r="N17" i="143"/>
  <c r="N16" i="143"/>
  <c r="N15" i="143"/>
  <c r="N13" i="143" s="1"/>
  <c r="N14" i="143"/>
  <c r="G13" i="143"/>
  <c r="G21" i="147" s="1"/>
  <c r="N22" i="142"/>
  <c r="N21" i="142"/>
  <c r="N20" i="142"/>
  <c r="N19" i="142"/>
  <c r="N18" i="142"/>
  <c r="N17" i="142"/>
  <c r="N16" i="142"/>
  <c r="N15" i="142"/>
  <c r="N14" i="142"/>
  <c r="G13" i="142"/>
  <c r="N22" i="141"/>
  <c r="P22" i="141" s="1"/>
  <c r="N21" i="141"/>
  <c r="P21" i="141" s="1"/>
  <c r="N20" i="141"/>
  <c r="P20" i="141" s="1"/>
  <c r="N19" i="141"/>
  <c r="P19" i="141" s="1"/>
  <c r="N18" i="141"/>
  <c r="P18" i="141" s="1"/>
  <c r="N17" i="141"/>
  <c r="N16" i="141"/>
  <c r="P16" i="141" s="1"/>
  <c r="N15" i="141"/>
  <c r="P15" i="141" s="1"/>
  <c r="N14" i="141"/>
  <c r="P14" i="141" s="1"/>
  <c r="N57" i="140"/>
  <c r="N56" i="140"/>
  <c r="N55" i="140"/>
  <c r="N54" i="140"/>
  <c r="N53" i="140"/>
  <c r="N52" i="140"/>
  <c r="N51" i="140"/>
  <c r="N50" i="140"/>
  <c r="N49" i="140"/>
  <c r="N48" i="140"/>
  <c r="N47" i="140"/>
  <c r="N46" i="140"/>
  <c r="N45" i="140"/>
  <c r="N44" i="140"/>
  <c r="N43" i="140"/>
  <c r="N42" i="140"/>
  <c r="N41" i="140"/>
  <c r="N40" i="140"/>
  <c r="N39" i="140"/>
  <c r="N38" i="140"/>
  <c r="N37" i="140"/>
  <c r="N36" i="140"/>
  <c r="N35" i="140"/>
  <c r="N34" i="140"/>
  <c r="N33" i="140"/>
  <c r="N32" i="140"/>
  <c r="N31" i="140"/>
  <c r="N30" i="140"/>
  <c r="N29" i="140"/>
  <c r="N28" i="140"/>
  <c r="N27" i="140"/>
  <c r="N26" i="140"/>
  <c r="N25" i="140"/>
  <c r="N24" i="140"/>
  <c r="N23" i="140"/>
  <c r="N22" i="140"/>
  <c r="N21" i="140"/>
  <c r="N20" i="140"/>
  <c r="N19" i="140"/>
  <c r="N18" i="140"/>
  <c r="N17" i="140"/>
  <c r="N16" i="140"/>
  <c r="N15" i="140"/>
  <c r="N14" i="140"/>
  <c r="G8" i="147"/>
  <c r="G5" i="147" s="1"/>
  <c r="N13" i="142" l="1"/>
  <c r="P17" i="141"/>
  <c r="Q17" i="141" s="1"/>
  <c r="Q21" i="146"/>
  <c r="Q28" i="146"/>
  <c r="N13" i="146"/>
  <c r="Q32" i="145"/>
  <c r="Q14" i="145"/>
  <c r="N13" i="145"/>
  <c r="Q16" i="145"/>
  <c r="Q15" i="145"/>
  <c r="Q15" i="140"/>
  <c r="Q54" i="140"/>
  <c r="Q55" i="140"/>
  <c r="Q34" i="140"/>
  <c r="Q43" i="140"/>
  <c r="Q31" i="140"/>
  <c r="Q35" i="146"/>
  <c r="Q22" i="142"/>
  <c r="Q49" i="140"/>
  <c r="Q57" i="140"/>
  <c r="Q19" i="141"/>
  <c r="Q21" i="141"/>
  <c r="Q18" i="142"/>
  <c r="Q20" i="145"/>
  <c r="Q24" i="146"/>
  <c r="Q22" i="145"/>
  <c r="Q30" i="145"/>
  <c r="Q16" i="146"/>
  <c r="Q27" i="146"/>
  <c r="Q29" i="146"/>
  <c r="Q53" i="140"/>
  <c r="Q20" i="142"/>
  <c r="Q34" i="145"/>
  <c r="Q20" i="146"/>
  <c r="Q17" i="145"/>
  <c r="Q25" i="145"/>
  <c r="Q27" i="145"/>
  <c r="Q16" i="141"/>
  <c r="Q20" i="141"/>
  <c r="Q37" i="140"/>
  <c r="Q33" i="145" l="1"/>
  <c r="Q39" i="140"/>
  <c r="Q17" i="146"/>
  <c r="Q27" i="140"/>
  <c r="Q28" i="140"/>
  <c r="Q22" i="146"/>
  <c r="Q34" i="146"/>
  <c r="Q23" i="146"/>
  <c r="Q14" i="146"/>
  <c r="Q25" i="146"/>
  <c r="Q30" i="146"/>
  <c r="Q31" i="146"/>
  <c r="Q33" i="146"/>
  <c r="Q15" i="146"/>
  <c r="Q18" i="146"/>
  <c r="Q19" i="145"/>
  <c r="Q38" i="145"/>
  <c r="Q39" i="145"/>
  <c r="Q21" i="145"/>
  <c r="Q29" i="145"/>
  <c r="Q23" i="145"/>
  <c r="Q31" i="145"/>
  <c r="Q52" i="140"/>
  <c r="Q51" i="140"/>
  <c r="Q35" i="140"/>
  <c r="Q47" i="140"/>
  <c r="Q21" i="140"/>
  <c r="Q30" i="140"/>
  <c r="Q33" i="140"/>
  <c r="Q38" i="140"/>
  <c r="Q48" i="140"/>
  <c r="Q56" i="140"/>
  <c r="Q29" i="140"/>
  <c r="Q14" i="141"/>
  <c r="Q15" i="142"/>
  <c r="Q40" i="140"/>
  <c r="Q35" i="145"/>
  <c r="Q19" i="146"/>
  <c r="Q26" i="145"/>
  <c r="Q14" i="143"/>
  <c r="Q16" i="142"/>
  <c r="Q22" i="140"/>
  <c r="Q50" i="140"/>
  <c r="Q22" i="141"/>
  <c r="Q17" i="142"/>
  <c r="Q26" i="146"/>
  <c r="Q18" i="145"/>
  <c r="Q45" i="140"/>
  <c r="Q32" i="140"/>
  <c r="Q46" i="140"/>
  <c r="Q24" i="145"/>
  <c r="Q32" i="146"/>
  <c r="Q42" i="140"/>
  <c r="Q36" i="140"/>
  <c r="Q18" i="141"/>
  <c r="Q21" i="142"/>
  <c r="P13" i="143"/>
  <c r="H21" i="147" s="1"/>
  <c r="Q36" i="145"/>
  <c r="Q37" i="145"/>
  <c r="Q15" i="141"/>
  <c r="P13" i="141"/>
  <c r="H16" i="147" s="1"/>
  <c r="Q14" i="142"/>
  <c r="P13" i="142"/>
  <c r="Q19" i="142"/>
  <c r="P13" i="146" l="1"/>
  <c r="H18" i="147"/>
  <c r="H8" i="147"/>
  <c r="H5" i="147" s="1"/>
  <c r="Q13" i="141"/>
  <c r="Q13" i="143"/>
  <c r="Q13" i="145"/>
  <c r="Q13" i="146"/>
  <c r="Q13" i="142"/>
  <c r="H23" i="147"/>
  <c r="H22" i="147" l="1"/>
  <c r="R21" i="140" l="1"/>
  <c r="R31" i="140"/>
  <c r="R39" i="140"/>
  <c r="R53" i="140"/>
  <c r="R57" i="140"/>
  <c r="R38" i="140"/>
  <c r="R35" i="140"/>
  <c r="R47" i="140"/>
  <c r="R49" i="140"/>
  <c r="R55" i="140"/>
  <c r="R48" i="140"/>
  <c r="R33" i="140"/>
  <c r="R22" i="140"/>
  <c r="R14" i="140"/>
  <c r="R30" i="140"/>
  <c r="R15" i="140"/>
  <c r="R46" i="140"/>
  <c r="R27" i="140"/>
  <c r="R56" i="140"/>
  <c r="R37" i="140"/>
  <c r="R29" i="140"/>
  <c r="R50" i="140"/>
  <c r="R40" i="140"/>
  <c r="R52" i="140"/>
  <c r="R42" i="140"/>
  <c r="R36" i="140"/>
  <c r="R51" i="140"/>
  <c r="R54" i="140"/>
  <c r="R34" i="140"/>
  <c r="R45" i="140"/>
  <c r="R32" i="140"/>
  <c r="R28" i="140"/>
  <c r="R43" i="140"/>
  <c r="R17" i="143"/>
  <c r="R18" i="143"/>
  <c r="R14" i="143"/>
  <c r="R15" i="143"/>
  <c r="R16" i="143"/>
  <c r="R18" i="142"/>
  <c r="R22" i="142"/>
  <c r="R20" i="142"/>
  <c r="R17" i="142"/>
  <c r="R19" i="142"/>
  <c r="R16" i="142"/>
  <c r="R15" i="142"/>
  <c r="R21" i="142"/>
  <c r="R14" i="142"/>
  <c r="R24" i="146"/>
  <c r="R17" i="146"/>
  <c r="R25" i="146"/>
  <c r="R29" i="146"/>
  <c r="R33" i="146"/>
  <c r="R27" i="146"/>
  <c r="R35" i="146"/>
  <c r="R16" i="146"/>
  <c r="R21" i="146"/>
  <c r="R31" i="146"/>
  <c r="R14" i="146"/>
  <c r="R34" i="146"/>
  <c r="R30" i="146"/>
  <c r="R19" i="146"/>
  <c r="R15" i="146"/>
  <c r="R22" i="146"/>
  <c r="R32" i="146"/>
  <c r="R26" i="146"/>
  <c r="R20" i="146"/>
  <c r="R23" i="146"/>
  <c r="R18" i="146"/>
  <c r="R28" i="146"/>
  <c r="R17" i="141"/>
  <c r="R21" i="141"/>
  <c r="R16" i="141"/>
  <c r="R19" i="141"/>
  <c r="R14" i="141"/>
  <c r="R22" i="141"/>
  <c r="R15" i="141"/>
  <c r="R18" i="141"/>
  <c r="R20" i="141"/>
  <c r="R19" i="145"/>
  <c r="R25" i="145"/>
  <c r="R33" i="145"/>
  <c r="R39" i="145"/>
  <c r="R17" i="145"/>
  <c r="R30" i="145"/>
  <c r="R16" i="145"/>
  <c r="R14" i="145"/>
  <c r="R34" i="145"/>
  <c r="R35" i="145"/>
  <c r="R31" i="145"/>
  <c r="R23" i="145"/>
  <c r="R27" i="145"/>
  <c r="R38" i="145"/>
  <c r="R20" i="145"/>
  <c r="R18" i="145"/>
  <c r="R21" i="145"/>
  <c r="R15" i="145"/>
  <c r="R32" i="145"/>
  <c r="R36" i="145"/>
  <c r="R29" i="145"/>
  <c r="R24" i="145"/>
  <c r="R22" i="145"/>
  <c r="R26" i="145"/>
  <c r="R37" i="145"/>
  <c r="R13" i="142" l="1"/>
  <c r="I23" i="147" s="1"/>
  <c r="J23" i="147" s="1"/>
  <c r="R13" i="140"/>
  <c r="I8" i="147" s="1"/>
  <c r="R13" i="141"/>
  <c r="I16" i="147" s="1"/>
  <c r="J16" i="147" s="1"/>
  <c r="R13" i="145"/>
  <c r="I18" i="147" s="1"/>
  <c r="J18" i="147" s="1"/>
  <c r="R13" i="146"/>
  <c r="I22" i="147" s="1"/>
  <c r="J22" i="147" s="1"/>
  <c r="R13" i="143"/>
  <c r="I21" i="147" s="1"/>
  <c r="J21" i="147" s="1"/>
  <c r="I5" i="147" l="1"/>
  <c r="J8" i="147"/>
  <c r="J5" i="147" s="1"/>
  <c r="B2" i="55"/>
  <c r="B1" i="2" l="1"/>
  <c r="N17" i="170" l="1"/>
  <c r="N19" i="170"/>
  <c r="N14" i="170"/>
  <c r="N16" i="170"/>
  <c r="N18" i="170"/>
  <c r="N11" i="170"/>
  <c r="N15" i="170"/>
  <c r="N13" i="170"/>
  <c r="N12" i="170"/>
  <c r="N10" i="170" l="1"/>
  <c r="I19" i="147" s="1"/>
  <c r="G16" i="147"/>
  <c r="J19" i="147" l="1"/>
</calcChain>
</file>

<file path=xl/sharedStrings.xml><?xml version="1.0" encoding="utf-8"?>
<sst xmlns="http://schemas.openxmlformats.org/spreadsheetml/2006/main" count="2262" uniqueCount="668">
  <si>
    <t>lfd.Nr.</t>
  </si>
  <si>
    <t>Bezeichnung des Inhalts</t>
  </si>
  <si>
    <r>
      <t xml:space="preserve">Legende </t>
    </r>
    <r>
      <rPr>
        <b/>
        <sz val="8"/>
        <rFont val="Arial"/>
        <family val="2"/>
      </rPr>
      <t>Raumgruppen / Reinigungshäufigkeiten</t>
    </r>
  </si>
  <si>
    <t>Verzeichnis der Raumgruppen (RG)</t>
  </si>
  <si>
    <t>zur Angebotsgesamtübersicht</t>
  </si>
  <si>
    <t>A</t>
  </si>
  <si>
    <t>B</t>
  </si>
  <si>
    <t>S</t>
  </si>
  <si>
    <t>K</t>
  </si>
  <si>
    <t>F</t>
  </si>
  <si>
    <t>L</t>
  </si>
  <si>
    <t>Lager-, Abstell-, Archiv-, Technikräume</t>
  </si>
  <si>
    <t>T</t>
  </si>
  <si>
    <t xml:space="preserve">Ermittlung der Reinigungshäufigkeiten / Turnus (siehe nebenstehende Tabelle) </t>
  </si>
  <si>
    <t>Reinigungstage
 pro Woche</t>
  </si>
  <si>
    <t>Reinigungstage pro Jahr/
Faktor</t>
  </si>
  <si>
    <t>=</t>
  </si>
  <si>
    <t>Reinigung 7x pro Woche</t>
  </si>
  <si>
    <t>Reinigung 6x pro Woche</t>
  </si>
  <si>
    <t>Reinigung 5x pro Woche</t>
  </si>
  <si>
    <t xml:space="preserve">Reinigung 4x pro Woche </t>
  </si>
  <si>
    <t>Reinigung Mo, Mi, Fr</t>
  </si>
  <si>
    <t>Reinigung jeden 2. Tag</t>
  </si>
  <si>
    <t>Reinigung 2x pro Woche</t>
  </si>
  <si>
    <t>Reinigung 1x pro Woche</t>
  </si>
  <si>
    <t>Reinigung 2x pro Monat</t>
  </si>
  <si>
    <t>M</t>
  </si>
  <si>
    <t>Reinigung 1x pro Monat</t>
  </si>
  <si>
    <t>4j</t>
  </si>
  <si>
    <t>Reinigung 4x pro Jahr</t>
  </si>
  <si>
    <t>1j</t>
  </si>
  <si>
    <t>Reinigung 1x pro Jahr</t>
  </si>
  <si>
    <t>Reinigung nach Auftrag / Bedarf</t>
  </si>
  <si>
    <t>Reinigungszeiten</t>
  </si>
  <si>
    <t xml:space="preserve">Sonstiges </t>
  </si>
  <si>
    <t>Sicht-
reinigung:</t>
  </si>
  <si>
    <t>ist das punktuelle Beseitigen von augenfälliger Grobverschmutzung, 
wie z.B. Erde oder Flecken von Böden, Wänden oder Einrichtungsgegenständen, welche über die normale Verschmutzung zwischen den Reinigungsintervallen hinausgeht. Die Sichtreinigung ist im Rahmen der turnusmäßigen Abfallentsorgung durchzuführen.</t>
  </si>
  <si>
    <t>Rhythmus der
Einzelleistung</t>
  </si>
  <si>
    <t>Bemerkungen</t>
  </si>
  <si>
    <t>nach Bedarf</t>
  </si>
  <si>
    <t>Wöchentlich</t>
  </si>
  <si>
    <t>Monatlich</t>
  </si>
  <si>
    <t>Jährlich</t>
  </si>
  <si>
    <t>Raumgruppe S</t>
  </si>
  <si>
    <t>Boden</t>
  </si>
  <si>
    <t>x</t>
  </si>
  <si>
    <t>zur Gesamtübersicht</t>
  </si>
  <si>
    <t>1</t>
  </si>
  <si>
    <t>Abfall</t>
  </si>
  <si>
    <t>wenn vorhanden</t>
  </si>
  <si>
    <t>Wand</t>
  </si>
  <si>
    <t>Inventar</t>
  </si>
  <si>
    <t>Heizkörper einschließlich Rohrleitungen feucht reinigen, wenn frei zugänglich</t>
  </si>
  <si>
    <t>Spiegel fleckenfrei reinigen</t>
  </si>
  <si>
    <t>Raumgruppe F</t>
  </si>
  <si>
    <t>2</t>
  </si>
  <si>
    <t>Handläufe und Treppengeländer feucht reinigen</t>
  </si>
  <si>
    <t>Raumgruppe B</t>
  </si>
  <si>
    <t>Raumgruppe K</t>
  </si>
  <si>
    <t xml:space="preserve"> </t>
  </si>
  <si>
    <t>Raumgruppe L</t>
  </si>
  <si>
    <t>Raumgruppe A</t>
  </si>
  <si>
    <t>Fensterbank staubbindend reinigen, wenn frei und zugänglich</t>
  </si>
  <si>
    <t>Sonstiges</t>
  </si>
  <si>
    <t>2.10</t>
  </si>
  <si>
    <t>2.11</t>
  </si>
  <si>
    <t>2.12</t>
  </si>
  <si>
    <t>2.13</t>
  </si>
  <si>
    <t>2.14</t>
  </si>
  <si>
    <t>1.10</t>
  </si>
  <si>
    <t>StdVerrSatz
zzgl. MwSt</t>
  </si>
  <si>
    <t>Verrechnungssätze Leistungen pro Stunde</t>
  </si>
  <si>
    <t>Blatt
Nr.</t>
  </si>
  <si>
    <t>PLZ</t>
  </si>
  <si>
    <t>Straße</t>
  </si>
  <si>
    <t>Gesamtsumme</t>
  </si>
  <si>
    <t>RG</t>
  </si>
  <si>
    <t>Liegenschaft:</t>
  </si>
  <si>
    <t>Ort:</t>
  </si>
  <si>
    <t>Pos</t>
  </si>
  <si>
    <t>Bereich</t>
  </si>
  <si>
    <t>Kennung</t>
  </si>
  <si>
    <t>Fläche</t>
  </si>
  <si>
    <t>Turnus</t>
  </si>
  <si>
    <t>Planstunden</t>
  </si>
  <si>
    <t>Raumbezeichnung</t>
  </si>
  <si>
    <t>m²</t>
  </si>
  <si>
    <t>Belag
Art</t>
  </si>
  <si>
    <t>Oberfl</t>
  </si>
  <si>
    <r>
      <t xml:space="preserve">Abfall
</t>
    </r>
    <r>
      <rPr>
        <b/>
        <i/>
        <sz val="8"/>
        <color indexed="10"/>
        <rFont val="Arial"/>
        <family val="2"/>
      </rPr>
      <t>Sicht</t>
    </r>
  </si>
  <si>
    <t>Fläche jährlich</t>
  </si>
  <si>
    <t>LZ
m²/h</t>
  </si>
  <si>
    <t>jährl.</t>
  </si>
  <si>
    <t>monatl.</t>
  </si>
  <si>
    <t>Jahr</t>
  </si>
  <si>
    <t>Büro-, Besprechungs-, Bürotechnikräume (Kopier-/Druckerräume)</t>
  </si>
  <si>
    <t>Stühle reinigen</t>
  </si>
  <si>
    <t>Sanitäranlagen (WC´s, Dusch-, Wasch-, Umkleideräume)</t>
  </si>
  <si>
    <t>Schredder entleeren</t>
  </si>
  <si>
    <t>Leistungsbeschreibung Unterhaltsreinigung</t>
  </si>
  <si>
    <t>Angebotsgesamtübersicht / Kalkulationen Reinigung</t>
  </si>
  <si>
    <t>Raumgruppe T</t>
  </si>
  <si>
    <r>
      <t xml:space="preserve">Nettopreis in </t>
    </r>
    <r>
      <rPr>
        <sz val="10"/>
        <rFont val="Arial"/>
        <family val="2"/>
      </rPr>
      <t>€</t>
    </r>
  </si>
  <si>
    <t>Angebots-
summe</t>
  </si>
  <si>
    <t>Gesamtsummen pro Jahr</t>
  </si>
  <si>
    <t>Stundenverrechnungs-
satz</t>
  </si>
  <si>
    <t>Monatspreis</t>
  </si>
  <si>
    <t>Abgeräumte Schreibtische / Rollcontainer feucht reinigen; Verfleckungen entfernen</t>
  </si>
  <si>
    <t>Legende</t>
  </si>
  <si>
    <t>Preisblatt optionale Leistungen</t>
  </si>
  <si>
    <t>Hilfszellen zur Navigation!</t>
  </si>
  <si>
    <t>zur Übersicht</t>
  </si>
  <si>
    <t>Oberfläche</t>
  </si>
  <si>
    <t>Raum Nr.</t>
  </si>
  <si>
    <t>Raum-
gruppe</t>
  </si>
  <si>
    <t>Voll/w</t>
  </si>
  <si>
    <t>Objektbezeichnung</t>
  </si>
  <si>
    <t>einmalige Abrufarbeiten UR Montag bis Samstag 05:00 bis 22.00 Uhr</t>
  </si>
  <si>
    <t>einmalige Abrufarbeiten UR Sonn- und Feiertage 05:00 bis 22.00 Uhr</t>
  </si>
  <si>
    <t xml:space="preserve">Etage </t>
  </si>
  <si>
    <t>DG</t>
  </si>
  <si>
    <t>Flur</t>
  </si>
  <si>
    <t>Linoleum</t>
  </si>
  <si>
    <t>Treppe</t>
  </si>
  <si>
    <t>EG</t>
  </si>
  <si>
    <t>Stein</t>
  </si>
  <si>
    <t>UG</t>
  </si>
  <si>
    <t>Fliesen</t>
  </si>
  <si>
    <t>Parkett</t>
  </si>
  <si>
    <t>WC</t>
  </si>
  <si>
    <t>Büro</t>
  </si>
  <si>
    <t>Küche</t>
  </si>
  <si>
    <t>WC Damen</t>
  </si>
  <si>
    <t>WC Herren</t>
  </si>
  <si>
    <t>Stuhllager</t>
  </si>
  <si>
    <t>Treppenhaus</t>
  </si>
  <si>
    <t>siehe Aufmaß</t>
  </si>
  <si>
    <r>
      <rPr>
        <sz val="5"/>
        <rFont val="Arial"/>
        <family val="2"/>
      </rPr>
      <t xml:space="preserve">Die einzelnen Positionen betreffen nur Vorhandenes aus dem Raumverzeichnis (RV)
</t>
    </r>
    <r>
      <rPr>
        <b/>
        <sz val="5"/>
        <rFont val="Arial"/>
        <family val="2"/>
      </rPr>
      <t/>
    </r>
  </si>
  <si>
    <t xml:space="preserve"> zur Übersicht</t>
  </si>
  <si>
    <t>nicht textile Beläge (Hartböden) 1-stufig feuchtwischen</t>
  </si>
  <si>
    <t>nicht textile Beläge (Hartböden) kehren</t>
  </si>
  <si>
    <t>textile Beläge saugen (inkl. Läufern und Fußmatten)</t>
  </si>
  <si>
    <t>Griffspuren an Türen, Türrahmen, Schaltern und Steckdosen, Schränken bis 1,80m entfernen</t>
  </si>
  <si>
    <t>Türen inkl. Türgriffe - auch Glastüren - beidseitig komplett feucht reinigen</t>
  </si>
  <si>
    <t>Sockelleisten nass reinigen</t>
  </si>
  <si>
    <t>Bestückung von Flüssigseife, Papierhandtücher</t>
  </si>
  <si>
    <t>Verbrauchsmat. wird gestellt</t>
  </si>
  <si>
    <t>Schüler-Tische feucht reinigen; Verfleckungen entfernen</t>
  </si>
  <si>
    <t>Schrank- und Regaloberflächen horizontal bis 1,60m staubbindend reinigen</t>
  </si>
  <si>
    <t>Raum durchlüften, Fenster schließen</t>
  </si>
  <si>
    <t>Spinnweben am Inventar, Decken und Wänden entfernen bis 3m Höhe</t>
  </si>
  <si>
    <t>Fensterbank + Kabelkanal staubbindend reinigen, wenn frei und zugänglich</t>
  </si>
  <si>
    <t>Heizkörper einschl. Rohrleitungen feucht reinigen, wenn frei zugänglich</t>
  </si>
  <si>
    <t>Abfallbehälter entleeren, Inhalt an Sammelstellen entsorgen</t>
  </si>
  <si>
    <t>Abfallbehälter mit Müllbeutel bestücken - soweit vorgesehen</t>
  </si>
  <si>
    <t>Lehrerzimmer, Büroräume, Besprechungs-, Kopierräume</t>
  </si>
  <si>
    <t>nicht textile Beläge 1-stufig feuchtwischen ggf. vorher kehren</t>
  </si>
  <si>
    <t>Polstermöbel absaugen</t>
  </si>
  <si>
    <t>Schreibtischstühle und Tischbeine feucht reinigen</t>
  </si>
  <si>
    <t>Telefone desinfizierend reinigen</t>
  </si>
  <si>
    <t xml:space="preserve">Abfallbehälter entleeren, Inhalt an Sammelstellen entsorgen (Müll-Trennung beachten) </t>
  </si>
  <si>
    <t>Eingänge, Foyers, Flure, Treppenhäuser</t>
  </si>
  <si>
    <t>Griffspuren in Aufzügen an Bedientafeln, Türen (innen u. außen) feucht reinigen</t>
  </si>
  <si>
    <t>Türen und Wände von Aufzüge bis zur Deckenhöhe vollflächig reinigen</t>
  </si>
  <si>
    <t>Heizkörper einschließlich Rohrleitungen entstauben, wenn frei zugänglich</t>
  </si>
  <si>
    <t>Aufenthalts- Pausenräume, Speiseräume,  Teeküchen</t>
  </si>
  <si>
    <t>Flecken bei Bedarf sofort entfernen</t>
  </si>
  <si>
    <t>Spülen, Ausgüsse und Arbeitsplatten feucht reinigen</t>
  </si>
  <si>
    <t>Spülbereich (Anrichten) feucht reinigen</t>
  </si>
  <si>
    <t>Abgeräumte Tische feucht reinigen; Verfleckungen entfernen</t>
  </si>
  <si>
    <t>Sanitärräume, Umkleide- Wasch- Duschräume</t>
  </si>
  <si>
    <t>Bodenabläufe (Gullys) mit Wasser auffüllen und ggf. reinigen</t>
  </si>
  <si>
    <t>Fliesenwände im Spritzbereich feucht reinigen</t>
  </si>
  <si>
    <t>Griffspuren an Türen, Türrahmen, Trennwänden, Schaltern und Steckdosen, Schränken bis 1,80m entfernen</t>
  </si>
  <si>
    <t>Türen inkl. Türgriffe - auch Glastüren - beidseitig Griffspuren entfernen</t>
  </si>
  <si>
    <t>Trenn- und Schamwände beidseitig feucht reinigen</t>
  </si>
  <si>
    <t>Armaturen fleckenfrei reinigen</t>
  </si>
  <si>
    <t>Ver- und Entsorgung  WC-Papier, Flüssigseife, Papierhandtücher</t>
  </si>
  <si>
    <t>Handtuch- Seifenspender feucht reinigen</t>
  </si>
  <si>
    <t>WC-Becken innen und außen desinfizierend feucht reinigen</t>
  </si>
  <si>
    <t>WC-Sitze und -deckel Ober- und Unterseite desinfizierend feucht reinigen</t>
  </si>
  <si>
    <t>Urinale innen und außen desinfizierend feucht reinigen</t>
  </si>
  <si>
    <t xml:space="preserve">Abfall- u. Hygienebehälter entleeren, Inhalt an Sammelstellen entsorgen (Müll-Trennung beachten) </t>
  </si>
  <si>
    <t>Papier- Abfall- und Hygienebehälter desinfizierend feucht innen und außen reinigen</t>
  </si>
  <si>
    <t>Sporthalle, Gymnastik- Bewegungsräume</t>
  </si>
  <si>
    <t>Hallenboden maschinell mit einem geeigneten Bodenscheuerautomaten reinigen</t>
  </si>
  <si>
    <t>Griffspuren an Türen, Türrahmen, Schaltern und Steckdosen, Schränken bis 2,00m entfernen</t>
  </si>
  <si>
    <t>Sitzbänke, sonstige Einrichtungsgegenstände feucht reinigen</t>
  </si>
  <si>
    <t>Flure, Treppenhäuser, Aufzüge, Garderoben</t>
  </si>
  <si>
    <t>Sporthalle</t>
  </si>
  <si>
    <t>Reinigungstage pro Jahr ohne Ferien -
63 Tage</t>
  </si>
  <si>
    <t>nicht textile Beläge 2-stufig nasswischen ggf. vorher kehren</t>
  </si>
  <si>
    <t>einmalige Abrufarbeiten UR Montag - Freitag 22:00 bis 05.00 Uhr</t>
  </si>
  <si>
    <t>einmalige Abrufarbeiten UR Sonn- und Feiertage 22:00 bis 05.00 Uhr</t>
  </si>
  <si>
    <t>Sichtreinigung:</t>
  </si>
  <si>
    <t>Schmutzfangroste (Windfang/Eingangsbereich) auskehren oder aussaugen</t>
  </si>
  <si>
    <t>Freiräumen der Bodenflächen bzw. Aufstuhlen durch den AN!</t>
  </si>
  <si>
    <t>Tafel komplett feucht reinigen, inkl. Rinne</t>
  </si>
  <si>
    <t>Türen inkl. Türgriffe, Türrahmen- auch Glastüren - beidseitig komplett feucht reinigen</t>
  </si>
  <si>
    <t>Toilettenbürstenhalter reinigen</t>
  </si>
  <si>
    <t>Einsatz von Rutschhemmenden Reinigungsmittel / bitte Pflegeanleitungen beachten</t>
  </si>
  <si>
    <t xml:space="preserve">Papierabfall aus Aktenvernichter entfernen </t>
  </si>
  <si>
    <t>Meiningen</t>
  </si>
  <si>
    <t>Kressehof + Gemeinde Verwaltung</t>
  </si>
  <si>
    <t>Kressehof 1</t>
  </si>
  <si>
    <t>FFW Meiningen / Kopfbau</t>
  </si>
  <si>
    <t>Verwaltung Herpf</t>
  </si>
  <si>
    <t>Lerchenweg 30</t>
  </si>
  <si>
    <t>Herpf</t>
  </si>
  <si>
    <t>Verwaltung Henneberg</t>
  </si>
  <si>
    <t>Hauptsstr. 43</t>
  </si>
  <si>
    <t>Henneberg</t>
  </si>
  <si>
    <t>Verwaltung Stepfershausen</t>
  </si>
  <si>
    <t>Im Gäßchen 2</t>
  </si>
  <si>
    <t>Vereinshaus "Schwarze Henne"</t>
  </si>
  <si>
    <t>Zum Sechsacker 1</t>
  </si>
  <si>
    <t>Vereinsräume Stepfershausen</t>
  </si>
  <si>
    <t>Stundenver-
rechnungssatz</t>
  </si>
  <si>
    <t>Reinigungs-Fläche</t>
  </si>
  <si>
    <t>in h/Jahr</t>
  </si>
  <si>
    <t>0.01</t>
  </si>
  <si>
    <t>0.02</t>
  </si>
  <si>
    <t>1.01</t>
  </si>
  <si>
    <t>1.02</t>
  </si>
  <si>
    <t>1.03</t>
  </si>
  <si>
    <t>1.04</t>
  </si>
  <si>
    <t>1.06</t>
  </si>
  <si>
    <t>Abstellraum</t>
  </si>
  <si>
    <t>1.07</t>
  </si>
  <si>
    <t>1.08</t>
  </si>
  <si>
    <t>1.09</t>
  </si>
  <si>
    <t>Saal</t>
  </si>
  <si>
    <t>1.11</t>
  </si>
  <si>
    <t>1.13</t>
  </si>
  <si>
    <t>1.14</t>
  </si>
  <si>
    <t>2.01</t>
  </si>
  <si>
    <t>OG</t>
  </si>
  <si>
    <t>2.02</t>
  </si>
  <si>
    <t>Kleiner Saal</t>
  </si>
  <si>
    <t>2.04</t>
  </si>
  <si>
    <t>2.05</t>
  </si>
  <si>
    <t>Empore</t>
  </si>
  <si>
    <t>2.07</t>
  </si>
  <si>
    <t>2.08</t>
  </si>
  <si>
    <t>2.09</t>
  </si>
  <si>
    <t>3.01</t>
  </si>
  <si>
    <t>3.02</t>
  </si>
  <si>
    <t>3.05</t>
  </si>
  <si>
    <t>0.03 (selbst)</t>
  </si>
  <si>
    <t>0.04 (selbst)</t>
  </si>
  <si>
    <t>0.05 (selbst)</t>
  </si>
  <si>
    <t>0.06 (selbst)</t>
  </si>
  <si>
    <t>0.07 (selbst)</t>
  </si>
  <si>
    <t>0.08</t>
  </si>
  <si>
    <t>0.09</t>
  </si>
  <si>
    <t>0.10 (selbst)</t>
  </si>
  <si>
    <t>0.11 (selbst)</t>
  </si>
  <si>
    <t>0.12 (selbst)</t>
  </si>
  <si>
    <t>0.13 (selbst)</t>
  </si>
  <si>
    <t>Ebene 0</t>
  </si>
  <si>
    <t>Ebene 1</t>
  </si>
  <si>
    <t>Ebene 2</t>
  </si>
  <si>
    <t>2.03 (selbst)</t>
  </si>
  <si>
    <t>2.06 (selbst)</t>
  </si>
  <si>
    <t>Ebene 3</t>
  </si>
  <si>
    <t>3.03</t>
  </si>
  <si>
    <t>3.04</t>
  </si>
  <si>
    <t>3</t>
  </si>
  <si>
    <t>Eigenreinigung</t>
  </si>
  <si>
    <t>Lino</t>
  </si>
  <si>
    <t>Sitzungszimmer</t>
  </si>
  <si>
    <t>Eingangsbereich</t>
  </si>
  <si>
    <t>RaumNr.</t>
  </si>
  <si>
    <t>Steinzeug</t>
  </si>
  <si>
    <t>Archiv</t>
  </si>
  <si>
    <t>1.1</t>
  </si>
  <si>
    <t>1.2</t>
  </si>
  <si>
    <t>1.3</t>
  </si>
  <si>
    <t>1.4</t>
  </si>
  <si>
    <t>1.5</t>
  </si>
  <si>
    <t>1.6</t>
  </si>
  <si>
    <t>1.7</t>
  </si>
  <si>
    <t>1.8</t>
  </si>
  <si>
    <t>2.1</t>
  </si>
  <si>
    <t>3.1</t>
  </si>
  <si>
    <t>3.2</t>
  </si>
  <si>
    <t>4.1</t>
  </si>
  <si>
    <t>Theke</t>
  </si>
  <si>
    <t>Lager</t>
  </si>
  <si>
    <t>Großer Saal mit Bühne</t>
  </si>
  <si>
    <t>Foyer</t>
  </si>
  <si>
    <t>WC Damen 1</t>
  </si>
  <si>
    <t>WC Damen 2</t>
  </si>
  <si>
    <t>WC Herren 1</t>
  </si>
  <si>
    <t>WC Herren 2</t>
  </si>
  <si>
    <t>Heizung</t>
  </si>
  <si>
    <t>Heimatstube</t>
  </si>
  <si>
    <t>Vereinszimmer</t>
  </si>
  <si>
    <t>Galerie</t>
  </si>
  <si>
    <t>Gang</t>
  </si>
  <si>
    <t>Haustechnik</t>
  </si>
  <si>
    <t>2.2</t>
  </si>
  <si>
    <t>Eingang Flur</t>
  </si>
  <si>
    <t>2.3</t>
  </si>
  <si>
    <t>Kleiner Gastraum</t>
  </si>
  <si>
    <t>2.4</t>
  </si>
  <si>
    <t>Großer Gastraum</t>
  </si>
  <si>
    <t>2.5</t>
  </si>
  <si>
    <t>Große Loggia</t>
  </si>
  <si>
    <t>2.6</t>
  </si>
  <si>
    <t>Kleine Loggia</t>
  </si>
  <si>
    <t>3.3</t>
  </si>
  <si>
    <t>3.4</t>
  </si>
  <si>
    <t>3.5</t>
  </si>
  <si>
    <t>3.6</t>
  </si>
  <si>
    <t>3.7</t>
  </si>
  <si>
    <t>Bürgermeisterzimmer</t>
  </si>
  <si>
    <t>Zimmer Kita Leitung</t>
  </si>
  <si>
    <t>Vorraum Eingang</t>
  </si>
  <si>
    <t>Raum 1</t>
  </si>
  <si>
    <t>Raum 2</t>
  </si>
  <si>
    <t>Raum 3</t>
  </si>
  <si>
    <t>Raum 4</t>
  </si>
  <si>
    <t>Eingangsbereich Neubau</t>
  </si>
  <si>
    <t>WC Bereich Damen</t>
  </si>
  <si>
    <t>Sitzungsraum</t>
  </si>
  <si>
    <t>Treppenaufgang</t>
  </si>
  <si>
    <t>Bürgermeister Vorraum</t>
  </si>
  <si>
    <t>Flur EG</t>
  </si>
  <si>
    <t>Vereinsraum</t>
  </si>
  <si>
    <t>Teeküche</t>
  </si>
  <si>
    <t>Vorraum</t>
  </si>
  <si>
    <t>Umkleide</t>
  </si>
  <si>
    <t>Umkleide Damen</t>
  </si>
  <si>
    <t>Umkleide Herren</t>
  </si>
  <si>
    <t xml:space="preserve">Bürgermeister </t>
  </si>
  <si>
    <t>Heizungsraum</t>
  </si>
  <si>
    <t>Fl</t>
  </si>
  <si>
    <t>PVC</t>
  </si>
  <si>
    <t>Steingut</t>
  </si>
  <si>
    <t>Beton</t>
  </si>
  <si>
    <t>1OG</t>
  </si>
  <si>
    <t>Textil</t>
  </si>
  <si>
    <t>Holz</t>
  </si>
  <si>
    <t>Laminat</t>
  </si>
  <si>
    <t>Sekretariat</t>
  </si>
  <si>
    <t>Arbeitsraum</t>
  </si>
  <si>
    <t>Party Raum</t>
  </si>
  <si>
    <t>Nebenraum</t>
  </si>
  <si>
    <t>Saalbereich Flur</t>
  </si>
  <si>
    <t>Saalbereich Gardarobe</t>
  </si>
  <si>
    <t>Saalbereich Anrichte</t>
  </si>
  <si>
    <t>Bühnenbereich Bühne</t>
  </si>
  <si>
    <t>Bühnenbereich Nebenraum 1</t>
  </si>
  <si>
    <t>Bühnenbereich Nebenraum 2</t>
  </si>
  <si>
    <t>Balkonbereich nicht vorh.</t>
  </si>
  <si>
    <t>FL</t>
  </si>
  <si>
    <t>Info/Flur</t>
  </si>
  <si>
    <t>Bürgermeister Zimmer</t>
  </si>
  <si>
    <t>Raum (ehem.Praxis)</t>
  </si>
  <si>
    <t>Waschküche Kita</t>
  </si>
  <si>
    <t>Raum 1 Neubau</t>
  </si>
  <si>
    <t>Raum 2 Neubau</t>
  </si>
  <si>
    <t>WC Bereich Herren</t>
  </si>
  <si>
    <t>Fl/Holz</t>
  </si>
  <si>
    <t>Raum 2 Altbau</t>
  </si>
  <si>
    <t>Gesamt</t>
  </si>
  <si>
    <t>Stuhl und Bühnenlager</t>
  </si>
  <si>
    <t>Saalbereich Saalfläche</t>
  </si>
  <si>
    <t>nicht textile Beläge 2-stufig feuchtwischen ggf. vorher kehren</t>
  </si>
  <si>
    <t>Raum 1 Altbau</t>
  </si>
  <si>
    <t>Flur Treppenhaus Altbau</t>
  </si>
  <si>
    <t xml:space="preserve">Leistungsbeschreibung Reinigung </t>
  </si>
  <si>
    <t>Gruppenräume, Werk- u. Bastelräume, Kursräume</t>
  </si>
  <si>
    <t>Schulungsraum</t>
  </si>
  <si>
    <t>Beratung A&amp;E</t>
  </si>
  <si>
    <t>Leitstelle</t>
  </si>
  <si>
    <t xml:space="preserve">Beratung </t>
  </si>
  <si>
    <r>
      <t xml:space="preserve">Nettopreis in </t>
    </r>
    <r>
      <rPr>
        <sz val="8"/>
        <rFont val="Arial"/>
        <family val="2"/>
      </rPr>
      <t>€</t>
    </r>
  </si>
  <si>
    <t>Kirchgasse 7</t>
  </si>
  <si>
    <t>Henneberger Hauptstraße 9</t>
  </si>
  <si>
    <t>Auf der Burg 20</t>
  </si>
  <si>
    <t>Elisabeth-Schumacher-Str. 5</t>
  </si>
  <si>
    <t>Bürgerhaus Sülzfeld</t>
  </si>
  <si>
    <t>Rainstraße 25</t>
  </si>
  <si>
    <t>4a</t>
  </si>
  <si>
    <t>4b + 4c</t>
  </si>
  <si>
    <t>Gemeindeblatt</t>
  </si>
  <si>
    <t>WC-Jugendclub</t>
  </si>
  <si>
    <t>6 + 7</t>
  </si>
  <si>
    <t>Bürgermeister-Büro</t>
  </si>
  <si>
    <t>Bibliothek</t>
  </si>
  <si>
    <t>Burggasse 22</t>
  </si>
  <si>
    <t>Feuerwehr Helba</t>
  </si>
  <si>
    <t>Am Anger 2</t>
  </si>
  <si>
    <t>Sozialtrakt Herpf</t>
  </si>
  <si>
    <t>Dusche / Waschen Damen</t>
  </si>
  <si>
    <t>Steinzeugfliesen</t>
  </si>
  <si>
    <t>Steinzeugfliesen; Wand Fliesen</t>
  </si>
  <si>
    <t>Haupteingang</t>
  </si>
  <si>
    <t>WC Damen / Behinderten-WC</t>
  </si>
  <si>
    <t>Dusche / Waschen Herren</t>
  </si>
  <si>
    <t>Raum</t>
  </si>
  <si>
    <t>altes Linoleum</t>
  </si>
  <si>
    <t>FW 1</t>
  </si>
  <si>
    <t>Liegen- schaft:</t>
  </si>
  <si>
    <t>Plan- stunden</t>
  </si>
  <si>
    <t>Feuerwehr Dreißigacker</t>
  </si>
  <si>
    <t>Wolfsgrube 5</t>
  </si>
  <si>
    <t>Fahrzeughalle</t>
  </si>
  <si>
    <t>Eingangshalle</t>
  </si>
  <si>
    <t>WC Vorraum</t>
  </si>
  <si>
    <t>Büro Wachführer</t>
  </si>
  <si>
    <t>HAR</t>
  </si>
  <si>
    <t>Umkleidekabine</t>
  </si>
  <si>
    <t xml:space="preserve">Sanitärbereich </t>
  </si>
  <si>
    <t>Feuerwehr Herpf</t>
  </si>
  <si>
    <t>Zum Eichig 19</t>
  </si>
  <si>
    <t>Umkleideraum</t>
  </si>
  <si>
    <t>Feuerwehr Walldorf/Wallbach - Wache 5</t>
  </si>
  <si>
    <t>Freier Platz 11</t>
  </si>
  <si>
    <t xml:space="preserve">Küche </t>
  </si>
  <si>
    <t>Schulungsraum 1</t>
  </si>
  <si>
    <t>Schulungsraum 2</t>
  </si>
  <si>
    <t>Treppe 7 stufig</t>
  </si>
  <si>
    <t>FW Verein Eigenreinigung</t>
  </si>
  <si>
    <t>Wehrleiter</t>
  </si>
  <si>
    <t>Treppenraum</t>
  </si>
  <si>
    <t>Jugendfeuerwehr</t>
  </si>
  <si>
    <t>Vorraum JFW- Flur</t>
  </si>
  <si>
    <t xml:space="preserve">WC Damen (Behind. </t>
  </si>
  <si>
    <t xml:space="preserve">WC Herren </t>
  </si>
  <si>
    <t>Elektro</t>
  </si>
  <si>
    <t xml:space="preserve">Heizung </t>
  </si>
  <si>
    <t>Kleiderkammer</t>
  </si>
  <si>
    <t>Lager/Umkleide Frauen</t>
  </si>
  <si>
    <t>WC/ Du Damen</t>
  </si>
  <si>
    <t xml:space="preserve">Umkleide Damen 2 </t>
  </si>
  <si>
    <t xml:space="preserve">Windfang </t>
  </si>
  <si>
    <t>Matte</t>
  </si>
  <si>
    <t>Feuerwehr Henneberg</t>
  </si>
  <si>
    <t>WC (2 WC +1 Dusche) Herren</t>
  </si>
  <si>
    <t>WC Damen (1 WC)</t>
  </si>
  <si>
    <t>Umkleide (hinter Schiebetür)</t>
  </si>
  <si>
    <t>Feuerwehr Stepfershausen</t>
  </si>
  <si>
    <t>Raum Wehrleiter</t>
  </si>
  <si>
    <t>Holztreppe 13 Stufen</t>
  </si>
  <si>
    <t>Außentreppe, 12 Stufen</t>
  </si>
  <si>
    <t>Feuerwehr Sülzfeld</t>
  </si>
  <si>
    <t>Kerfich 2</t>
  </si>
  <si>
    <t>Vorraum WC Herren</t>
  </si>
  <si>
    <t>Pissoire</t>
  </si>
  <si>
    <t>Duschen Damen</t>
  </si>
  <si>
    <t>WC Damen (1WC)</t>
  </si>
  <si>
    <t>Treppe (15 Stufen)</t>
  </si>
  <si>
    <t>Schulungsraum m. Teeküche</t>
  </si>
  <si>
    <t>FFW Meiningen /Helba Wache 2</t>
  </si>
  <si>
    <t>FFW Meiningen/ Dreißigacker Wache 3</t>
  </si>
  <si>
    <t>FFW Meiningen/ Herpf- Wache 4</t>
  </si>
  <si>
    <t>Hutzelgasse 3</t>
  </si>
  <si>
    <t>FFW Meiningen/ Henneberg  - Wache 6</t>
  </si>
  <si>
    <t>Im Gässchen 2</t>
  </si>
  <si>
    <t>FFW Meiningen/ Stepfershausen-  Wache 7</t>
  </si>
  <si>
    <t>FWW Meiningen/ Sülzfeld - Wache 8</t>
  </si>
  <si>
    <t>Spengler</t>
  </si>
  <si>
    <t>später</t>
  </si>
  <si>
    <t>FFW Meiningen/ Walldorf Wache 5</t>
  </si>
  <si>
    <t>OTHelba</t>
  </si>
  <si>
    <t>OT Dreißigacker</t>
  </si>
  <si>
    <t xml:space="preserve"> OT Herpf</t>
  </si>
  <si>
    <r>
      <rPr>
        <sz val="10"/>
        <rFont val="Calibri"/>
        <family val="2"/>
        <scheme val="minor"/>
      </rPr>
      <t>OT</t>
    </r>
    <r>
      <rPr>
        <sz val="8"/>
        <rFont val="Calibri"/>
        <family val="2"/>
        <scheme val="minor"/>
      </rPr>
      <t xml:space="preserve"> Walldorf</t>
    </r>
  </si>
  <si>
    <t xml:space="preserve"> OT Henneberg</t>
  </si>
  <si>
    <t xml:space="preserve"> OT Stepfershausen</t>
  </si>
  <si>
    <t>OT Sülzfeld</t>
  </si>
  <si>
    <t>Boden-
fläche in m²</t>
  </si>
  <si>
    <t>in €</t>
  </si>
  <si>
    <t>Planstunden / Jahr
Jahr</t>
  </si>
  <si>
    <t>Unterhaltsreinigung (UR)</t>
  </si>
  <si>
    <t>UR-Reinigung
in € netto/Jahr</t>
  </si>
  <si>
    <t>WC 1</t>
  </si>
  <si>
    <t>WC 2</t>
  </si>
  <si>
    <t>Solzer Straße 1</t>
  </si>
  <si>
    <t>Stadt Meiningen / Los 3</t>
  </si>
  <si>
    <t>POS</t>
  </si>
  <si>
    <t>StdVerrSatz erhöhter Verschmutzungsgrad*
zzgl. MwSt</t>
  </si>
  <si>
    <t>regelmäßige UR Montag bis Samstag 05:00 bis 22.00 Uhr</t>
  </si>
  <si>
    <t>Kalkulationstabelle Stundenverrechnungssatz</t>
  </si>
  <si>
    <t>Kulturhaus Herpf- nur WC-Anlage</t>
  </si>
  <si>
    <t>Vereinszimmer- Eigenreinigung</t>
  </si>
  <si>
    <t>Kulturhaus           Herpf</t>
  </si>
  <si>
    <r>
      <t xml:space="preserve">Abfall
</t>
    </r>
    <r>
      <rPr>
        <b/>
        <i/>
        <sz val="10"/>
        <color indexed="10"/>
        <rFont val="Arial"/>
        <family val="2"/>
      </rPr>
      <t>Sicht</t>
    </r>
  </si>
  <si>
    <r>
      <t xml:space="preserve">Die Reinigungszeiten liegen </t>
    </r>
    <r>
      <rPr>
        <b/>
        <sz val="10"/>
        <rFont val="Arial"/>
        <family val="2"/>
      </rPr>
      <t>nicht</t>
    </r>
    <r>
      <rPr>
        <sz val="10"/>
        <rFont val="Arial"/>
        <family val="2"/>
      </rPr>
      <t xml:space="preserve"> in zuschlagspflichtigen Tageszeiten (Ausnahme: Öffentliche </t>
    </r>
  </si>
  <si>
    <t>WC-Anlagen) und sind vor Ort zu vereinbaren.</t>
  </si>
  <si>
    <t>LOS 3/UR 1</t>
  </si>
  <si>
    <t>LOS 3/UR 2</t>
  </si>
  <si>
    <t>LOS 3/UR 3</t>
  </si>
  <si>
    <t>LOS 3/UR 4</t>
  </si>
  <si>
    <t>LOS 3/UR 5</t>
  </si>
  <si>
    <t>LOS 3/UR 6</t>
  </si>
  <si>
    <t>LOS 3/UR 7</t>
  </si>
  <si>
    <t>LOS 3/UR 8</t>
  </si>
  <si>
    <t>Los 3 -UR 4b</t>
  </si>
  <si>
    <t>Los 3-UR 4c</t>
  </si>
  <si>
    <t>Los 3 -UR 6a</t>
  </si>
  <si>
    <t>Los 3 -UR 6b</t>
  </si>
  <si>
    <t>Los 3-UR 7a</t>
  </si>
  <si>
    <t>Los 3-UR 7b</t>
  </si>
  <si>
    <t>Sozialtrakt</t>
  </si>
  <si>
    <t>Los 3- 4 d</t>
  </si>
  <si>
    <t xml:space="preserve">* Ausführung der gründlichen Reinigung (ggf. mit Spezialreinigern und -technik) der Objekte  mit erhöhtem Verschmutzungsgrad </t>
  </si>
  <si>
    <t>Küchen, Teeküchen, Cafeterien, Aufenthaltsräume</t>
  </si>
  <si>
    <t>auf Hartböden Absatzstriche, Flecken und sonstige Verkehrsspuren entfernen</t>
  </si>
  <si>
    <t>Schaukästen / Info-Elemente / Wegweiser / Türschilder / Wandleuchten / Feuerlöscher  bis 1,80 m feucht reinigen</t>
  </si>
  <si>
    <t>Waschbecken einschließlich Unterseite nass reinigen</t>
  </si>
  <si>
    <t>Bilderrahmen staubbindend reinigen</t>
  </si>
  <si>
    <t>Abfallbehälter innen und außen nass reinigen</t>
  </si>
  <si>
    <t>Schaukästen / Info-Elemente / Wegweiser / Türschilder / Wandleuchten / Feuerlöscher  bis 1,80m feucht reinigen</t>
  </si>
  <si>
    <t>Sitzgelegenheiten feucht reinigen, soweit nicht gepolstert</t>
  </si>
  <si>
    <t>Schaukästen / Info-Elemente / Wegweiser / Türschilder / Wandleuchten / Bilderrahmen / Feuerlöscher  bis 1,80m feucht reinigen</t>
  </si>
  <si>
    <t>Fliesenwände komplett nass reinigen</t>
  </si>
  <si>
    <t>Waschbeckenablage nass reinigen</t>
  </si>
  <si>
    <t>Duschen Herren</t>
  </si>
  <si>
    <t>Die gelb markierten Felder sind (soweit zutreffend)  auzufüllen.</t>
  </si>
  <si>
    <t>Voll sozial-
versicherungspflichtiges Personal / LG 1</t>
  </si>
  <si>
    <t>Minijobber</t>
  </si>
  <si>
    <t>1.00</t>
  </si>
  <si>
    <t>TARIFLOHN (FERTIGUNGSLOHN, PRODUKTIVLOHN)</t>
  </si>
  <si>
    <t>%</t>
  </si>
  <si>
    <t>2.00</t>
  </si>
  <si>
    <t>LOHNGEBUNDENE KOSTEN</t>
  </si>
  <si>
    <t>Sozialversicherungsbeiträge (Arbeitgeberanteil)</t>
  </si>
  <si>
    <t>Krankenversicherung (Beitragssatz + Zusatzbeitrag)</t>
  </si>
  <si>
    <t>Rentenversicherung</t>
  </si>
  <si>
    <t>Arbeitslosenversicherung</t>
  </si>
  <si>
    <t>Pflegeversicherung</t>
  </si>
  <si>
    <t>2.15</t>
  </si>
  <si>
    <t>U2 Mutterschaftsaufwendungen</t>
  </si>
  <si>
    <t>2.16</t>
  </si>
  <si>
    <t>U3 Insolvenzgeldumlage</t>
  </si>
  <si>
    <t>2.17</t>
  </si>
  <si>
    <t>Gesetzliche Unfallversicherung</t>
  </si>
  <si>
    <t>Zwischensumme der Positionen unter 2.10</t>
  </si>
  <si>
    <t>2.20</t>
  </si>
  <si>
    <t>Soziallöhne</t>
  </si>
  <si>
    <t>2.21</t>
  </si>
  <si>
    <t>Gesetzliche Feiertage</t>
  </si>
  <si>
    <t>Sozialversicherung auf Pos. 2.21</t>
  </si>
  <si>
    <t>2.22</t>
  </si>
  <si>
    <t>2.22 Urlaubsentgelt</t>
  </si>
  <si>
    <t>Sozialversicherung auf Pos. 2.22</t>
  </si>
  <si>
    <t>2.23</t>
  </si>
  <si>
    <t>2.23 Arbeitsfreistellung</t>
  </si>
  <si>
    <t>Sozialversicherung auf Pos. 2.23</t>
  </si>
  <si>
    <t>2.24</t>
  </si>
  <si>
    <t>2.24 Entgeltfortzahlung im Krankheitsfall</t>
  </si>
  <si>
    <t>Sozialversicherung auf Pos. 2.24</t>
  </si>
  <si>
    <t>2.25</t>
  </si>
  <si>
    <t>Zusätzliches Urlaubsgeld (2.4.1 c)</t>
  </si>
  <si>
    <t>Sozialversicherung auf Pos. 2.25</t>
  </si>
  <si>
    <t>Zwischensumme unter Positionen unter 2.20</t>
  </si>
  <si>
    <t>Summe Sozialversicherungsbeiträge und Soziallöhne</t>
  </si>
  <si>
    <t>2.30</t>
  </si>
  <si>
    <t>Zusätzliche lohngebundene Kosten</t>
  </si>
  <si>
    <t>2.31</t>
  </si>
  <si>
    <t>Haftpflichtversicherung</t>
  </si>
  <si>
    <t>2.32</t>
  </si>
  <si>
    <t>2.32 Sonstige Personalkosten</t>
  </si>
  <si>
    <t>Summe Lohngebundene Kosten</t>
  </si>
  <si>
    <t>3.00</t>
  </si>
  <si>
    <t>SONSTIGE AUFTRAGSBEZOGENE KOSTEN</t>
  </si>
  <si>
    <t>3.10</t>
  </si>
  <si>
    <t>Aufsichtslohn Vorarbeiter</t>
  </si>
  <si>
    <t>inkl. Soziale Folgekosten f. Aufsichtslohn</t>
  </si>
  <si>
    <t>3.20</t>
  </si>
  <si>
    <t>Fahrkostenzuschuss</t>
  </si>
  <si>
    <t>3.30</t>
  </si>
  <si>
    <t>Fertigungsmaterial, Maschinen, Geräte, AfA, etc.</t>
  </si>
  <si>
    <t>3.40</t>
  </si>
  <si>
    <t>Sondereinzelkosten</t>
  </si>
  <si>
    <r>
      <t>Zwisch.summe: Sonstige auftragsbezogene Kosten</t>
    </r>
    <r>
      <rPr>
        <b/>
        <i/>
        <sz val="9"/>
        <rFont val="Arial"/>
        <family val="2"/>
      </rPr>
      <t>(3.10 -  3.40)</t>
    </r>
  </si>
  <si>
    <t>4.00</t>
  </si>
  <si>
    <t>UNTERNEHMENSBEZOGENE KOSTEN</t>
  </si>
  <si>
    <t>4.10</t>
  </si>
  <si>
    <t>Gehälter</t>
  </si>
  <si>
    <t>4.11</t>
  </si>
  <si>
    <t>Technische Angestellte, incl. Lohnfolgekosten</t>
  </si>
  <si>
    <t>4.12</t>
  </si>
  <si>
    <t>Kaufmännische Angestellte, incl. Lohnfolgekosten</t>
  </si>
  <si>
    <t>4.20</t>
  </si>
  <si>
    <t>Fuhrparkkosten</t>
  </si>
  <si>
    <t>4.30</t>
  </si>
  <si>
    <t>Fertigungshifskosten</t>
  </si>
  <si>
    <t>4.31</t>
  </si>
  <si>
    <t>Löhne Hilfsdienste, incl. Lohnfolgekosten</t>
  </si>
  <si>
    <t>4.32</t>
  </si>
  <si>
    <t>Sonstige Betriebskosten</t>
  </si>
  <si>
    <t>4.40</t>
  </si>
  <si>
    <t>Schwerbehindertenabgabe</t>
  </si>
  <si>
    <t>4.50</t>
  </si>
  <si>
    <t>Sonstige Verwaltungskosten</t>
  </si>
  <si>
    <t>4.60</t>
  </si>
  <si>
    <t>Betriebsratskosten</t>
  </si>
  <si>
    <t>4.70</t>
  </si>
  <si>
    <t>Sonstige Kosten (Verbandsbeiträge, Zertifizierung, etc.)</t>
  </si>
  <si>
    <t>4.80</t>
  </si>
  <si>
    <t>Vorfinanzierung Sozialversicherungsbeiträge</t>
  </si>
  <si>
    <r>
      <t xml:space="preserve">Zwischensumme: Unternehmensbezogene Kosten </t>
    </r>
    <r>
      <rPr>
        <b/>
        <i/>
        <sz val="9"/>
        <rFont val="Arial"/>
        <family val="2"/>
      </rPr>
      <t>(4.10 - 4.80)</t>
    </r>
  </si>
  <si>
    <t>5.00</t>
  </si>
  <si>
    <r>
      <t>SELBSTKOSTEN</t>
    </r>
    <r>
      <rPr>
        <b/>
        <sz val="12"/>
        <color theme="0"/>
        <rFont val="Arial"/>
        <family val="2"/>
      </rPr>
      <t xml:space="preserve"> </t>
    </r>
    <r>
      <rPr>
        <b/>
        <sz val="9"/>
        <color theme="0"/>
        <rFont val="Arial"/>
        <family val="2"/>
      </rPr>
      <t>(1.00 - 4.80)</t>
    </r>
  </si>
  <si>
    <t>6.00</t>
  </si>
  <si>
    <t>Gewerbesteuer</t>
  </si>
  <si>
    <t>7.00</t>
  </si>
  <si>
    <r>
      <t xml:space="preserve">WAGNIS UND GEWINN </t>
    </r>
    <r>
      <rPr>
        <b/>
        <sz val="11"/>
        <color rgb="FFC00000"/>
        <rFont val="Arial"/>
        <family val="2"/>
      </rPr>
      <t>AUF SELBSTKOSTEN</t>
    </r>
  </si>
  <si>
    <t>STUNDENVERRECHNUNGSSATZ</t>
  </si>
  <si>
    <t>Kalkulationszuschlag auf den Lohn</t>
  </si>
  <si>
    <t>Ort/Ortsteile</t>
  </si>
  <si>
    <t>Stadt Meiningen - LOS 3</t>
  </si>
  <si>
    <t>Hinweise</t>
  </si>
  <si>
    <t>Kalkulationshilfe. Nachweis der Kalkulation nur auf Verlangen des AG. Siehe dazu auch Anlage Leistungsbeschreibung Punkt B 4</t>
  </si>
  <si>
    <t>Im Preisblatt bitte den Stundenverrechnungssatz eintragen.</t>
  </si>
  <si>
    <t>Firmenanschrift bitte im gelben Feld Blatt 3 eintragen</t>
  </si>
  <si>
    <t>Zur Information.</t>
  </si>
  <si>
    <t>Festlegungen</t>
  </si>
  <si>
    <t>Alle gelb hinterlegten Felder im Excel-Dokument sind vom Auftragnehmer (AN) auszufüllen.</t>
  </si>
  <si>
    <t>2-Preisblatt (Stundenverrechnungssatz)</t>
  </si>
  <si>
    <t>3-Angebotsübersicht (Firmenanschrift)</t>
  </si>
  <si>
    <t>Monatspreis in €</t>
  </si>
  <si>
    <t xml:space="preserve">Bitte tragen Sie im gelb-markierten Feld den Stundenverrechnungssatz (StdVerrSatz) </t>
  </si>
  <si>
    <t>Ihrer Firma für reguläre Leistungen ein!</t>
  </si>
  <si>
    <t>Pos 1- ist mit den Tabellenblättern -  StvR -der Objekte verlinkt.</t>
  </si>
  <si>
    <t>Als Kalkulationshilfe können Sie das Tabellenblatt "1-Kalk_SVR" verwenden.</t>
  </si>
  <si>
    <t>Feuerwehr Meiningen / Kopfbau</t>
  </si>
  <si>
    <t>Leistungs- kennziffer</t>
  </si>
  <si>
    <t>FW 4</t>
  </si>
  <si>
    <r>
      <t xml:space="preserve">Nettopreis in </t>
    </r>
    <r>
      <rPr>
        <sz val="11"/>
        <rFont val="Calibri"/>
        <family val="2"/>
        <scheme val="minor"/>
      </rPr>
      <t>€</t>
    </r>
  </si>
  <si>
    <r>
      <t xml:space="preserve">Abfall
</t>
    </r>
    <r>
      <rPr>
        <b/>
        <i/>
        <sz val="11"/>
        <color indexed="10"/>
        <rFont val="Calibri"/>
        <family val="2"/>
        <scheme val="minor"/>
      </rPr>
      <t>Sicht</t>
    </r>
  </si>
  <si>
    <t>98617 Meiningen  OT Herpf                             Zum Eichig 19</t>
  </si>
  <si>
    <t>LKZ
m²/h</t>
  </si>
  <si>
    <t>FW 2</t>
  </si>
  <si>
    <t>98617 Meiningen OT Helba              Am Anger 2</t>
  </si>
  <si>
    <t>Objektblätter  (Leistungskennziffern LKZ)- Spalte O</t>
  </si>
  <si>
    <t>FW 3</t>
  </si>
  <si>
    <t>98617 Meiningen OT Dreißigacker Wolfsgrube 5</t>
  </si>
  <si>
    <t>FW 5</t>
  </si>
  <si>
    <t>98617 Meiningen OT Walldorf                            Freier Platz 5</t>
  </si>
  <si>
    <t>FW 6</t>
  </si>
  <si>
    <t>98617 Meiningen OT Henneberg Hutzelsgasse 3</t>
  </si>
  <si>
    <t>FW 7</t>
  </si>
  <si>
    <t>98617 Meiningen OT Stepfershausen Im Gäßchen 2</t>
  </si>
  <si>
    <t>FW 8</t>
  </si>
  <si>
    <t>98617 Meiningen  OT Sülzfeld             Kerfich 2</t>
  </si>
  <si>
    <t>98617 Meiningen OT Stepfershausen</t>
  </si>
  <si>
    <r>
      <t xml:space="preserve">98617 Meiningen </t>
    </r>
    <r>
      <rPr>
        <b/>
        <sz val="14"/>
        <rFont val="Calibri"/>
        <family val="2"/>
        <scheme val="minor"/>
      </rPr>
      <t>OT Walldorf</t>
    </r>
  </si>
  <si>
    <r>
      <t xml:space="preserve">Nettopreis in </t>
    </r>
    <r>
      <rPr>
        <sz val="10"/>
        <rFont val="Calibri"/>
        <family val="2"/>
        <scheme val="minor"/>
      </rPr>
      <t>€</t>
    </r>
  </si>
  <si>
    <r>
      <t xml:space="preserve">Abfall
</t>
    </r>
    <r>
      <rPr>
        <b/>
        <i/>
        <sz val="8"/>
        <color indexed="10"/>
        <rFont val="Calibri"/>
        <family val="2"/>
        <scheme val="minor"/>
      </rPr>
      <t>Sicht</t>
    </r>
  </si>
  <si>
    <r>
      <t xml:space="preserve">98617 Meiningen </t>
    </r>
    <r>
      <rPr>
        <b/>
        <sz val="12"/>
        <rFont val="Calibri"/>
        <family val="2"/>
        <scheme val="minor"/>
      </rPr>
      <t>OT Henneberg</t>
    </r>
  </si>
  <si>
    <r>
      <rPr>
        <b/>
        <sz val="10"/>
        <rFont val="Calibri"/>
        <family val="2"/>
        <scheme val="minor"/>
      </rPr>
      <t xml:space="preserve">98617 Meiningen       </t>
    </r>
    <r>
      <rPr>
        <b/>
        <sz val="14"/>
        <rFont val="Calibri"/>
        <family val="2"/>
        <scheme val="minor"/>
      </rPr>
      <t>OT Sülzfeld</t>
    </r>
  </si>
  <si>
    <t>98617 Meiningen            Elisabeth-Schumacher-Str. 5</t>
  </si>
  <si>
    <t>OT Herpf</t>
  </si>
  <si>
    <t>OT Walldorf</t>
  </si>
  <si>
    <t>Los 3- UR 5a</t>
  </si>
  <si>
    <t>Los 3- UR 5b</t>
  </si>
  <si>
    <t>Spitalstraße 29</t>
  </si>
  <si>
    <t>JUClu Walld</t>
  </si>
  <si>
    <t>Los 3- UR 8</t>
  </si>
  <si>
    <t>OT Stepfershausen</t>
  </si>
  <si>
    <t>OT Henneberg</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</si>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</sst>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0.00_ ;[Red]\-#,##0.00\ "/>
    <numFmt numFmtId="165" formatCode="#,##0.00\ &quot;DM&quot;"/>
    <numFmt numFmtId="166" formatCode="_-* #,##0.00\ [$€-1]_-;\-* #,##0.00\ [$€-1]_-;_-* &quot;-&quot;??\ [$€-1]_-"/>
    <numFmt numFmtId="167" formatCode="_-* #,##0.00\ [$€]_-;\-* #,##0.00\ [$€]_-;_-* &quot;-&quot;??\ [$€]_-;_-@_-"/>
    <numFmt numFmtId="168" formatCode="#,##0.00\ &quot;m²&quot;"/>
    <numFmt numFmtId="169" formatCode="#,##0.00\ &quot;€&quot;"/>
    <numFmt numFmtId="170" formatCode="_-* #,##0.00\ _D_M_-;\-* #,##0.00\ _D_M_-;_-* &quot;-&quot;??\ _D_M_-;_-@_-"/>
    <numFmt numFmtId="171" formatCode="_-[$€-462]\ * #,##0.00_-;_-[$€-462]\ * #,##0.00\-;_-[$€-462]\ * &quot;-&quot;??_-;_-@_-"/>
    <numFmt numFmtId="172" formatCode="_-* #,##0.00\ [$€-407]_-;\-* #,##0.00\ [$€-407]_-;_-* &quot;-&quot;??\ [$€-407]_-;_-@_-"/>
    <numFmt numFmtId="173" formatCode="0.000"/>
    <numFmt numFmtId="174" formatCode="#,##0.00\ [$€-1];\-#,##0.00\ [$€-1]"/>
  </numFmts>
  <fonts count="142" x14ac:knownFonts="1">
    <font>
      <sz val="11"/>
      <color theme="1"/>
      <name val="Calibri"/>
      <family val="2"/>
      <scheme val="minor"/>
    </font>
    <font>
      <b/>
      <sz val="14"/>
      <name val="Arial"/>
      <family val="2"/>
    </font>
    <font>
      <sz val="10"/>
      <name val="Arial"/>
      <family val="2"/>
    </font>
    <font>
      <b/>
      <sz val="11"/>
      <name val="Arial"/>
      <family val="2"/>
    </font>
    <font>
      <sz val="12"/>
      <name val="Arial"/>
      <family val="2"/>
    </font>
    <font>
      <b/>
      <sz val="10"/>
      <name val="Arial"/>
      <family val="2"/>
    </font>
    <font>
      <b/>
      <sz val="8"/>
      <name val="Arial"/>
      <family val="2"/>
    </font>
    <font>
      <sz val="11"/>
      <name val="Arial"/>
      <family val="2"/>
    </font>
    <font>
      <b/>
      <sz val="16"/>
      <name val="Arial"/>
      <family val="2"/>
    </font>
    <font>
      <sz val="16"/>
      <name val="Arial"/>
      <family val="2"/>
    </font>
    <font>
      <b/>
      <sz val="9"/>
      <name val="Arial"/>
      <family val="2"/>
    </font>
    <font>
      <sz val="9"/>
      <name val="Arial"/>
      <family val="2"/>
    </font>
    <font>
      <sz val="10"/>
      <color rgb="FFFF0000"/>
      <name val="Arial"/>
      <family val="2"/>
    </font>
    <font>
      <sz val="8"/>
      <color theme="0" tint="-0.499984740745262"/>
      <name val="Arial"/>
      <family val="2"/>
    </font>
    <font>
      <sz val="8"/>
      <name val="Arial"/>
      <family val="2"/>
    </font>
    <font>
      <sz val="20"/>
      <name val="Arial"/>
      <family val="2"/>
    </font>
    <font>
      <sz val="7"/>
      <name val="Arial"/>
      <family val="2"/>
    </font>
    <font>
      <sz val="6"/>
      <name val="Arial"/>
      <family val="2"/>
    </font>
    <font>
      <b/>
      <sz val="7"/>
      <name val="Arial"/>
      <family val="2"/>
    </font>
    <font>
      <b/>
      <sz val="5"/>
      <name val="Arial"/>
      <family val="2"/>
    </font>
    <font>
      <b/>
      <sz val="9"/>
      <color indexed="62"/>
      <name val="Arial"/>
      <family val="2"/>
    </font>
    <font>
      <b/>
      <sz val="9"/>
      <color indexed="10"/>
      <name val="Arial"/>
      <family val="2"/>
    </font>
    <font>
      <b/>
      <i/>
      <sz val="12"/>
      <name val="Arial"/>
      <family val="2"/>
    </font>
    <font>
      <b/>
      <sz val="11"/>
      <color rgb="FF0000FF"/>
      <name val="Arial"/>
      <family val="2"/>
    </font>
    <font>
      <b/>
      <i/>
      <sz val="10"/>
      <name val="Arial"/>
      <family val="2"/>
    </font>
    <font>
      <b/>
      <sz val="10"/>
      <color rgb="FFFF0000"/>
      <name val="Arial"/>
      <family val="2"/>
    </font>
    <font>
      <u/>
      <sz val="11"/>
      <color theme="10"/>
      <name val="Calibri"/>
      <family val="2"/>
    </font>
    <font>
      <sz val="10"/>
      <color indexed="8"/>
      <name val="Arial"/>
      <family val="2"/>
    </font>
    <font>
      <b/>
      <i/>
      <sz val="8"/>
      <name val="Arial"/>
      <family val="2"/>
    </font>
    <font>
      <i/>
      <sz val="8"/>
      <name val="Arial"/>
      <family val="2"/>
    </font>
    <font>
      <b/>
      <i/>
      <sz val="8"/>
      <color indexed="10"/>
      <name val="Arial"/>
      <family val="2"/>
    </font>
    <font>
      <sz val="10"/>
      <color theme="1"/>
      <name val="Arial"/>
      <family val="2"/>
    </font>
    <font>
      <sz val="9"/>
      <color rgb="FFFF0000"/>
      <name val="Arial"/>
      <family val="2"/>
    </font>
    <font>
      <b/>
      <sz val="10"/>
      <color rgb="FF0000FF"/>
      <name val="Arial"/>
      <family val="2"/>
    </font>
    <font>
      <b/>
      <sz val="10"/>
      <color rgb="FF333399"/>
      <name val="Arial"/>
      <family val="2"/>
    </font>
    <font>
      <b/>
      <sz val="9"/>
      <color rgb="FF333399"/>
      <name val="Arial"/>
      <family val="2"/>
    </font>
    <font>
      <sz val="11"/>
      <name val="Calibri"/>
      <family val="2"/>
      <scheme val="minor"/>
    </font>
    <font>
      <b/>
      <i/>
      <sz val="16"/>
      <name val="Arial"/>
      <family val="2"/>
    </font>
    <font>
      <b/>
      <sz val="11"/>
      <color rgb="FFFF0000"/>
      <name val="Calibri"/>
      <family val="2"/>
      <scheme val="minor"/>
    </font>
    <font>
      <b/>
      <i/>
      <sz val="12"/>
      <color rgb="FF0000FF"/>
      <name val="Arial"/>
      <family val="2"/>
    </font>
    <font>
      <b/>
      <sz val="14"/>
      <color rgb="FF0000FF"/>
      <name val="Arial"/>
      <family val="2"/>
    </font>
    <font>
      <b/>
      <u/>
      <sz val="9"/>
      <color rgb="FF333399"/>
      <name val="Arial"/>
      <family val="2"/>
    </font>
    <font>
      <b/>
      <sz val="9"/>
      <color theme="1"/>
      <name val="Calibri"/>
      <family val="2"/>
      <scheme val="minor"/>
    </font>
    <font>
      <sz val="8"/>
      <color theme="1"/>
      <name val="Arial"/>
      <family val="2"/>
    </font>
    <font>
      <sz val="8"/>
      <color theme="1"/>
      <name val="Calibri"/>
      <family val="2"/>
      <scheme val="minor"/>
    </font>
    <font>
      <sz val="5"/>
      <name val="Arial"/>
      <family val="2"/>
    </font>
    <font>
      <sz val="9"/>
      <color theme="1"/>
      <name val="Calibri"/>
      <family val="2"/>
      <scheme val="minor"/>
    </font>
    <font>
      <b/>
      <sz val="8"/>
      <color indexed="10"/>
      <name val="Arial"/>
      <family val="2"/>
    </font>
    <font>
      <sz val="8"/>
      <color indexed="10"/>
      <name val="Arial"/>
      <family val="2"/>
    </font>
    <font>
      <u/>
      <sz val="10"/>
      <color indexed="12"/>
      <name val="Arial"/>
      <family val="2"/>
    </font>
    <font>
      <sz val="10"/>
      <name val="Verdana"/>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1"/>
      <color theme="0"/>
      <name val="Calibri"/>
      <family val="2"/>
      <scheme val="minor"/>
    </font>
    <font>
      <b/>
      <sz val="10"/>
      <color theme="0"/>
      <name val="Arial"/>
      <family val="2"/>
    </font>
    <font>
      <b/>
      <sz val="8"/>
      <color theme="0"/>
      <name val="Arial"/>
      <family val="2"/>
    </font>
    <font>
      <sz val="10"/>
      <color theme="0"/>
      <name val="Arial"/>
      <family val="2"/>
    </font>
    <font>
      <sz val="11"/>
      <color theme="1"/>
      <name val="Calibri"/>
      <family val="2"/>
      <scheme val="minor"/>
    </font>
    <font>
      <sz val="8"/>
      <name val="Calibri"/>
      <family val="2"/>
      <scheme val="minor"/>
    </font>
    <font>
      <sz val="12"/>
      <color rgb="FFFF0000"/>
      <name val="Calibri"/>
      <family val="2"/>
    </font>
    <font>
      <sz val="9"/>
      <name val="Calibri"/>
      <family val="2"/>
      <scheme val="minor"/>
    </font>
    <font>
      <sz val="10"/>
      <name val="Calibri"/>
      <family val="2"/>
      <scheme val="minor"/>
    </font>
    <font>
      <sz val="10"/>
      <color theme="1"/>
      <name val="Calibri"/>
      <family val="2"/>
      <scheme val="minor"/>
    </font>
    <font>
      <u/>
      <sz val="10"/>
      <color rgb="FF0000FF"/>
      <name val="Calibri"/>
      <family val="2"/>
      <scheme val="minor"/>
    </font>
    <font>
      <b/>
      <sz val="14"/>
      <name val="Calibri"/>
      <family val="2"/>
      <scheme val="minor"/>
    </font>
    <font>
      <b/>
      <sz val="9"/>
      <name val="Calibri"/>
      <family val="2"/>
      <scheme val="minor"/>
    </font>
    <font>
      <b/>
      <sz val="10"/>
      <name val="Calibri"/>
      <family val="2"/>
      <scheme val="minor"/>
    </font>
    <font>
      <b/>
      <sz val="9"/>
      <color indexed="62"/>
      <name val="Calibri"/>
      <family val="2"/>
      <scheme val="minor"/>
    </font>
    <font>
      <b/>
      <i/>
      <sz val="11"/>
      <name val="Calibri"/>
      <family val="2"/>
      <scheme val="minor"/>
    </font>
    <font>
      <u/>
      <sz val="11"/>
      <color theme="10"/>
      <name val="Calibri"/>
      <family val="2"/>
      <scheme val="minor"/>
    </font>
    <font>
      <b/>
      <sz val="11"/>
      <name val="Calibri"/>
      <family val="2"/>
      <scheme val="minor"/>
    </font>
    <font>
      <u/>
      <sz val="11"/>
      <color rgb="FF0000FF"/>
      <name val="Calibri"/>
      <family val="2"/>
      <scheme val="minor"/>
    </font>
    <font>
      <sz val="10"/>
      <color indexed="8"/>
      <name val="Calibri"/>
      <family val="2"/>
      <scheme val="minor"/>
    </font>
    <font>
      <sz val="8"/>
      <color indexed="8"/>
      <name val="Calibri"/>
      <family val="2"/>
      <scheme val="minor"/>
    </font>
    <font>
      <sz val="9"/>
      <color rgb="FF000000"/>
      <name val="Calibri"/>
      <family val="2"/>
      <scheme val="minor"/>
    </font>
    <font>
      <sz val="8"/>
      <color rgb="FF000000"/>
      <name val="Calibri"/>
      <family val="2"/>
      <scheme val="minor"/>
    </font>
    <font>
      <sz val="10"/>
      <color rgb="FF000000"/>
      <name val="Calibri"/>
      <family val="2"/>
      <scheme val="minor"/>
    </font>
    <font>
      <u/>
      <sz val="11"/>
      <color theme="4" tint="-0.249977111117893"/>
      <name val="Calibri"/>
      <family val="2"/>
      <scheme val="minor"/>
    </font>
    <font>
      <sz val="10"/>
      <color theme="0"/>
      <name val="Calibri"/>
      <family val="2"/>
      <scheme val="minor"/>
    </font>
    <font>
      <i/>
      <sz val="10"/>
      <name val="Arial"/>
      <family val="2"/>
    </font>
    <font>
      <b/>
      <i/>
      <sz val="10"/>
      <color indexed="10"/>
      <name val="Arial"/>
      <family val="2"/>
    </font>
    <font>
      <u/>
      <sz val="10"/>
      <color theme="3"/>
      <name val="Calibri"/>
      <family val="2"/>
      <scheme val="minor"/>
    </font>
    <font>
      <b/>
      <u/>
      <sz val="9"/>
      <color rgb="FF333399"/>
      <name val="Calibri"/>
      <family val="2"/>
      <scheme val="minor"/>
    </font>
    <font>
      <b/>
      <sz val="8"/>
      <name val="Calibri"/>
      <family val="2"/>
      <scheme val="minor"/>
    </font>
    <font>
      <sz val="12"/>
      <name val="Univers"/>
      <family val="2"/>
    </font>
    <font>
      <b/>
      <sz val="13"/>
      <name val="Univers"/>
      <family val="2"/>
    </font>
    <font>
      <vertAlign val="superscript"/>
      <sz val="16"/>
      <name val="Univers"/>
      <family val="2"/>
    </font>
    <font>
      <sz val="10"/>
      <color indexed="10"/>
      <name val="Arial"/>
      <family val="2"/>
    </font>
    <font>
      <b/>
      <sz val="11"/>
      <color theme="0"/>
      <name val="Arial"/>
      <family val="2"/>
    </font>
    <font>
      <b/>
      <sz val="11"/>
      <name val="Univers"/>
      <family val="2"/>
    </font>
    <font>
      <sz val="10"/>
      <name val="Univers"/>
      <family val="2"/>
    </font>
    <font>
      <b/>
      <i/>
      <sz val="11"/>
      <name val="Arial"/>
      <family val="2"/>
    </font>
    <font>
      <b/>
      <i/>
      <sz val="9"/>
      <name val="Arial"/>
      <family val="2"/>
    </font>
    <font>
      <b/>
      <sz val="12"/>
      <color theme="0"/>
      <name val="Arial"/>
      <family val="2"/>
    </font>
    <font>
      <b/>
      <sz val="9"/>
      <color theme="0"/>
      <name val="Arial"/>
      <family val="2"/>
    </font>
    <font>
      <b/>
      <sz val="11"/>
      <color indexed="12"/>
      <name val="Arial"/>
      <family val="2"/>
    </font>
    <font>
      <b/>
      <sz val="12"/>
      <color indexed="12"/>
      <name val="Arial"/>
      <family val="2"/>
    </font>
    <font>
      <b/>
      <sz val="11"/>
      <color rgb="FFC00000"/>
      <name val="Arial"/>
      <family val="2"/>
    </font>
    <font>
      <b/>
      <sz val="12"/>
      <name val="Univers"/>
      <family val="2"/>
    </font>
    <font>
      <b/>
      <sz val="14"/>
      <color rgb="FFFF0000"/>
      <name val="Calibri"/>
      <family val="2"/>
      <scheme val="minor"/>
    </font>
    <font>
      <u/>
      <sz val="11"/>
      <color theme="0"/>
      <name val="Calibri"/>
      <family val="2"/>
    </font>
    <font>
      <b/>
      <sz val="12"/>
      <name val="Arial"/>
      <family val="2"/>
    </font>
    <font>
      <u/>
      <sz val="10"/>
      <color theme="0"/>
      <name val="Calibri"/>
      <family val="2"/>
    </font>
    <font>
      <sz val="12"/>
      <color theme="1"/>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sz val="12"/>
      <name val="Calibri"/>
      <family val="2"/>
      <scheme val="minor"/>
    </font>
    <font>
      <sz val="12"/>
      <color rgb="FF0000FF"/>
      <name val="Calibri"/>
      <family val="2"/>
      <scheme val="minor"/>
    </font>
    <font>
      <u/>
      <sz val="11"/>
      <color theme="0"/>
      <name val="Calibri"/>
      <family val="2"/>
      <scheme val="minor"/>
    </font>
    <font>
      <b/>
      <sz val="9"/>
      <color rgb="FF333399"/>
      <name val="Calibri"/>
      <family val="2"/>
      <scheme val="minor"/>
    </font>
    <font>
      <b/>
      <sz val="12"/>
      <name val="Calibri"/>
      <family val="2"/>
      <scheme val="minor"/>
    </font>
    <font>
      <i/>
      <sz val="11"/>
      <name val="Calibri"/>
      <family val="2"/>
      <scheme val="minor"/>
    </font>
    <font>
      <b/>
      <i/>
      <sz val="11"/>
      <color indexed="10"/>
      <name val="Calibri"/>
      <family val="2"/>
      <scheme val="minor"/>
    </font>
    <font>
      <b/>
      <i/>
      <sz val="14"/>
      <name val="Calibri"/>
      <family val="2"/>
      <scheme val="minor"/>
    </font>
    <font>
      <b/>
      <sz val="18"/>
      <name val="Calibri"/>
      <family val="2"/>
      <scheme val="minor"/>
    </font>
    <font>
      <b/>
      <i/>
      <sz val="18"/>
      <name val="Calibri"/>
      <family val="2"/>
      <scheme val="minor"/>
    </font>
    <font>
      <sz val="18"/>
      <color theme="1"/>
      <name val="Calibri"/>
      <family val="2"/>
      <scheme val="minor"/>
    </font>
    <font>
      <b/>
      <sz val="1"/>
      <name val="Calibri"/>
      <family val="2"/>
      <scheme val="minor"/>
    </font>
    <font>
      <b/>
      <i/>
      <sz val="12"/>
      <name val="Calibri"/>
      <family val="2"/>
      <scheme val="minor"/>
    </font>
    <font>
      <b/>
      <u/>
      <sz val="12"/>
      <color rgb="FF333399"/>
      <name val="Calibri"/>
      <family val="2"/>
      <scheme val="minor"/>
    </font>
    <font>
      <u/>
      <sz val="12"/>
      <color theme="0"/>
      <name val="Calibri"/>
      <family val="2"/>
      <scheme val="minor"/>
    </font>
    <font>
      <b/>
      <sz val="12"/>
      <color rgb="FF333399"/>
      <name val="Calibri"/>
      <family val="2"/>
      <scheme val="minor"/>
    </font>
    <font>
      <b/>
      <i/>
      <sz val="8"/>
      <name val="Calibri"/>
      <family val="2"/>
      <scheme val="minor"/>
    </font>
    <font>
      <i/>
      <sz val="8"/>
      <name val="Calibri"/>
      <family val="2"/>
      <scheme val="minor"/>
    </font>
    <font>
      <b/>
      <i/>
      <sz val="8"/>
      <color indexed="10"/>
      <name val="Calibri"/>
      <family val="2"/>
      <scheme val="minor"/>
    </font>
    <font>
      <u/>
      <sz val="10"/>
      <color theme="10"/>
      <name val="Calibri"/>
      <family val="2"/>
    </font>
  </fonts>
  <fills count="57">
    <fill>
      <patternFill patternType="none"/>
    </fill>
    <fill>
      <patternFill patternType="gray125"/>
    </fill>
    <fill>
      <patternFill patternType="solid">
        <fgColor indexed="47"/>
        <bgColor indexed="64"/>
      </patternFill>
    </fill>
    <fill>
      <patternFill patternType="solid">
        <fgColor theme="0"/>
        <bgColor indexed="64"/>
      </patternFill>
    </fill>
    <fill>
      <patternFill patternType="solid">
        <fgColor rgb="FFCCCC00"/>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theme="4" tint="0.79998168889431442"/>
        <bgColor indexed="64"/>
      </patternFill>
    </fill>
    <fill>
      <patternFill patternType="solid">
        <fgColor indexed="44"/>
        <bgColor indexed="64"/>
      </patternFill>
    </fill>
    <fill>
      <patternFill patternType="solid">
        <fgColor indexed="46"/>
        <bgColor indexed="64"/>
      </patternFill>
    </fill>
    <fill>
      <patternFill patternType="solid">
        <fgColor rgb="FFCC99FF"/>
        <bgColor indexed="64"/>
      </patternFill>
    </fill>
    <fill>
      <patternFill patternType="solid">
        <fgColor rgb="FFFFCC99"/>
        <bgColor indexed="64"/>
      </patternFill>
    </fill>
    <fill>
      <patternFill patternType="solid">
        <fgColor rgb="FF99CCFF"/>
        <bgColor indexed="64"/>
      </patternFill>
    </fill>
    <fill>
      <patternFill patternType="solid">
        <fgColor rgb="FFCC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0070C0"/>
        <bgColor indexed="64"/>
      </patternFill>
    </fill>
    <fill>
      <patternFill patternType="solid">
        <fgColor rgb="FFCCFFCC"/>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2D050"/>
        <bgColor indexed="64"/>
      </patternFill>
    </fill>
    <fill>
      <patternFill patternType="solid">
        <fgColor theme="8" tint="0.79998168889431442"/>
        <bgColor indexed="64"/>
      </patternFill>
    </fill>
    <fill>
      <patternFill patternType="solid">
        <fgColor rgb="FFFF99FF"/>
        <bgColor indexed="64"/>
      </patternFill>
    </fill>
    <fill>
      <patternFill patternType="solid">
        <fgColor theme="6" tint="0.39997558519241921"/>
        <bgColor indexed="64"/>
      </patternFill>
    </fill>
    <fill>
      <patternFill patternType="solid">
        <fgColor theme="9" tint="0.39997558519241921"/>
        <bgColor rgb="FF000000"/>
      </patternFill>
    </fill>
    <fill>
      <patternFill patternType="solid">
        <fgColor theme="0"/>
        <bgColor rgb="FF000000"/>
      </patternFill>
    </fill>
    <fill>
      <patternFill patternType="solid">
        <fgColor theme="9" tint="0.59999389629810485"/>
        <bgColor indexed="64"/>
      </patternFill>
    </fill>
    <fill>
      <patternFill patternType="solid">
        <fgColor rgb="FF00B050"/>
        <bgColor indexed="64"/>
      </patternFill>
    </fill>
    <fill>
      <patternFill patternType="solid">
        <fgColor rgb="FFFF0000"/>
        <bgColor indexed="64"/>
      </patternFill>
    </fill>
    <fill>
      <patternFill patternType="solid">
        <fgColor theme="4" tint="0.39997558519241921"/>
        <bgColor indexed="64"/>
      </patternFill>
    </fill>
    <fill>
      <patternFill patternType="solid">
        <fgColor indexed="43"/>
        <bgColor indexed="64"/>
      </patternFill>
    </fill>
    <fill>
      <patternFill patternType="solid">
        <fgColor theme="8" tint="0.59999389629810485"/>
        <bgColor indexed="64"/>
      </patternFill>
    </fill>
    <fill>
      <patternFill patternType="solid">
        <fgColor theme="0" tint="-4.9989318521683403E-2"/>
        <bgColor indexed="64"/>
      </patternFill>
    </fill>
  </fills>
  <borders count="1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thick">
        <color rgb="FFFF0000"/>
      </top>
      <bottom style="thin">
        <color indexed="62"/>
      </bottom>
      <diagonal/>
    </border>
    <border>
      <left/>
      <right style="thick">
        <color rgb="FFFF0000"/>
      </right>
      <top style="thick">
        <color rgb="FFFF0000"/>
      </top>
      <bottom style="thin">
        <color indexed="62"/>
      </bottom>
      <diagonal/>
    </border>
    <border>
      <left style="thick">
        <color rgb="FFFF0000"/>
      </left>
      <right/>
      <top/>
      <bottom/>
      <diagonal/>
    </border>
    <border>
      <left/>
      <right/>
      <top/>
      <bottom style="thick">
        <color auto="1"/>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rgb="FF333399"/>
      </left>
      <right style="medium">
        <color indexed="64"/>
      </right>
      <top style="medium">
        <color indexed="64"/>
      </top>
      <bottom style="medium">
        <color rgb="FF333399"/>
      </bottom>
      <diagonal/>
    </border>
    <border>
      <left/>
      <right style="medium">
        <color indexed="62"/>
      </right>
      <top style="medium">
        <color indexed="62"/>
      </top>
      <bottom style="medium">
        <color indexed="6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rgb="FFFF0000"/>
      </top>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style="thick">
        <color rgb="FFFF0000"/>
      </top>
      <bottom style="medium">
        <color rgb="FFFF0000"/>
      </bottom>
      <diagonal/>
    </border>
    <border>
      <left/>
      <right/>
      <top style="thick">
        <color rgb="FFFF0000"/>
      </top>
      <bottom style="medium">
        <color rgb="FFFF0000"/>
      </bottom>
      <diagonal/>
    </border>
    <border>
      <left/>
      <right style="thick">
        <color rgb="FFFF0000"/>
      </right>
      <top style="thick">
        <color rgb="FFFF0000"/>
      </top>
      <bottom style="medium">
        <color rgb="FFFF0000"/>
      </bottom>
      <diagonal/>
    </border>
    <border>
      <left style="medium">
        <color rgb="FFFF0000"/>
      </left>
      <right/>
      <top style="medium">
        <color rgb="FFFF0000"/>
      </top>
      <bottom style="medium">
        <color rgb="FF333399"/>
      </bottom>
      <diagonal/>
    </border>
    <border>
      <left/>
      <right/>
      <top style="medium">
        <color rgb="FFFF0000"/>
      </top>
      <bottom style="medium">
        <color rgb="FF333399"/>
      </bottom>
      <diagonal/>
    </border>
    <border>
      <left/>
      <right style="medium">
        <color rgb="FFFF0000"/>
      </right>
      <top style="medium">
        <color rgb="FFFF0000"/>
      </top>
      <bottom style="medium">
        <color rgb="FF333399"/>
      </bottom>
      <diagonal/>
    </border>
    <border>
      <left style="medium">
        <color rgb="FFFF0000"/>
      </left>
      <right style="medium">
        <color rgb="FFFF0000"/>
      </right>
      <top style="medium">
        <color rgb="FFFF0000"/>
      </top>
      <bottom style="medium">
        <color theme="4" tint="-0.24994659260841701"/>
      </bottom>
      <diagonal/>
    </border>
    <border>
      <left/>
      <right/>
      <top/>
      <bottom style="thin">
        <color rgb="FFFF0000"/>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right style="thin">
        <color rgb="FFFF0000"/>
      </right>
      <top/>
      <bottom style="thick">
        <color auto="1"/>
      </bottom>
      <diagonal/>
    </border>
    <border>
      <left/>
      <right/>
      <top/>
      <bottom style="double">
        <color indexed="64"/>
      </bottom>
      <diagonal/>
    </border>
    <border>
      <left/>
      <right/>
      <top style="medium">
        <color indexed="64"/>
      </top>
      <bottom style="double">
        <color indexed="64"/>
      </bottom>
      <diagonal/>
    </border>
    <border>
      <left style="thin">
        <color indexed="64"/>
      </left>
      <right/>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theme="1"/>
      </left>
      <right style="thin">
        <color theme="1"/>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theme="1"/>
      </right>
      <top/>
      <bottom/>
      <diagonal/>
    </border>
    <border>
      <left/>
      <right style="thin">
        <color theme="1"/>
      </right>
      <top style="thin">
        <color rgb="FFFF0000"/>
      </top>
      <bottom/>
      <diagonal/>
    </border>
    <border>
      <left/>
      <right style="thin">
        <color theme="1"/>
      </right>
      <top/>
      <bottom style="thin">
        <color rgb="FFFF0000"/>
      </bottom>
      <diagonal/>
    </border>
    <border>
      <left/>
      <right style="thin">
        <color theme="1"/>
      </right>
      <top/>
      <bottom/>
      <diagonal/>
    </border>
    <border>
      <left style="thin">
        <color theme="1"/>
      </left>
      <right style="thin">
        <color theme="1"/>
      </right>
      <top/>
      <bottom style="thin">
        <color theme="1"/>
      </bottom>
      <diagonal/>
    </border>
    <border>
      <left/>
      <right/>
      <top/>
      <bottom style="thin">
        <color theme="1"/>
      </bottom>
      <diagonal/>
    </border>
    <border>
      <left/>
      <right style="thin">
        <color theme="1"/>
      </right>
      <top/>
      <bottom style="thin">
        <color theme="1"/>
      </bottom>
      <diagonal/>
    </border>
    <border>
      <left/>
      <right style="thin">
        <color indexed="64"/>
      </right>
      <top style="medium">
        <color indexed="64"/>
      </top>
      <bottom/>
      <diagonal/>
    </border>
    <border>
      <left/>
      <right/>
      <top style="medium">
        <color indexed="64"/>
      </top>
      <bottom style="thin">
        <color indexed="62"/>
      </bottom>
      <diagonal/>
    </border>
    <border>
      <left/>
      <right style="thick">
        <color rgb="FFFF0000"/>
      </right>
      <top style="medium">
        <color indexed="64"/>
      </top>
      <bottom style="thin">
        <color indexed="62"/>
      </bottom>
      <diagonal/>
    </border>
    <border>
      <left style="thick">
        <color rgb="FFFF0000"/>
      </left>
      <right style="medium">
        <color indexed="64"/>
      </right>
      <top style="medium">
        <color indexed="64"/>
      </top>
      <bottom/>
      <diagonal/>
    </border>
    <border>
      <left style="thick">
        <color rgb="FFFF0000"/>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rgb="FFFF0000"/>
      </left>
      <right/>
      <top style="medium">
        <color indexed="64"/>
      </top>
      <bottom style="thin">
        <color indexed="64"/>
      </bottom>
      <diagonal/>
    </border>
    <border>
      <left/>
      <right style="medium">
        <color rgb="FFFF0000"/>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2"/>
      </bottom>
      <diagonal/>
    </border>
    <border>
      <left/>
      <right/>
      <top style="thin">
        <color indexed="64"/>
      </top>
      <bottom style="thin">
        <color indexed="62"/>
      </bottom>
      <diagonal/>
    </border>
    <border>
      <left/>
      <right style="thin">
        <color indexed="64"/>
      </right>
      <top style="thin">
        <color indexed="64"/>
      </top>
      <bottom style="thin">
        <color indexed="62"/>
      </bottom>
      <diagonal/>
    </border>
    <border>
      <left style="thin">
        <color indexed="64"/>
      </left>
      <right/>
      <top style="thin">
        <color rgb="FFFF0000"/>
      </top>
      <bottom/>
      <diagonal/>
    </border>
    <border>
      <left/>
      <right style="thin">
        <color indexed="64"/>
      </right>
      <top style="thin">
        <color rgb="FFFF0000"/>
      </top>
      <bottom/>
      <diagonal/>
    </border>
    <border>
      <left style="thin">
        <color rgb="FFFF0000"/>
      </left>
      <right/>
      <top style="medium">
        <color indexed="64"/>
      </top>
      <bottom/>
      <diagonal/>
    </border>
    <border>
      <left/>
      <right style="thin">
        <color rgb="FFFF0000"/>
      </right>
      <top style="medium">
        <color indexed="64"/>
      </top>
      <bottom/>
      <diagonal/>
    </border>
    <border>
      <left style="thin">
        <color rgb="FFFF0000"/>
      </left>
      <right/>
      <top style="thin">
        <color indexed="64"/>
      </top>
      <bottom style="medium">
        <color rgb="FFFF0000"/>
      </bottom>
      <diagonal/>
    </border>
    <border>
      <left/>
      <right/>
      <top style="thin">
        <color indexed="64"/>
      </top>
      <bottom style="medium">
        <color rgb="FFFF0000"/>
      </bottom>
      <diagonal/>
    </border>
    <border>
      <left/>
      <right style="thick">
        <color rgb="FFFF0000"/>
      </right>
      <top style="thin">
        <color indexed="64"/>
      </top>
      <bottom style="medium">
        <color rgb="FFFF0000"/>
      </bottom>
      <diagonal/>
    </border>
    <border>
      <left style="thick">
        <color rgb="FFFF0000"/>
      </left>
      <right style="thin">
        <color indexed="64"/>
      </right>
      <top style="thin">
        <color indexed="64"/>
      </top>
      <bottom/>
      <diagonal/>
    </border>
    <border>
      <left/>
      <right style="thick">
        <color rgb="FFFF0000"/>
      </right>
      <top style="thin">
        <color indexed="64"/>
      </top>
      <bottom/>
      <diagonal/>
    </border>
    <border>
      <left style="thin">
        <color indexed="64"/>
      </left>
      <right/>
      <top/>
      <bottom style="thin">
        <color rgb="FFFF0000"/>
      </bottom>
      <diagonal/>
    </border>
    <border>
      <left/>
      <right style="thin">
        <color indexed="64"/>
      </right>
      <top/>
      <bottom style="thin">
        <color rgb="FFFF0000"/>
      </bottom>
      <diagonal/>
    </border>
    <border>
      <left/>
      <right style="medium">
        <color indexed="64"/>
      </right>
      <top style="thin">
        <color indexed="64"/>
      </top>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right/>
      <top style="thick">
        <color indexed="64"/>
      </top>
      <bottom/>
      <diagonal/>
    </border>
    <border>
      <left style="thin">
        <color indexed="64"/>
      </left>
      <right style="thin">
        <color indexed="64"/>
      </right>
      <top style="thick">
        <color rgb="FFFF0000"/>
      </top>
      <bottom/>
      <diagonal/>
    </border>
  </borders>
  <cellStyleXfs count="60">
    <xf numFmtId="0" fontId="0" fillId="0" borderId="0"/>
    <xf numFmtId="0" fontId="2" fillId="0" borderId="0"/>
    <xf numFmtId="166" fontId="2" fillId="0" borderId="0" applyFont="0" applyFill="0" applyBorder="0" applyAlignment="0" applyProtection="0"/>
    <xf numFmtId="0" fontId="26" fillId="0" borderId="0" applyNumberFormat="0" applyFill="0" applyBorder="0" applyAlignment="0" applyProtection="0">
      <alignment vertical="top"/>
      <protection locked="0"/>
    </xf>
    <xf numFmtId="167" fontId="2" fillId="0" borderId="0" applyFont="0" applyFill="0" applyBorder="0" applyAlignment="0" applyProtection="0"/>
    <xf numFmtId="0" fontId="27" fillId="0" borderId="0"/>
    <xf numFmtId="166" fontId="2" fillId="0" borderId="0" applyFont="0" applyFill="0" applyBorder="0" applyAlignment="0" applyProtection="0"/>
    <xf numFmtId="0" fontId="2" fillId="0" borderId="0"/>
    <xf numFmtId="170" fontId="2" fillId="0" borderId="0" applyFont="0" applyFill="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1" fillId="22" borderId="0" applyNumberFormat="0" applyBorder="0" applyAlignment="0" applyProtection="0"/>
    <xf numFmtId="0" fontId="51" fillId="23" borderId="0" applyNumberFormat="0" applyBorder="0" applyAlignment="0" applyProtection="0"/>
    <xf numFmtId="0" fontId="51" fillId="24" borderId="0" applyNumberFormat="0" applyBorder="0" applyAlignment="0" applyProtection="0"/>
    <xf numFmtId="0" fontId="51" fillId="19" borderId="0" applyNumberFormat="0" applyBorder="0" applyAlignment="0" applyProtection="0"/>
    <xf numFmtId="0" fontId="51" fillId="22" borderId="0" applyNumberFormat="0" applyBorder="0" applyAlignment="0" applyProtection="0"/>
    <xf numFmtId="0" fontId="51" fillId="25" borderId="0" applyNumberFormat="0" applyBorder="0" applyAlignment="0" applyProtection="0"/>
    <xf numFmtId="0" fontId="52" fillId="26"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2" fillId="27" borderId="0" applyNumberFormat="0" applyBorder="0" applyAlignment="0" applyProtection="0"/>
    <xf numFmtId="0" fontId="52" fillId="28"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52" fillId="31" borderId="0" applyNumberFormat="0" applyBorder="0" applyAlignment="0" applyProtection="0"/>
    <xf numFmtId="0" fontId="52" fillId="32" borderId="0" applyNumberFormat="0" applyBorder="0" applyAlignment="0" applyProtection="0"/>
    <xf numFmtId="0" fontId="52" fillId="27" borderId="0" applyNumberFormat="0" applyBorder="0" applyAlignment="0" applyProtection="0"/>
    <xf numFmtId="0" fontId="52" fillId="28" borderId="0" applyNumberFormat="0" applyBorder="0" applyAlignment="0" applyProtection="0"/>
    <xf numFmtId="0" fontId="52" fillId="33" borderId="0" applyNumberFormat="0" applyBorder="0" applyAlignment="0" applyProtection="0"/>
    <xf numFmtId="0" fontId="53" fillId="34" borderId="64" applyNumberFormat="0" applyAlignment="0" applyProtection="0"/>
    <xf numFmtId="0" fontId="54" fillId="34" borderId="65" applyNumberFormat="0" applyAlignment="0" applyProtection="0"/>
    <xf numFmtId="0" fontId="55" fillId="21" borderId="65" applyNumberFormat="0" applyAlignment="0" applyProtection="0"/>
    <xf numFmtId="0" fontId="56" fillId="0" borderId="66" applyNumberFormat="0" applyFill="0" applyAlignment="0" applyProtection="0"/>
    <xf numFmtId="0" fontId="57" fillId="0" borderId="0" applyNumberForma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8" fillId="18" borderId="0" applyNumberFormat="0" applyBorder="0" applyAlignment="0" applyProtection="0"/>
    <xf numFmtId="0" fontId="49" fillId="0" borderId="0" applyNumberFormat="0" applyFill="0" applyBorder="0" applyAlignment="0" applyProtection="0">
      <alignment vertical="top"/>
      <protection locked="0"/>
    </xf>
    <xf numFmtId="0" fontId="59" fillId="35" borderId="0" applyNumberFormat="0" applyBorder="0" applyAlignment="0" applyProtection="0"/>
    <xf numFmtId="0" fontId="2" fillId="36" borderId="67" applyNumberFormat="0" applyFont="0" applyAlignment="0" applyProtection="0"/>
    <xf numFmtId="0" fontId="60" fillId="17" borderId="0" applyNumberFormat="0" applyBorder="0" applyAlignment="0" applyProtection="0"/>
    <xf numFmtId="0" fontId="2" fillId="0" borderId="0"/>
    <xf numFmtId="0" fontId="50" fillId="0" borderId="0"/>
    <xf numFmtId="0" fontId="2" fillId="0" borderId="0"/>
    <xf numFmtId="0" fontId="62" fillId="0" borderId="68" applyNumberFormat="0" applyFill="0" applyAlignment="0" applyProtection="0"/>
    <xf numFmtId="0" fontId="63" fillId="0" borderId="69" applyNumberFormat="0" applyFill="0" applyAlignment="0" applyProtection="0"/>
    <xf numFmtId="0" fontId="64" fillId="0" borderId="70" applyNumberFormat="0" applyFill="0" applyAlignment="0" applyProtection="0"/>
    <xf numFmtId="0" fontId="64" fillId="0" borderId="0" applyNumberFormat="0" applyFill="0" applyBorder="0" applyAlignment="0" applyProtection="0"/>
    <xf numFmtId="0" fontId="61" fillId="0" borderId="0" applyNumberFormat="0" applyFill="0" applyBorder="0" applyAlignment="0" applyProtection="0"/>
    <xf numFmtId="0" fontId="65" fillId="0" borderId="71" applyNumberFormat="0" applyFill="0" applyAlignment="0" applyProtection="0"/>
    <xf numFmtId="0" fontId="66" fillId="0" borderId="0" applyNumberFormat="0" applyFill="0" applyBorder="0" applyAlignment="0" applyProtection="0"/>
    <xf numFmtId="0" fontId="67" fillId="37" borderId="72" applyNumberFormat="0" applyAlignment="0" applyProtection="0"/>
    <xf numFmtId="0" fontId="72" fillId="0" borderId="0"/>
    <xf numFmtId="0" fontId="49" fillId="0" borderId="0" applyNumberFormat="0" applyFill="0" applyBorder="0" applyAlignment="0" applyProtection="0">
      <alignment vertical="top"/>
      <protection locked="0"/>
    </xf>
    <xf numFmtId="0" fontId="2" fillId="0" borderId="0"/>
  </cellStyleXfs>
  <cellXfs count="1464">
    <xf numFmtId="0" fontId="0" fillId="0" borderId="0" xfId="0"/>
    <xf numFmtId="0" fontId="14" fillId="0" borderId="0" xfId="0" applyFont="1"/>
    <xf numFmtId="0" fontId="20" fillId="0" borderId="0" xfId="0" applyFont="1" applyAlignment="1">
      <alignment horizontal="center"/>
    </xf>
    <xf numFmtId="0" fontId="2" fillId="0" borderId="0" xfId="0" applyFont="1"/>
    <xf numFmtId="0" fontId="2" fillId="0" borderId="7" xfId="0" applyFont="1" applyBorder="1"/>
    <xf numFmtId="0" fontId="7" fillId="0" borderId="0" xfId="0" applyFont="1"/>
    <xf numFmtId="0" fontId="0" fillId="0" borderId="0" xfId="0" applyAlignment="1">
      <alignment horizontal="center"/>
    </xf>
    <xf numFmtId="168" fontId="0" fillId="0" borderId="0" xfId="4" applyNumberFormat="1" applyFont="1" applyProtection="1"/>
    <xf numFmtId="0" fontId="5" fillId="3" borderId="0" xfId="0" applyFont="1" applyFill="1" applyAlignment="1">
      <alignment horizontal="center" vertical="center"/>
    </xf>
    <xf numFmtId="0" fontId="0" fillId="0" borderId="0" xfId="0" applyAlignment="1">
      <alignment vertical="center"/>
    </xf>
    <xf numFmtId="166" fontId="14" fillId="0" borderId="52" xfId="6" applyFont="1" applyBorder="1" applyAlignment="1" applyProtection="1">
      <alignment horizontal="right" vertical="center"/>
    </xf>
    <xf numFmtId="0" fontId="31" fillId="0" borderId="4" xfId="0" applyFont="1" applyBorder="1" applyAlignment="1">
      <alignment horizontal="center" vertical="center"/>
    </xf>
    <xf numFmtId="0" fontId="31" fillId="0" borderId="26" xfId="0" applyFont="1" applyBorder="1" applyAlignment="1">
      <alignment horizontal="center" vertical="center"/>
    </xf>
    <xf numFmtId="0" fontId="14" fillId="0" borderId="4" xfId="8" applyNumberFormat="1" applyFont="1" applyBorder="1" applyProtection="1"/>
    <xf numFmtId="1" fontId="14" fillId="7" borderId="4" xfId="0" applyNumberFormat="1" applyFont="1" applyFill="1" applyBorder="1" applyAlignment="1" applyProtection="1">
      <alignment horizontal="center" vertical="center"/>
      <protection locked="0"/>
    </xf>
    <xf numFmtId="0" fontId="14" fillId="3" borderId="4" xfId="8" applyNumberFormat="1" applyFont="1" applyFill="1" applyBorder="1" applyProtection="1"/>
    <xf numFmtId="0" fontId="2" fillId="0" borderId="4" xfId="0" applyFont="1" applyBorder="1" applyAlignment="1">
      <alignment horizontal="left" vertical="center" wrapText="1"/>
    </xf>
    <xf numFmtId="49" fontId="16" fillId="3" borderId="0" xfId="0" applyNumberFormat="1" applyFont="1" applyFill="1" applyAlignment="1">
      <alignment horizontal="left" vertical="center"/>
    </xf>
    <xf numFmtId="0" fontId="10" fillId="0" borderId="35" xfId="0" applyFont="1" applyBorder="1" applyAlignment="1">
      <alignment horizontal="center" vertical="center"/>
    </xf>
    <xf numFmtId="49" fontId="16" fillId="0" borderId="26" xfId="0" applyNumberFormat="1" applyFont="1" applyBorder="1" applyAlignment="1">
      <alignment horizontal="centerContinuous" vertical="center" wrapText="1"/>
    </xf>
    <xf numFmtId="49" fontId="6" fillId="0" borderId="26" xfId="0" applyNumberFormat="1" applyFont="1" applyBorder="1" applyAlignment="1">
      <alignment horizontal="centerContinuous" vertical="center"/>
    </xf>
    <xf numFmtId="49" fontId="17" fillId="0" borderId="26" xfId="0" applyNumberFormat="1" applyFont="1" applyBorder="1" applyAlignment="1">
      <alignment horizontal="centerContinuous" vertical="center"/>
    </xf>
    <xf numFmtId="49" fontId="14" fillId="0" borderId="26" xfId="0" applyNumberFormat="1" applyFont="1" applyBorder="1" applyAlignment="1">
      <alignment horizontal="centerContinuous" vertical="center"/>
    </xf>
    <xf numFmtId="0" fontId="18" fillId="0" borderId="26" xfId="0" applyFont="1" applyBorder="1" applyAlignment="1">
      <alignment horizontal="center" vertical="center" wrapText="1"/>
    </xf>
    <xf numFmtId="49" fontId="18" fillId="3" borderId="0" xfId="0" applyNumberFormat="1" applyFont="1" applyFill="1" applyAlignment="1">
      <alignment horizontal="center" vertical="center" textRotation="90"/>
    </xf>
    <xf numFmtId="0" fontId="5" fillId="0" borderId="28" xfId="0" applyFont="1" applyBorder="1" applyAlignment="1">
      <alignment horizontal="center" vertical="center" wrapText="1"/>
    </xf>
    <xf numFmtId="49" fontId="17" fillId="0" borderId="20" xfId="0" applyNumberFormat="1" applyFont="1" applyBorder="1" applyAlignment="1">
      <alignment horizontal="center" vertical="center" textRotation="90"/>
    </xf>
    <xf numFmtId="0" fontId="19" fillId="0" borderId="22" xfId="0" applyFont="1" applyBorder="1" applyAlignment="1">
      <alignment horizontal="left" vertical="center" wrapText="1"/>
    </xf>
    <xf numFmtId="1" fontId="6" fillId="3" borderId="0" xfId="0" applyNumberFormat="1" applyFont="1" applyFill="1" applyAlignment="1">
      <alignment horizontal="center" vertical="center"/>
    </xf>
    <xf numFmtId="0" fontId="10" fillId="8" borderId="11" xfId="0" applyFont="1" applyFill="1" applyBorder="1" applyAlignment="1">
      <alignment vertical="center"/>
    </xf>
    <xf numFmtId="0" fontId="46" fillId="0" borderId="0" xfId="0" applyFont="1"/>
    <xf numFmtId="0" fontId="11" fillId="0" borderId="45" xfId="0" applyFont="1" applyBorder="1" applyAlignment="1">
      <alignment vertical="center"/>
    </xf>
    <xf numFmtId="49" fontId="10" fillId="0" borderId="4" xfId="0" applyNumberFormat="1" applyFont="1" applyBorder="1" applyAlignment="1">
      <alignment horizontal="center" vertical="center"/>
    </xf>
    <xf numFmtId="0" fontId="11" fillId="0" borderId="46" xfId="0" applyFont="1" applyBorder="1" applyAlignment="1">
      <alignment vertical="center"/>
    </xf>
    <xf numFmtId="0" fontId="32" fillId="0" borderId="45" xfId="0" applyFont="1" applyBorder="1" applyAlignment="1">
      <alignment vertical="center"/>
    </xf>
    <xf numFmtId="0" fontId="11" fillId="0" borderId="0" xfId="0" applyFont="1"/>
    <xf numFmtId="0" fontId="46" fillId="3" borderId="0" xfId="0" applyFont="1" applyFill="1" applyAlignment="1">
      <alignment horizontal="center" vertical="center" textRotation="90"/>
    </xf>
    <xf numFmtId="0" fontId="10" fillId="15" borderId="43" xfId="0" applyFont="1" applyFill="1" applyBorder="1" applyAlignment="1">
      <alignment vertical="center"/>
    </xf>
    <xf numFmtId="0" fontId="10" fillId="3" borderId="51" xfId="0" applyFont="1" applyFill="1" applyBorder="1" applyAlignment="1">
      <alignment vertical="center"/>
    </xf>
    <xf numFmtId="0" fontId="11" fillId="3" borderId="0" xfId="0" applyFont="1" applyFill="1"/>
    <xf numFmtId="0" fontId="11" fillId="0" borderId="45" xfId="0" applyFont="1" applyBorder="1" applyAlignment="1">
      <alignment vertical="center" wrapText="1"/>
    </xf>
    <xf numFmtId="49" fontId="10" fillId="3" borderId="4" xfId="0" applyNumberFormat="1" applyFont="1" applyFill="1" applyBorder="1" applyAlignment="1">
      <alignment horizontal="center" vertical="center"/>
    </xf>
    <xf numFmtId="0" fontId="11" fillId="3" borderId="46" xfId="0" applyFont="1" applyFill="1" applyBorder="1" applyAlignment="1">
      <alignment vertical="center"/>
    </xf>
    <xf numFmtId="49" fontId="21" fillId="0" borderId="4" xfId="0" applyNumberFormat="1" applyFont="1" applyBorder="1" applyAlignment="1">
      <alignment horizontal="center" vertical="center"/>
    </xf>
    <xf numFmtId="0" fontId="10" fillId="3" borderId="54" xfId="0" applyFont="1" applyFill="1" applyBorder="1" applyAlignment="1">
      <alignment vertical="center"/>
    </xf>
    <xf numFmtId="0" fontId="11" fillId="0" borderId="54" xfId="0" applyFont="1" applyBorder="1" applyAlignment="1">
      <alignment vertical="center"/>
    </xf>
    <xf numFmtId="0" fontId="11" fillId="3" borderId="45" xfId="0" applyFont="1" applyFill="1" applyBorder="1" applyAlignment="1">
      <alignment vertical="center"/>
    </xf>
    <xf numFmtId="0" fontId="11" fillId="0" borderId="51" xfId="0" applyFont="1" applyBorder="1" applyAlignment="1">
      <alignment vertical="center"/>
    </xf>
    <xf numFmtId="49" fontId="10" fillId="0" borderId="26" xfId="0" applyNumberFormat="1" applyFont="1" applyBorder="1" applyAlignment="1">
      <alignment horizontal="center" vertical="center"/>
    </xf>
    <xf numFmtId="1" fontId="11" fillId="0" borderId="45" xfId="0" applyNumberFormat="1" applyFont="1" applyBorder="1" applyAlignment="1">
      <alignment horizontal="left" vertical="center"/>
    </xf>
    <xf numFmtId="0" fontId="11" fillId="0" borderId="49" xfId="0" applyFont="1" applyBorder="1" applyAlignment="1">
      <alignment vertical="center"/>
    </xf>
    <xf numFmtId="0" fontId="10" fillId="15" borderId="51" xfId="0" applyFont="1" applyFill="1" applyBorder="1" applyAlignment="1">
      <alignment vertical="center"/>
    </xf>
    <xf numFmtId="49" fontId="10" fillId="0" borderId="24" xfId="0" applyNumberFormat="1" applyFont="1" applyBorder="1" applyAlignment="1">
      <alignment horizontal="center" vertical="center"/>
    </xf>
    <xf numFmtId="0" fontId="11" fillId="0" borderId="53" xfId="0" applyFont="1" applyBorder="1" applyAlignment="1">
      <alignment vertical="center"/>
    </xf>
    <xf numFmtId="0" fontId="10" fillId="8" borderId="23" xfId="0" applyFont="1" applyFill="1" applyBorder="1" applyAlignment="1">
      <alignment vertical="center"/>
    </xf>
    <xf numFmtId="0" fontId="6" fillId="3" borderId="0" xfId="0" applyFont="1" applyFill="1" applyAlignment="1">
      <alignment horizontal="center" vertical="center"/>
    </xf>
    <xf numFmtId="0" fontId="6" fillId="3" borderId="13" xfId="0" applyFont="1" applyFill="1" applyBorder="1" applyAlignment="1">
      <alignment horizontal="center" vertical="center"/>
    </xf>
    <xf numFmtId="49" fontId="6" fillId="0" borderId="4" xfId="0" applyNumberFormat="1" applyFont="1" applyBorder="1" applyAlignment="1">
      <alignment horizontal="center" vertical="center"/>
    </xf>
    <xf numFmtId="0" fontId="14" fillId="0" borderId="46" xfId="0" applyFont="1" applyBorder="1" applyAlignment="1">
      <alignment vertical="center"/>
    </xf>
    <xf numFmtId="49" fontId="6" fillId="3" borderId="4" xfId="0" applyNumberFormat="1" applyFont="1" applyFill="1" applyBorder="1" applyAlignment="1">
      <alignment horizontal="center" vertical="center"/>
    </xf>
    <xf numFmtId="0" fontId="14" fillId="3" borderId="46" xfId="0" applyFont="1" applyFill="1" applyBorder="1" applyAlignment="1">
      <alignment vertical="center"/>
    </xf>
    <xf numFmtId="49" fontId="47" fillId="0" borderId="4" xfId="0" applyNumberFormat="1" applyFont="1" applyBorder="1" applyAlignment="1">
      <alignment horizontal="center" vertical="center"/>
    </xf>
    <xf numFmtId="0" fontId="48" fillId="0" borderId="0" xfId="0" applyFont="1"/>
    <xf numFmtId="0" fontId="10" fillId="0" borderId="45" xfId="0" applyFont="1" applyBorder="1" applyAlignment="1">
      <alignment vertical="center"/>
    </xf>
    <xf numFmtId="49" fontId="6" fillId="0" borderId="60" xfId="0" applyNumberFormat="1" applyFont="1" applyBorder="1" applyAlignment="1">
      <alignment horizontal="center" vertical="center"/>
    </xf>
    <xf numFmtId="49" fontId="6" fillId="0" borderId="26" xfId="0" applyNumberFormat="1" applyFont="1" applyBorder="1" applyAlignment="1">
      <alignment horizontal="center" vertical="center"/>
    </xf>
    <xf numFmtId="0" fontId="14" fillId="0" borderId="52" xfId="0" applyFont="1" applyBorder="1" applyAlignment="1">
      <alignment vertical="center"/>
    </xf>
    <xf numFmtId="49" fontId="6" fillId="0" borderId="24" xfId="0" applyNumberFormat="1" applyFont="1" applyBorder="1" applyAlignment="1">
      <alignment horizontal="center" vertical="center"/>
    </xf>
    <xf numFmtId="0" fontId="14" fillId="0" borderId="53" xfId="0" applyFont="1" applyBorder="1" applyAlignment="1">
      <alignment vertical="center"/>
    </xf>
    <xf numFmtId="49" fontId="14" fillId="0" borderId="52" xfId="0" applyNumberFormat="1" applyFont="1" applyBorder="1" applyAlignment="1">
      <alignment vertical="center"/>
    </xf>
    <xf numFmtId="49" fontId="6" fillId="0" borderId="33" xfId="0" applyNumberFormat="1" applyFont="1" applyBorder="1" applyAlignment="1">
      <alignment horizontal="center" vertical="center"/>
    </xf>
    <xf numFmtId="49" fontId="6" fillId="0" borderId="27" xfId="0" applyNumberFormat="1" applyFont="1" applyBorder="1" applyAlignment="1">
      <alignment horizontal="center" vertical="center"/>
    </xf>
    <xf numFmtId="49" fontId="6" fillId="0" borderId="0" xfId="0" applyNumberFormat="1" applyFont="1" applyAlignment="1">
      <alignment horizontal="center" vertical="center"/>
    </xf>
    <xf numFmtId="49" fontId="6" fillId="3" borderId="27" xfId="0" applyNumberFormat="1" applyFont="1" applyFill="1" applyBorder="1" applyAlignment="1">
      <alignment horizontal="center" vertical="center"/>
    </xf>
    <xf numFmtId="49" fontId="14" fillId="0" borderId="48" xfId="0" applyNumberFormat="1" applyFont="1" applyBorder="1" applyAlignment="1">
      <alignment vertical="center"/>
    </xf>
    <xf numFmtId="49" fontId="6" fillId="3" borderId="24" xfId="0" applyNumberFormat="1" applyFont="1" applyFill="1" applyBorder="1" applyAlignment="1">
      <alignment horizontal="center" vertical="center"/>
    </xf>
    <xf numFmtId="0" fontId="14" fillId="3" borderId="53" xfId="0" applyFont="1" applyFill="1" applyBorder="1" applyAlignment="1">
      <alignment vertical="center"/>
    </xf>
    <xf numFmtId="0" fontId="11" fillId="0" borderId="47" xfId="0" applyFont="1" applyBorder="1" applyAlignment="1">
      <alignment vertical="center"/>
    </xf>
    <xf numFmtId="0" fontId="11" fillId="0" borderId="34" xfId="0" applyFont="1" applyBorder="1" applyAlignment="1">
      <alignment vertical="center"/>
    </xf>
    <xf numFmtId="0" fontId="14" fillId="0" borderId="63" xfId="0" applyFont="1" applyBorder="1" applyAlignment="1">
      <alignment vertical="center"/>
    </xf>
    <xf numFmtId="1" fontId="16" fillId="3" borderId="0" xfId="0" applyNumberFormat="1" applyFont="1" applyFill="1" applyAlignment="1">
      <alignment horizontal="left" vertical="center"/>
    </xf>
    <xf numFmtId="49" fontId="14" fillId="0" borderId="46" xfId="0" applyNumberFormat="1" applyFont="1" applyBorder="1" applyAlignment="1">
      <alignment vertical="center"/>
    </xf>
    <xf numFmtId="0" fontId="10" fillId="3" borderId="49" xfId="0" applyFont="1" applyFill="1" applyBorder="1" applyAlignment="1">
      <alignment vertical="center"/>
    </xf>
    <xf numFmtId="49" fontId="6" fillId="0" borderId="20" xfId="0" applyNumberFormat="1" applyFont="1" applyBorder="1" applyAlignment="1">
      <alignment horizontal="center" vertical="center"/>
    </xf>
    <xf numFmtId="0" fontId="14" fillId="0" borderId="50" xfId="0" applyFont="1" applyBorder="1" applyAlignment="1">
      <alignment vertical="center"/>
    </xf>
    <xf numFmtId="0" fontId="11" fillId="3" borderId="45" xfId="0" applyFont="1" applyFill="1" applyBorder="1" applyAlignment="1">
      <alignment vertical="center" wrapText="1"/>
    </xf>
    <xf numFmtId="49" fontId="3" fillId="3" borderId="0" xfId="0" applyNumberFormat="1" applyFont="1" applyFill="1" applyAlignment="1">
      <alignment vertical="center"/>
    </xf>
    <xf numFmtId="49" fontId="10" fillId="8" borderId="14" xfId="0" applyNumberFormat="1" applyFont="1" applyFill="1" applyBorder="1" applyAlignment="1">
      <alignment vertical="center"/>
    </xf>
    <xf numFmtId="49" fontId="6" fillId="0" borderId="28" xfId="0" applyNumberFormat="1" applyFont="1" applyBorder="1" applyAlignment="1">
      <alignment horizontal="center" vertical="center"/>
    </xf>
    <xf numFmtId="0" fontId="6" fillId="0" borderId="27" xfId="0" applyFont="1" applyBorder="1" applyAlignment="1">
      <alignment horizontal="center"/>
    </xf>
    <xf numFmtId="0" fontId="6" fillId="0" borderId="28" xfId="0" applyFont="1" applyBorder="1" applyAlignment="1">
      <alignment horizontal="center"/>
    </xf>
    <xf numFmtId="0" fontId="14" fillId="0" borderId="28" xfId="0" applyFont="1" applyBorder="1"/>
    <xf numFmtId="0" fontId="14" fillId="0" borderId="48" xfId="0" applyFont="1" applyBorder="1" applyAlignment="1">
      <alignment vertical="center"/>
    </xf>
    <xf numFmtId="0" fontId="14" fillId="3" borderId="0" xfId="0" applyFont="1" applyFill="1"/>
    <xf numFmtId="0" fontId="0" fillId="3" borderId="0" xfId="0" applyFill="1"/>
    <xf numFmtId="0" fontId="10" fillId="0" borderId="0" xfId="0" applyFont="1" applyAlignment="1">
      <alignment horizontal="center" vertical="center" wrapText="1"/>
    </xf>
    <xf numFmtId="0" fontId="11" fillId="0" borderId="0" xfId="0" applyFont="1" applyAlignment="1">
      <alignment horizontal="center"/>
    </xf>
    <xf numFmtId="168" fontId="11" fillId="0" borderId="0" xfId="0" applyNumberFormat="1" applyFont="1" applyAlignment="1">
      <alignment horizontal="center"/>
    </xf>
    <xf numFmtId="0" fontId="38" fillId="0" borderId="0" xfId="0" applyFont="1"/>
    <xf numFmtId="0" fontId="6" fillId="8" borderId="26" xfId="0" applyFont="1" applyFill="1" applyBorder="1" applyAlignment="1">
      <alignment horizontal="center" vertical="center"/>
    </xf>
    <xf numFmtId="49" fontId="6" fillId="8" borderId="26" xfId="0" applyNumberFormat="1" applyFont="1" applyFill="1" applyBorder="1" applyAlignment="1">
      <alignment horizontal="center" vertical="center" wrapText="1"/>
    </xf>
    <xf numFmtId="49" fontId="6" fillId="8" borderId="26" xfId="0" applyNumberFormat="1" applyFont="1" applyFill="1" applyBorder="1" applyAlignment="1">
      <alignment horizontal="center" vertical="center"/>
    </xf>
    <xf numFmtId="49" fontId="6" fillId="8" borderId="29" xfId="0" applyNumberFormat="1" applyFont="1" applyFill="1" applyBorder="1" applyAlignment="1">
      <alignment horizontal="center" vertical="center" wrapText="1"/>
    </xf>
    <xf numFmtId="0" fontId="6" fillId="8" borderId="26" xfId="0" applyFont="1" applyFill="1" applyBorder="1" applyAlignment="1">
      <alignment horizontal="center" wrapText="1"/>
    </xf>
    <xf numFmtId="4" fontId="6" fillId="8" borderId="26" xfId="0" applyNumberFormat="1" applyFont="1" applyFill="1" applyBorder="1" applyAlignment="1">
      <alignment horizontal="centerContinuous" vertical="center"/>
    </xf>
    <xf numFmtId="165" fontId="5" fillId="8" borderId="46" xfId="0" applyNumberFormat="1" applyFont="1" applyFill="1" applyBorder="1" applyAlignment="1">
      <alignment horizontal="center" vertical="center"/>
    </xf>
    <xf numFmtId="0" fontId="29" fillId="8" borderId="4" xfId="0" applyFont="1" applyFill="1" applyBorder="1" applyAlignment="1">
      <alignment horizontal="center" vertical="center"/>
    </xf>
    <xf numFmtId="49" fontId="29" fillId="8" borderId="4" xfId="0" applyNumberFormat="1" applyFont="1" applyFill="1" applyBorder="1" applyAlignment="1">
      <alignment horizontal="center" vertical="center" wrapText="1"/>
    </xf>
    <xf numFmtId="49" fontId="29" fillId="8" borderId="4" xfId="0" applyNumberFormat="1" applyFont="1" applyFill="1" applyBorder="1" applyAlignment="1">
      <alignment horizontal="center" vertical="center"/>
    </xf>
    <xf numFmtId="4" fontId="29" fillId="8" borderId="1" xfId="0" applyNumberFormat="1" applyFont="1" applyFill="1" applyBorder="1" applyAlignment="1">
      <alignment horizontal="center" vertical="center"/>
    </xf>
    <xf numFmtId="0" fontId="29" fillId="8" borderId="4" xfId="0" applyFont="1" applyFill="1" applyBorder="1" applyAlignment="1">
      <alignment horizontal="center" vertical="center" wrapText="1"/>
    </xf>
    <xf numFmtId="49" fontId="29" fillId="14" borderId="3" xfId="0" applyNumberFormat="1" applyFont="1" applyFill="1" applyBorder="1" applyAlignment="1">
      <alignment horizontal="center" vertical="center" wrapText="1"/>
    </xf>
    <xf numFmtId="49" fontId="29" fillId="11" borderId="4" xfId="0" applyNumberFormat="1" applyFont="1" applyFill="1" applyBorder="1" applyAlignment="1">
      <alignment horizontal="center" vertical="center" wrapText="1"/>
    </xf>
    <xf numFmtId="165" fontId="29" fillId="8" borderId="4" xfId="0" applyNumberFormat="1" applyFont="1" applyFill="1" applyBorder="1" applyAlignment="1">
      <alignment horizontal="center" vertical="center" wrapText="1"/>
    </xf>
    <xf numFmtId="3" fontId="29" fillId="8" borderId="4" xfId="0" applyNumberFormat="1" applyFont="1" applyFill="1" applyBorder="1" applyAlignment="1">
      <alignment horizontal="center" vertical="center" wrapText="1"/>
    </xf>
    <xf numFmtId="4" fontId="29" fillId="8" borderId="4" xfId="0" applyNumberFormat="1" applyFont="1" applyFill="1" applyBorder="1" applyAlignment="1">
      <alignment horizontal="center" vertical="center"/>
    </xf>
    <xf numFmtId="165" fontId="29" fillId="8" borderId="46" xfId="0" applyNumberFormat="1" applyFont="1" applyFill="1" applyBorder="1" applyAlignment="1">
      <alignment horizontal="center" vertical="center"/>
    </xf>
    <xf numFmtId="0" fontId="14" fillId="11" borderId="1" xfId="0" applyFont="1" applyFill="1" applyBorder="1" applyAlignment="1">
      <alignment horizontal="center" vertical="center"/>
    </xf>
    <xf numFmtId="0" fontId="14" fillId="11" borderId="4" xfId="0" applyFont="1" applyFill="1" applyBorder="1" applyAlignment="1">
      <alignment horizontal="center" vertical="center"/>
    </xf>
    <xf numFmtId="0" fontId="14" fillId="11" borderId="26" xfId="0" applyFont="1" applyFill="1" applyBorder="1" applyAlignment="1">
      <alignment horizontal="center" vertical="center"/>
    </xf>
    <xf numFmtId="0" fontId="6" fillId="11" borderId="26" xfId="0" applyFont="1" applyFill="1" applyBorder="1" applyAlignment="1">
      <alignment horizontal="left" vertical="center"/>
    </xf>
    <xf numFmtId="168" fontId="6" fillId="11" borderId="1" xfId="0" applyNumberFormat="1" applyFont="1" applyFill="1" applyBorder="1"/>
    <xf numFmtId="168" fontId="6" fillId="11" borderId="4" xfId="0" applyNumberFormat="1" applyFont="1" applyFill="1" applyBorder="1"/>
    <xf numFmtId="168" fontId="6" fillId="11" borderId="3" xfId="0" applyNumberFormat="1" applyFont="1" applyFill="1" applyBorder="1"/>
    <xf numFmtId="2" fontId="6" fillId="11" borderId="1" xfId="0" applyNumberFormat="1" applyFont="1" applyFill="1" applyBorder="1"/>
    <xf numFmtId="44" fontId="6" fillId="11" borderId="46" xfId="0" applyNumberFormat="1" applyFont="1" applyFill="1" applyBorder="1"/>
    <xf numFmtId="0" fontId="14" fillId="3" borderId="5" xfId="0" applyFont="1" applyFill="1" applyBorder="1" applyAlignment="1">
      <alignment horizontal="center" vertical="center"/>
    </xf>
    <xf numFmtId="0" fontId="14" fillId="3" borderId="26" xfId="0" applyFont="1" applyFill="1" applyBorder="1" applyAlignment="1">
      <alignment horizontal="center" vertical="center"/>
    </xf>
    <xf numFmtId="0" fontId="43" fillId="0" borderId="4" xfId="0" applyFont="1" applyBorder="1" applyAlignment="1">
      <alignment horizontal="center"/>
    </xf>
    <xf numFmtId="0" fontId="14" fillId="0" borderId="4" xfId="0" applyFont="1" applyBorder="1"/>
    <xf numFmtId="168" fontId="14" fillId="0" borderId="4" xfId="0" applyNumberFormat="1" applyFont="1" applyBorder="1" applyAlignment="1">
      <alignment horizontal="right" vertical="center"/>
    </xf>
    <xf numFmtId="0" fontId="14" fillId="0" borderId="4" xfId="0" applyFont="1" applyBorder="1" applyAlignment="1">
      <alignment horizontal="center"/>
    </xf>
    <xf numFmtId="49" fontId="14" fillId="5" borderId="4" xfId="0" applyNumberFormat="1" applyFont="1" applyFill="1" applyBorder="1" applyAlignment="1">
      <alignment horizontal="center"/>
    </xf>
    <xf numFmtId="168" fontId="14" fillId="2" borderId="4" xfId="0" applyNumberFormat="1" applyFont="1" applyFill="1" applyBorder="1"/>
    <xf numFmtId="4" fontId="14" fillId="0" borderId="26" xfId="0" applyNumberFormat="1" applyFont="1" applyBorder="1" applyAlignment="1">
      <alignment horizontal="right" vertical="center"/>
    </xf>
    <xf numFmtId="0" fontId="43" fillId="0" borderId="0" xfId="0" applyFont="1"/>
    <xf numFmtId="0" fontId="44" fillId="0" borderId="0" xfId="0" applyFont="1"/>
    <xf numFmtId="49" fontId="14" fillId="0" borderId="26" xfId="0" applyNumberFormat="1" applyFont="1" applyBorder="1" applyAlignment="1">
      <alignment horizontal="center" vertical="center"/>
    </xf>
    <xf numFmtId="3" fontId="14" fillId="0" borderId="4" xfId="0" applyNumberFormat="1" applyFont="1" applyBorder="1"/>
    <xf numFmtId="0" fontId="43" fillId="3" borderId="0" xfId="0" applyFont="1" applyFill="1"/>
    <xf numFmtId="0" fontId="14" fillId="0" borderId="4" xfId="0" applyFont="1" applyBorder="1" applyAlignment="1">
      <alignment horizontal="center" vertical="center"/>
    </xf>
    <xf numFmtId="3" fontId="14" fillId="0" borderId="4" xfId="0" applyNumberFormat="1" applyFont="1" applyBorder="1" applyAlignment="1">
      <alignment wrapText="1"/>
    </xf>
    <xf numFmtId="0" fontId="43" fillId="0" borderId="4" xfId="0" applyFont="1" applyBorder="1" applyAlignment="1">
      <alignment horizontal="center" vertical="center"/>
    </xf>
    <xf numFmtId="49" fontId="14" fillId="5" borderId="4" xfId="0" applyNumberFormat="1" applyFont="1" applyFill="1" applyBorder="1" applyAlignment="1">
      <alignment horizontal="center" vertical="center"/>
    </xf>
    <xf numFmtId="0" fontId="14" fillId="3" borderId="35" xfId="0" applyFont="1" applyFill="1" applyBorder="1" applyAlignment="1">
      <alignment horizontal="center" vertical="center"/>
    </xf>
    <xf numFmtId="168" fontId="14" fillId="3" borderId="4" xfId="0" applyNumberFormat="1" applyFont="1" applyFill="1" applyBorder="1" applyAlignment="1">
      <alignment horizontal="right" vertical="center"/>
    </xf>
    <xf numFmtId="0" fontId="6" fillId="8" borderId="35" xfId="0" applyFont="1" applyFill="1" applyBorder="1" applyAlignment="1">
      <alignment horizontal="center" wrapText="1"/>
    </xf>
    <xf numFmtId="3" fontId="6" fillId="8" borderId="29" xfId="0" applyNumberFormat="1" applyFont="1" applyFill="1" applyBorder="1" applyAlignment="1">
      <alignment horizontal="center" vertical="center" wrapText="1"/>
    </xf>
    <xf numFmtId="3" fontId="29" fillId="8" borderId="1" xfId="0" applyNumberFormat="1" applyFont="1" applyFill="1" applyBorder="1" applyAlignment="1">
      <alignment horizontal="center" vertical="center" wrapText="1"/>
    </xf>
    <xf numFmtId="168" fontId="6" fillId="11" borderId="1" xfId="0" applyNumberFormat="1" applyFont="1" applyFill="1" applyBorder="1" applyAlignment="1">
      <alignment horizontal="center"/>
    </xf>
    <xf numFmtId="2" fontId="6" fillId="11" borderId="1" xfId="0" applyNumberFormat="1" applyFont="1" applyFill="1" applyBorder="1" applyAlignment="1">
      <alignment horizontal="center"/>
    </xf>
    <xf numFmtId="168" fontId="14" fillId="39" borderId="4" xfId="0" applyNumberFormat="1" applyFont="1" applyFill="1" applyBorder="1" applyAlignment="1">
      <alignment horizontal="center" vertical="center"/>
    </xf>
    <xf numFmtId="168" fontId="14" fillId="0" borderId="4" xfId="0" applyNumberFormat="1" applyFont="1" applyBorder="1" applyAlignment="1">
      <alignment horizontal="center" vertical="center"/>
    </xf>
    <xf numFmtId="2" fontId="14" fillId="3" borderId="29" xfId="0" applyNumberFormat="1" applyFont="1" applyFill="1" applyBorder="1" applyAlignment="1">
      <alignment horizontal="center" vertical="center"/>
    </xf>
    <xf numFmtId="3" fontId="14" fillId="0" borderId="4" xfId="0" applyNumberFormat="1" applyFont="1" applyBorder="1" applyAlignment="1">
      <alignment horizontal="center" vertical="center"/>
    </xf>
    <xf numFmtId="3" fontId="14" fillId="0" borderId="4" xfId="0" applyNumberFormat="1" applyFont="1" applyBorder="1" applyAlignment="1">
      <alignment horizontal="center"/>
    </xf>
    <xf numFmtId="3" fontId="14" fillId="0" borderId="0" xfId="0" applyNumberFormat="1" applyFont="1" applyAlignment="1">
      <alignment horizontal="center"/>
    </xf>
    <xf numFmtId="0" fontId="14" fillId="3" borderId="4" xfId="0" applyFont="1" applyFill="1" applyBorder="1" applyAlignment="1">
      <alignment horizontal="center"/>
    </xf>
    <xf numFmtId="1" fontId="14" fillId="3" borderId="26" xfId="0" applyNumberFormat="1" applyFont="1" applyFill="1" applyBorder="1" applyAlignment="1">
      <alignment horizontal="center"/>
    </xf>
    <xf numFmtId="0" fontId="14" fillId="3" borderId="4" xfId="0" applyFont="1" applyFill="1" applyBorder="1" applyAlignment="1">
      <alignment horizontal="center" vertical="center"/>
    </xf>
    <xf numFmtId="0" fontId="0" fillId="3" borderId="0" xfId="0" applyFill="1" applyAlignment="1">
      <alignment vertical="center"/>
    </xf>
    <xf numFmtId="4" fontId="14" fillId="0" borderId="0" xfId="0" applyNumberFormat="1" applyFont="1" applyAlignment="1">
      <alignment horizontal="right" vertical="center"/>
    </xf>
    <xf numFmtId="3" fontId="14" fillId="0" borderId="0" xfId="0" applyNumberFormat="1" applyFont="1"/>
    <xf numFmtId="168" fontId="14" fillId="0" borderId="0" xfId="0" applyNumberFormat="1" applyFont="1" applyAlignment="1">
      <alignment horizontal="right" vertical="center"/>
    </xf>
    <xf numFmtId="1" fontId="6" fillId="3" borderId="0" xfId="0" applyNumberFormat="1" applyFont="1" applyFill="1" applyAlignment="1">
      <alignment horizontal="center" vertical="center" textRotation="90"/>
    </xf>
    <xf numFmtId="0" fontId="5" fillId="3" borderId="0" xfId="0" applyFont="1" applyFill="1" applyAlignment="1">
      <alignment horizontal="center" vertical="center" textRotation="90"/>
    </xf>
    <xf numFmtId="49" fontId="6" fillId="0" borderId="62" xfId="0" applyNumberFormat="1" applyFont="1" applyBorder="1" applyAlignment="1">
      <alignment horizontal="center" vertical="center"/>
    </xf>
    <xf numFmtId="0" fontId="0" fillId="3" borderId="0" xfId="0" applyFill="1" applyAlignment="1">
      <alignment horizontal="center" vertical="center" textRotation="90"/>
    </xf>
    <xf numFmtId="1" fontId="5" fillId="3" borderId="0" xfId="0" applyNumberFormat="1" applyFont="1" applyFill="1" applyAlignment="1">
      <alignment horizontal="center" vertical="center" textRotation="90"/>
    </xf>
    <xf numFmtId="165" fontId="6" fillId="8" borderId="46" xfId="0" applyNumberFormat="1"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32" xfId="0" applyFont="1" applyFill="1" applyBorder="1" applyAlignment="1">
      <alignment horizontal="left" vertical="center" wrapText="1"/>
    </xf>
    <xf numFmtId="1" fontId="5" fillId="0" borderId="45" xfId="0" applyNumberFormat="1" applyFont="1" applyBorder="1" applyAlignment="1">
      <alignment horizontal="center" vertical="center"/>
    </xf>
    <xf numFmtId="0" fontId="2" fillId="0" borderId="46" xfId="0" applyFont="1" applyBorder="1" applyAlignment="1">
      <alignment horizontal="left"/>
    </xf>
    <xf numFmtId="1" fontId="5" fillId="0" borderId="54" xfId="0" applyNumberFormat="1" applyFont="1" applyBorder="1" applyAlignment="1">
      <alignment horizontal="center" vertical="center"/>
    </xf>
    <xf numFmtId="0" fontId="23" fillId="0" borderId="30" xfId="0" applyFont="1" applyBorder="1" applyAlignment="1">
      <alignment horizontal="center" vertical="center"/>
    </xf>
    <xf numFmtId="0" fontId="5"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5" xfId="0" applyBorder="1"/>
    <xf numFmtId="0" fontId="3" fillId="5" borderId="4" xfId="0" applyFont="1" applyFill="1" applyBorder="1" applyAlignment="1">
      <alignment horizontal="center" vertical="center"/>
    </xf>
    <xf numFmtId="0" fontId="3" fillId="5" borderId="1" xfId="0" applyFont="1" applyFill="1" applyBorder="1" applyAlignment="1">
      <alignment horizontal="center" vertical="center"/>
    </xf>
    <xf numFmtId="0" fontId="10" fillId="0" borderId="8" xfId="0" applyFont="1" applyBorder="1" applyAlignment="1">
      <alignment horizontal="center" vertical="center" wrapText="1"/>
    </xf>
    <xf numFmtId="0" fontId="70" fillId="0" borderId="9" xfId="0" applyFont="1" applyBorder="1" applyAlignment="1">
      <alignment horizontal="center" wrapText="1"/>
    </xf>
    <xf numFmtId="0" fontId="11" fillId="0" borderId="10" xfId="0" applyFont="1" applyBorder="1" applyAlignment="1">
      <alignment horizontal="center" wrapText="1"/>
    </xf>
    <xf numFmtId="1" fontId="71" fillId="0" borderId="12" xfId="0" applyNumberFormat="1" applyFont="1" applyBorder="1" applyAlignment="1">
      <alignment horizontal="center"/>
    </xf>
    <xf numFmtId="0" fontId="0" fillId="0" borderId="10" xfId="0" applyBorder="1" applyAlignment="1">
      <alignment horizontal="center"/>
    </xf>
    <xf numFmtId="1" fontId="71" fillId="3" borderId="12" xfId="0" applyNumberFormat="1" applyFont="1" applyFill="1" applyBorder="1" applyAlignment="1">
      <alignment horizontal="center"/>
    </xf>
    <xf numFmtId="0" fontId="2" fillId="0" borderId="0" xfId="0" applyFont="1" applyAlignment="1">
      <alignment horizontal="center"/>
    </xf>
    <xf numFmtId="0" fontId="71" fillId="0" borderId="12" xfId="0" applyFont="1" applyBorder="1" applyAlignment="1">
      <alignment horizontal="center"/>
    </xf>
    <xf numFmtId="0" fontId="2" fillId="0" borderId="10" xfId="0" applyFont="1" applyBorder="1" applyAlignment="1">
      <alignment horizontal="center"/>
    </xf>
    <xf numFmtId="0" fontId="0" fillId="0" borderId="13" xfId="0" applyBorder="1" applyAlignment="1">
      <alignment horizontal="center"/>
    </xf>
    <xf numFmtId="0" fontId="68" fillId="0" borderId="13" xfId="0" applyFont="1"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xf numFmtId="0" fontId="0" fillId="0" borderId="8"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5" xfId="0" applyBorder="1"/>
    <xf numFmtId="0" fontId="0" fillId="0" borderId="16" xfId="0" applyBorder="1" applyAlignment="1">
      <alignment horizontal="center"/>
    </xf>
    <xf numFmtId="0" fontId="5" fillId="0" borderId="39" xfId="0" applyFont="1" applyBorder="1" applyAlignment="1">
      <alignment horizontal="left"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1" xfId="0" applyBorder="1" applyAlignment="1">
      <alignment vertical="center"/>
    </xf>
    <xf numFmtId="0" fontId="2" fillId="3" borderId="0" xfId="0" applyFont="1" applyFill="1" applyAlignment="1">
      <alignment vertical="center"/>
    </xf>
    <xf numFmtId="0" fontId="5" fillId="0" borderId="10" xfId="0" applyFont="1" applyBorder="1" applyAlignment="1">
      <alignment horizontal="left" vertical="center"/>
    </xf>
    <xf numFmtId="0" fontId="0" fillId="0" borderId="0" xfId="0" applyAlignment="1">
      <alignment horizontal="center" vertical="center"/>
    </xf>
    <xf numFmtId="0" fontId="0" fillId="0" borderId="13" xfId="0" applyBorder="1" applyAlignment="1">
      <alignment vertical="center"/>
    </xf>
    <xf numFmtId="0" fontId="2" fillId="0" borderId="10" xfId="0" applyFont="1" applyBorder="1" applyAlignment="1">
      <alignment horizontal="left" vertical="center"/>
    </xf>
    <xf numFmtId="0" fontId="25" fillId="0" borderId="6" xfId="0" applyFont="1" applyBorder="1" applyAlignment="1">
      <alignment horizontal="left" vertical="center"/>
    </xf>
    <xf numFmtId="0" fontId="0" fillId="0" borderId="7" xfId="0" applyBorder="1" applyAlignment="1">
      <alignment vertical="center"/>
    </xf>
    <xf numFmtId="0" fontId="0" fillId="0" borderId="7" xfId="0" applyBorder="1" applyAlignment="1">
      <alignment horizontal="center" vertical="center"/>
    </xf>
    <xf numFmtId="0" fontId="0" fillId="0" borderId="8" xfId="0" applyBorder="1" applyAlignment="1">
      <alignment vertical="center"/>
    </xf>
    <xf numFmtId="0" fontId="15" fillId="3" borderId="0" xfId="0" applyFont="1" applyFill="1" applyAlignment="1">
      <alignment vertical="center"/>
    </xf>
    <xf numFmtId="0" fontId="2" fillId="3" borderId="0" xfId="0" applyFont="1" applyFill="1"/>
    <xf numFmtId="0" fontId="33" fillId="0" borderId="39" xfId="0" applyFont="1" applyBorder="1" applyAlignment="1">
      <alignment horizontal="left" vertical="center"/>
    </xf>
    <xf numFmtId="0" fontId="33" fillId="0" borderId="6" xfId="0" applyFont="1" applyBorder="1" applyAlignment="1">
      <alignment horizontal="center" vertical="center" wrapText="1"/>
    </xf>
    <xf numFmtId="0" fontId="5" fillId="0" borderId="0" xfId="0" applyFont="1" applyAlignment="1">
      <alignment vertical="top"/>
    </xf>
    <xf numFmtId="0" fontId="2" fillId="0" borderId="0" xfId="0" applyFont="1" applyAlignment="1">
      <alignment vertical="top" wrapText="1"/>
    </xf>
    <xf numFmtId="0" fontId="20" fillId="0" borderId="0" xfId="0" applyFont="1" applyAlignment="1">
      <alignment horizontal="center" vertical="center" wrapText="1"/>
    </xf>
    <xf numFmtId="49" fontId="14" fillId="0" borderId="4" xfId="0" applyNumberFormat="1" applyFont="1" applyBorder="1" applyAlignment="1">
      <alignment horizontal="center" vertical="center"/>
    </xf>
    <xf numFmtId="3" fontId="14" fillId="0" borderId="4" xfId="0" applyNumberFormat="1" applyFont="1" applyBorder="1" applyAlignment="1">
      <alignment vertical="center"/>
    </xf>
    <xf numFmtId="0" fontId="14" fillId="0" borderId="4" xfId="0" applyFont="1" applyBorder="1" applyAlignment="1">
      <alignment vertical="center"/>
    </xf>
    <xf numFmtId="0" fontId="14" fillId="0" borderId="4" xfId="8" applyNumberFormat="1" applyFont="1" applyBorder="1" applyAlignment="1" applyProtection="1">
      <alignment vertical="center"/>
    </xf>
    <xf numFmtId="0" fontId="14" fillId="0" borderId="0" xfId="0" applyFont="1" applyAlignment="1">
      <alignment horizontal="center" vertical="center"/>
    </xf>
    <xf numFmtId="49" fontId="14" fillId="0" borderId="0" xfId="0" applyNumberFormat="1" applyFont="1" applyAlignment="1">
      <alignment horizontal="center" vertical="center"/>
    </xf>
    <xf numFmtId="0" fontId="43" fillId="0" borderId="0" xfId="0" applyFont="1" applyAlignment="1">
      <alignment horizontal="center"/>
    </xf>
    <xf numFmtId="0" fontId="14" fillId="0" borderId="0" xfId="0" applyFont="1" applyAlignment="1">
      <alignment horizontal="center"/>
    </xf>
    <xf numFmtId="166" fontId="14" fillId="0" borderId="0" xfId="6" applyFont="1" applyFill="1" applyBorder="1" applyAlignment="1" applyProtection="1">
      <alignment horizontal="right" vertical="center"/>
    </xf>
    <xf numFmtId="3" fontId="14" fillId="0" borderId="0" xfId="0" applyNumberFormat="1" applyFont="1" applyAlignment="1">
      <alignment wrapText="1"/>
    </xf>
    <xf numFmtId="1" fontId="14" fillId="3" borderId="4" xfId="0" applyNumberFormat="1" applyFont="1" applyFill="1" applyBorder="1" applyAlignment="1">
      <alignment horizontal="center"/>
    </xf>
    <xf numFmtId="49" fontId="14" fillId="0" borderId="0" xfId="0" applyNumberFormat="1" applyFont="1" applyAlignment="1">
      <alignment horizontal="center"/>
    </xf>
    <xf numFmtId="1" fontId="14" fillId="0" borderId="0" xfId="0" applyNumberFormat="1" applyFont="1" applyAlignment="1">
      <alignment horizontal="center"/>
    </xf>
    <xf numFmtId="168" fontId="14" fillId="0" borderId="0" xfId="0" applyNumberFormat="1" applyFont="1"/>
    <xf numFmtId="1" fontId="14" fillId="0" borderId="0" xfId="0" applyNumberFormat="1" applyFont="1" applyAlignment="1" applyProtection="1">
      <alignment horizontal="center" vertical="center"/>
      <protection locked="0"/>
    </xf>
    <xf numFmtId="0" fontId="14" fillId="3" borderId="4" xfId="0" applyFont="1" applyFill="1" applyBorder="1" applyAlignment="1">
      <alignment horizontal="center" vertical="center" wrapText="1"/>
    </xf>
    <xf numFmtId="49" fontId="14" fillId="0" borderId="4" xfId="0" applyNumberFormat="1" applyFont="1" applyBorder="1" applyAlignment="1">
      <alignment horizontal="center"/>
    </xf>
    <xf numFmtId="49" fontId="14" fillId="39" borderId="4" xfId="0" applyNumberFormat="1" applyFont="1" applyFill="1" applyBorder="1" applyAlignment="1">
      <alignment horizontal="center"/>
    </xf>
    <xf numFmtId="0" fontId="14" fillId="0" borderId="0" xfId="8" applyNumberFormat="1" applyFont="1" applyFill="1" applyBorder="1" applyProtection="1"/>
    <xf numFmtId="3" fontId="6" fillId="8" borderId="26" xfId="0" applyNumberFormat="1" applyFont="1" applyFill="1" applyBorder="1" applyAlignment="1">
      <alignment horizontal="centerContinuous" vertical="center" wrapText="1"/>
    </xf>
    <xf numFmtId="49" fontId="28" fillId="8" borderId="26" xfId="0" applyNumberFormat="1" applyFont="1" applyFill="1" applyBorder="1" applyAlignment="1">
      <alignment horizontal="centerContinuous" vertical="center" wrapText="1"/>
    </xf>
    <xf numFmtId="165" fontId="6" fillId="8" borderId="26" xfId="0" applyNumberFormat="1" applyFont="1" applyFill="1" applyBorder="1" applyAlignment="1">
      <alignment horizontal="center" vertical="center" wrapText="1"/>
    </xf>
    <xf numFmtId="0" fontId="0" fillId="0" borderId="0" xfId="0" applyProtection="1">
      <protection locked="0"/>
    </xf>
    <xf numFmtId="49" fontId="6" fillId="8" borderId="26" xfId="0" applyNumberFormat="1" applyFont="1" applyFill="1" applyBorder="1" applyAlignment="1">
      <alignment horizontal="left" vertical="center"/>
    </xf>
    <xf numFmtId="49" fontId="29" fillId="8" borderId="4" xfId="0" applyNumberFormat="1" applyFont="1" applyFill="1" applyBorder="1" applyAlignment="1">
      <alignment horizontal="left" vertical="center"/>
    </xf>
    <xf numFmtId="49" fontId="6" fillId="8" borderId="29" xfId="0" applyNumberFormat="1" applyFont="1" applyFill="1" applyBorder="1" applyAlignment="1">
      <alignment horizontal="left" vertical="center" wrapText="1"/>
    </xf>
    <xf numFmtId="49" fontId="6" fillId="8" borderId="26" xfId="0" applyNumberFormat="1" applyFont="1" applyFill="1" applyBorder="1" applyAlignment="1">
      <alignment horizontal="left" vertical="center" wrapText="1"/>
    </xf>
    <xf numFmtId="0" fontId="6" fillId="8" borderId="26" xfId="0" applyFont="1" applyFill="1" applyBorder="1" applyAlignment="1">
      <alignment horizontal="left" wrapText="1"/>
    </xf>
    <xf numFmtId="165" fontId="6" fillId="8" borderId="26" xfId="0" applyNumberFormat="1" applyFont="1" applyFill="1" applyBorder="1" applyAlignment="1">
      <alignment horizontal="left" vertical="center" wrapText="1"/>
    </xf>
    <xf numFmtId="4" fontId="6" fillId="8" borderId="26" xfId="0" applyNumberFormat="1" applyFont="1" applyFill="1" applyBorder="1" applyAlignment="1">
      <alignment horizontal="left" vertical="center"/>
    </xf>
    <xf numFmtId="4" fontId="6" fillId="8" borderId="26" xfId="0" applyNumberFormat="1" applyFont="1" applyFill="1" applyBorder="1" applyAlignment="1">
      <alignment horizontal="left" vertical="center" wrapText="1"/>
    </xf>
    <xf numFmtId="165" fontId="5" fillId="8" borderId="46" xfId="0" applyNumberFormat="1" applyFont="1" applyFill="1" applyBorder="1" applyAlignment="1">
      <alignment horizontal="left" vertical="center" wrapText="1"/>
    </xf>
    <xf numFmtId="0" fontId="0" fillId="0" borderId="33" xfId="0" applyBorder="1"/>
    <xf numFmtId="0" fontId="0" fillId="0" borderId="38" xfId="0" applyBorder="1"/>
    <xf numFmtId="0" fontId="14" fillId="3" borderId="4" xfId="0" applyFont="1" applyFill="1" applyBorder="1" applyAlignment="1">
      <alignment vertical="center"/>
    </xf>
    <xf numFmtId="168" fontId="14" fillId="45" borderId="4" xfId="0" applyNumberFormat="1" applyFont="1" applyFill="1" applyBorder="1"/>
    <xf numFmtId="0" fontId="14" fillId="46" borderId="4" xfId="0" applyFont="1" applyFill="1" applyBorder="1" applyAlignment="1">
      <alignment vertical="center"/>
    </xf>
    <xf numFmtId="0" fontId="77" fillId="0" borderId="0" xfId="0" applyFont="1" applyAlignment="1">
      <alignment horizontal="left"/>
    </xf>
    <xf numFmtId="168" fontId="76" fillId="40" borderId="4" xfId="4" applyNumberFormat="1" applyFont="1" applyFill="1" applyBorder="1" applyAlignment="1" applyProtection="1">
      <alignment vertical="center"/>
    </xf>
    <xf numFmtId="164" fontId="76" fillId="40" borderId="4" xfId="4" applyNumberFormat="1" applyFont="1" applyFill="1" applyBorder="1" applyAlignment="1" applyProtection="1">
      <alignment vertical="center"/>
    </xf>
    <xf numFmtId="0" fontId="77" fillId="3" borderId="0" xfId="0" applyFont="1" applyFill="1" applyAlignment="1">
      <alignment horizontal="left"/>
    </xf>
    <xf numFmtId="168" fontId="0" fillId="3" borderId="0" xfId="4" applyNumberFormat="1" applyFont="1" applyFill="1" applyBorder="1" applyProtection="1"/>
    <xf numFmtId="0" fontId="36" fillId="0" borderId="0" xfId="0" applyFont="1"/>
    <xf numFmtId="0" fontId="78" fillId="48" borderId="4" xfId="3" applyFont="1" applyFill="1" applyBorder="1" applyAlignment="1" applyProtection="1">
      <alignment horizontal="left" vertical="center"/>
    </xf>
    <xf numFmtId="0" fontId="78" fillId="40" borderId="4" xfId="3" applyFont="1" applyFill="1" applyBorder="1" applyAlignment="1" applyProtection="1">
      <alignment horizontal="left"/>
    </xf>
    <xf numFmtId="0" fontId="78" fillId="40" borderId="4" xfId="3" quotePrefix="1" applyFont="1" applyFill="1" applyBorder="1" applyAlignment="1" applyProtection="1">
      <alignment horizontal="left"/>
    </xf>
    <xf numFmtId="0" fontId="0" fillId="0" borderId="0" xfId="0" applyAlignment="1">
      <alignment horizontal="left"/>
    </xf>
    <xf numFmtId="0" fontId="46" fillId="3" borderId="0" xfId="0" applyFont="1" applyFill="1" applyAlignment="1">
      <alignment horizontal="center" vertical="center"/>
    </xf>
    <xf numFmtId="0" fontId="76" fillId="3" borderId="0" xfId="0" applyFont="1" applyFill="1" applyAlignment="1">
      <alignment horizontal="center" vertical="center"/>
    </xf>
    <xf numFmtId="49" fontId="76" fillId="3" borderId="0" xfId="0" applyNumberFormat="1" applyFont="1" applyFill="1" applyAlignment="1">
      <alignment horizontal="center" vertical="center"/>
    </xf>
    <xf numFmtId="0" fontId="84" fillId="3" borderId="0" xfId="3" applyFont="1" applyFill="1" applyBorder="1" applyAlignment="1" applyProtection="1"/>
    <xf numFmtId="0" fontId="36" fillId="3" borderId="0" xfId="0" applyFont="1" applyFill="1"/>
    <xf numFmtId="171" fontId="0" fillId="3" borderId="0" xfId="0" applyNumberFormat="1" applyFill="1"/>
    <xf numFmtId="49" fontId="75" fillId="3" borderId="0" xfId="0" applyNumberFormat="1" applyFont="1" applyFill="1" applyAlignment="1">
      <alignment horizontal="center" vertical="center" wrapText="1"/>
    </xf>
    <xf numFmtId="0" fontId="84" fillId="3" borderId="0" xfId="3" applyFont="1" applyFill="1" applyBorder="1" applyAlignment="1" applyProtection="1">
      <alignment horizontal="center" vertical="center" wrapText="1"/>
    </xf>
    <xf numFmtId="0" fontId="84" fillId="3" borderId="0" xfId="3" quotePrefix="1" applyFont="1" applyFill="1" applyBorder="1" applyAlignment="1" applyProtection="1">
      <alignment horizontal="center" vertical="center" wrapText="1"/>
    </xf>
    <xf numFmtId="49" fontId="73" fillId="3" borderId="0" xfId="0" applyNumberFormat="1" applyFont="1" applyFill="1" applyAlignment="1">
      <alignment horizontal="center" vertical="center" wrapText="1"/>
    </xf>
    <xf numFmtId="49" fontId="75" fillId="3" borderId="0" xfId="0" applyNumberFormat="1" applyFont="1" applyFill="1" applyAlignment="1">
      <alignment horizontal="center" vertical="center"/>
    </xf>
    <xf numFmtId="0" fontId="86" fillId="3" borderId="0" xfId="3" applyFont="1" applyFill="1" applyBorder="1" applyAlignment="1" applyProtection="1">
      <alignment horizontal="center" vertical="center" wrapText="1"/>
    </xf>
    <xf numFmtId="0" fontId="46" fillId="3" borderId="0" xfId="0" applyFont="1" applyFill="1" applyAlignment="1">
      <alignment horizontal="left" vertical="center"/>
    </xf>
    <xf numFmtId="0" fontId="87" fillId="3" borderId="0" xfId="5" applyFont="1" applyFill="1" applyAlignment="1">
      <alignment vertical="center"/>
    </xf>
    <xf numFmtId="168" fontId="77" fillId="3" borderId="0" xfId="4" applyNumberFormat="1" applyFont="1" applyFill="1" applyBorder="1" applyAlignment="1" applyProtection="1">
      <alignment vertical="center"/>
    </xf>
    <xf numFmtId="164" fontId="76" fillId="3" borderId="0" xfId="4" applyNumberFormat="1" applyFont="1" applyFill="1" applyBorder="1" applyAlignment="1" applyProtection="1">
      <alignment vertical="center"/>
    </xf>
    <xf numFmtId="0" fontId="78" fillId="3" borderId="0" xfId="3" applyFont="1" applyFill="1" applyBorder="1" applyAlignment="1" applyProtection="1">
      <alignment horizontal="left" vertical="center" wrapText="1"/>
    </xf>
    <xf numFmtId="0" fontId="0" fillId="3" borderId="0" xfId="0" applyFill="1" applyAlignment="1">
      <alignment horizontal="left"/>
    </xf>
    <xf numFmtId="0" fontId="0" fillId="3" borderId="0" xfId="0" applyFill="1" applyAlignment="1">
      <alignment horizontal="center"/>
    </xf>
    <xf numFmtId="0" fontId="88" fillId="3" borderId="0" xfId="5" applyFont="1" applyFill="1" applyAlignment="1">
      <alignment vertical="center"/>
    </xf>
    <xf numFmtId="0" fontId="89" fillId="49" borderId="0" xfId="0" applyFont="1" applyFill="1" applyAlignment="1">
      <alignment horizontal="left" vertical="center"/>
    </xf>
    <xf numFmtId="0" fontId="78" fillId="3" borderId="0" xfId="3" applyFont="1" applyFill="1" applyBorder="1" applyAlignment="1" applyProtection="1">
      <alignment horizontal="left"/>
    </xf>
    <xf numFmtId="168" fontId="91" fillId="3" borderId="0" xfId="4" applyNumberFormat="1" applyFont="1" applyFill="1" applyBorder="1" applyAlignment="1" applyProtection="1">
      <alignment vertical="center"/>
    </xf>
    <xf numFmtId="164" fontId="91" fillId="3" borderId="0" xfId="4" applyNumberFormat="1" applyFont="1" applyFill="1" applyBorder="1" applyAlignment="1" applyProtection="1">
      <alignment vertical="center"/>
    </xf>
    <xf numFmtId="167" fontId="76" fillId="3" borderId="0" xfId="4" applyFont="1" applyFill="1" applyBorder="1" applyAlignment="1" applyProtection="1">
      <alignment vertical="center"/>
    </xf>
    <xf numFmtId="0" fontId="92" fillId="3" borderId="0" xfId="3" applyFont="1" applyFill="1" applyBorder="1" applyAlignment="1" applyProtection="1">
      <alignment horizontal="center" vertical="center" wrapText="1"/>
    </xf>
    <xf numFmtId="0" fontId="78" fillId="49" borderId="0" xfId="3" applyFont="1" applyFill="1" applyBorder="1" applyAlignment="1" applyProtection="1">
      <alignment horizontal="left" vertical="center" wrapText="1"/>
    </xf>
    <xf numFmtId="0" fontId="78" fillId="49" borderId="0" xfId="3" quotePrefix="1" applyFont="1" applyFill="1" applyBorder="1" applyAlignment="1" applyProtection="1">
      <alignment horizontal="left" vertical="center" wrapText="1"/>
    </xf>
    <xf numFmtId="49" fontId="76" fillId="3" borderId="0" xfId="0" applyNumberFormat="1" applyFont="1" applyFill="1" applyAlignment="1">
      <alignment horizontal="left" vertical="center"/>
    </xf>
    <xf numFmtId="49" fontId="76" fillId="49" borderId="0" xfId="0" applyNumberFormat="1" applyFont="1" applyFill="1" applyAlignment="1">
      <alignment horizontal="left" vertical="center"/>
    </xf>
    <xf numFmtId="49" fontId="75" fillId="49" borderId="0" xfId="0" applyNumberFormat="1" applyFont="1" applyFill="1" applyAlignment="1">
      <alignment horizontal="left" vertical="center" wrapText="1"/>
    </xf>
    <xf numFmtId="49" fontId="73" fillId="49" borderId="0" xfId="0" applyNumberFormat="1" applyFont="1" applyFill="1" applyAlignment="1">
      <alignment horizontal="left" vertical="center" wrapText="1"/>
    </xf>
    <xf numFmtId="0" fontId="76" fillId="3" borderId="0" xfId="0" applyFont="1" applyFill="1" applyAlignment="1">
      <alignment horizontal="left" vertical="center"/>
    </xf>
    <xf numFmtId="0" fontId="76" fillId="49" borderId="0" xfId="0" applyFont="1" applyFill="1" applyAlignment="1">
      <alignment horizontal="left" vertical="center"/>
    </xf>
    <xf numFmtId="0" fontId="90" fillId="49" borderId="0" xfId="5" applyFont="1" applyFill="1" applyAlignment="1">
      <alignment vertical="center"/>
    </xf>
    <xf numFmtId="0" fontId="91" fillId="49" borderId="0" xfId="5" applyFont="1" applyFill="1" applyAlignment="1">
      <alignment vertical="center"/>
    </xf>
    <xf numFmtId="44" fontId="82" fillId="4" borderId="73" xfId="0" applyNumberFormat="1" applyFont="1" applyFill="1" applyBorder="1" applyAlignment="1">
      <alignment horizontal="center" vertical="center"/>
    </xf>
    <xf numFmtId="0" fontId="75" fillId="40" borderId="45" xfId="0" applyFont="1" applyFill="1" applyBorder="1" applyAlignment="1">
      <alignment horizontal="left" vertical="center"/>
    </xf>
    <xf numFmtId="167" fontId="76" fillId="40" borderId="46" xfId="4" applyFont="1" applyFill="1" applyBorder="1" applyAlignment="1" applyProtection="1">
      <alignment vertical="center"/>
    </xf>
    <xf numFmtId="0" fontId="35" fillId="4" borderId="74" xfId="0" applyFont="1" applyFill="1" applyBorder="1" applyAlignment="1" applyProtection="1">
      <alignment horizontal="center" vertical="center"/>
      <protection locked="0"/>
    </xf>
    <xf numFmtId="0" fontId="93" fillId="38" borderId="21" xfId="0" applyFont="1" applyFill="1" applyBorder="1" applyAlignment="1">
      <alignment horizontal="center" vertical="center" wrapText="1"/>
    </xf>
    <xf numFmtId="0" fontId="69" fillId="38" borderId="20" xfId="0" applyFont="1" applyFill="1" applyBorder="1" applyAlignment="1">
      <alignment vertical="center"/>
    </xf>
    <xf numFmtId="0" fontId="69" fillId="38" borderId="21" xfId="0" applyFont="1" applyFill="1" applyBorder="1" applyAlignment="1">
      <alignment horizontal="center" vertical="center" wrapText="1"/>
    </xf>
    <xf numFmtId="0" fontId="69" fillId="38" borderId="20" xfId="0" applyFont="1" applyFill="1" applyBorder="1" applyAlignment="1">
      <alignment horizontal="center" vertical="center" wrapText="1"/>
    </xf>
    <xf numFmtId="0" fontId="31" fillId="0" borderId="75" xfId="0" applyFont="1" applyBorder="1" applyAlignment="1">
      <alignment horizontal="center" vertical="center"/>
    </xf>
    <xf numFmtId="0" fontId="2" fillId="0" borderId="76" xfId="0" applyFont="1" applyBorder="1" applyAlignment="1">
      <alignment horizontal="left" vertical="center" wrapText="1"/>
    </xf>
    <xf numFmtId="166" fontId="2" fillId="50" borderId="3" xfId="2" applyFill="1" applyBorder="1" applyAlignment="1" applyProtection="1">
      <alignment horizontal="center" vertical="center"/>
      <protection locked="0"/>
    </xf>
    <xf numFmtId="0" fontId="2" fillId="0" borderId="26" xfId="0" applyFont="1" applyBorder="1" applyAlignment="1">
      <alignment horizontal="left" vertical="center" wrapText="1"/>
    </xf>
    <xf numFmtId="166" fontId="2" fillId="50" borderId="29" xfId="2" applyFill="1" applyBorder="1" applyAlignment="1" applyProtection="1">
      <alignment horizontal="center" vertical="center"/>
      <protection locked="0"/>
    </xf>
    <xf numFmtId="166" fontId="2" fillId="50" borderId="4" xfId="2" applyFill="1" applyBorder="1" applyAlignment="1" applyProtection="1">
      <alignment horizontal="center" vertical="center"/>
      <protection locked="0"/>
    </xf>
    <xf numFmtId="166" fontId="2" fillId="50" borderId="21" xfId="2" applyFill="1" applyBorder="1" applyAlignment="1" applyProtection="1">
      <alignment horizontal="center" vertical="center"/>
      <protection locked="0"/>
    </xf>
    <xf numFmtId="166" fontId="2" fillId="50" borderId="1" xfId="2" applyFill="1" applyBorder="1" applyAlignment="1" applyProtection="1">
      <alignment horizontal="center" vertical="center"/>
      <protection locked="0"/>
    </xf>
    <xf numFmtId="0" fontId="3" fillId="52" borderId="4" xfId="0" applyFont="1" applyFill="1" applyBorder="1" applyAlignment="1">
      <alignment horizontal="left" vertical="center" wrapText="1"/>
    </xf>
    <xf numFmtId="0" fontId="3" fillId="50" borderId="26" xfId="0" applyFont="1" applyFill="1" applyBorder="1" applyAlignment="1">
      <alignment horizontal="left" vertical="center" wrapText="1"/>
    </xf>
    <xf numFmtId="0" fontId="3" fillId="53" borderId="4" xfId="0" applyFont="1" applyFill="1" applyBorder="1" applyAlignment="1">
      <alignment horizontal="left" vertical="center" wrapText="1"/>
    </xf>
    <xf numFmtId="0" fontId="3" fillId="47" borderId="4" xfId="0" applyFont="1" applyFill="1" applyBorder="1" applyAlignment="1">
      <alignment horizontal="left" vertical="center" wrapText="1"/>
    </xf>
    <xf numFmtId="0" fontId="3" fillId="51" borderId="4" xfId="0" applyFont="1" applyFill="1" applyBorder="1" applyAlignment="1">
      <alignment horizontal="left" vertical="center" wrapText="1"/>
    </xf>
    <xf numFmtId="0" fontId="31" fillId="0" borderId="0" xfId="0" applyFont="1"/>
    <xf numFmtId="0" fontId="31" fillId="0" borderId="0" xfId="0" applyFont="1" applyAlignment="1">
      <alignment horizontal="center"/>
    </xf>
    <xf numFmtId="0" fontId="25" fillId="0" borderId="0" xfId="0" applyFont="1"/>
    <xf numFmtId="0" fontId="31" fillId="3" borderId="0" xfId="0" applyFont="1" applyFill="1"/>
    <xf numFmtId="0" fontId="5" fillId="8" borderId="26" xfId="0" applyFont="1" applyFill="1" applyBorder="1" applyAlignment="1">
      <alignment horizontal="center" vertical="center"/>
    </xf>
    <xf numFmtId="49" fontId="5" fillId="8" borderId="26" xfId="0" applyNumberFormat="1" applyFont="1" applyFill="1" applyBorder="1" applyAlignment="1">
      <alignment horizontal="center" vertical="center" wrapText="1"/>
    </xf>
    <xf numFmtId="49" fontId="5" fillId="8" borderId="26" xfId="0" applyNumberFormat="1" applyFont="1" applyFill="1" applyBorder="1" applyAlignment="1">
      <alignment horizontal="center" vertical="center"/>
    </xf>
    <xf numFmtId="49" fontId="5" fillId="8" borderId="29" xfId="0" applyNumberFormat="1" applyFont="1" applyFill="1" applyBorder="1" applyAlignment="1">
      <alignment horizontal="center" vertical="center" wrapText="1"/>
    </xf>
    <xf numFmtId="0" fontId="5" fillId="8" borderId="26" xfId="0" applyFont="1" applyFill="1" applyBorder="1" applyAlignment="1">
      <alignment horizontal="center" wrapText="1"/>
    </xf>
    <xf numFmtId="165" fontId="5" fillId="8" borderId="26" xfId="0" applyNumberFormat="1" applyFont="1" applyFill="1" applyBorder="1" applyAlignment="1">
      <alignment horizontal="center" vertical="center" wrapText="1"/>
    </xf>
    <xf numFmtId="3" fontId="5" fillId="8" borderId="26" xfId="0" applyNumberFormat="1" applyFont="1" applyFill="1" applyBorder="1" applyAlignment="1">
      <alignment horizontal="center" vertical="center" wrapText="1"/>
    </xf>
    <xf numFmtId="4" fontId="5" fillId="8" borderId="26" xfId="0" applyNumberFormat="1" applyFont="1" applyFill="1" applyBorder="1" applyAlignment="1">
      <alignment horizontal="centerContinuous" vertical="center"/>
    </xf>
    <xf numFmtId="0" fontId="94" fillId="8" borderId="4" xfId="0" applyFont="1" applyFill="1" applyBorder="1" applyAlignment="1">
      <alignment horizontal="center" vertical="center"/>
    </xf>
    <xf numFmtId="49" fontId="94" fillId="8" borderId="4" xfId="0" applyNumberFormat="1" applyFont="1" applyFill="1" applyBorder="1" applyAlignment="1">
      <alignment horizontal="center" vertical="center" wrapText="1"/>
    </xf>
    <xf numFmtId="49" fontId="94" fillId="8" borderId="4" xfId="0" applyNumberFormat="1" applyFont="1" applyFill="1" applyBorder="1" applyAlignment="1">
      <alignment horizontal="center" vertical="center"/>
    </xf>
    <xf numFmtId="4" fontId="94" fillId="8" borderId="1" xfId="0" applyNumberFormat="1" applyFont="1" applyFill="1" applyBorder="1" applyAlignment="1">
      <alignment horizontal="center" vertical="center"/>
    </xf>
    <xf numFmtId="0" fontId="94" fillId="8" borderId="4" xfId="0" applyFont="1" applyFill="1" applyBorder="1" applyAlignment="1">
      <alignment horizontal="center" vertical="center" wrapText="1"/>
    </xf>
    <xf numFmtId="49" fontId="94" fillId="14" borderId="3" xfId="0" applyNumberFormat="1" applyFont="1" applyFill="1" applyBorder="1" applyAlignment="1">
      <alignment horizontal="center" vertical="center" wrapText="1"/>
    </xf>
    <xf numFmtId="49" fontId="94" fillId="11" borderId="4" xfId="0" applyNumberFormat="1" applyFont="1" applyFill="1" applyBorder="1" applyAlignment="1">
      <alignment horizontal="center" vertical="center" wrapText="1"/>
    </xf>
    <xf numFmtId="165" fontId="94" fillId="8" borderId="4" xfId="0" applyNumberFormat="1" applyFont="1" applyFill="1" applyBorder="1" applyAlignment="1">
      <alignment horizontal="center" vertical="center" wrapText="1"/>
    </xf>
    <xf numFmtId="3" fontId="94" fillId="8" borderId="4" xfId="0" applyNumberFormat="1" applyFont="1" applyFill="1" applyBorder="1" applyAlignment="1">
      <alignment horizontal="center" vertical="center" wrapText="1"/>
    </xf>
    <xf numFmtId="4" fontId="94" fillId="8" borderId="4" xfId="0" applyNumberFormat="1" applyFont="1" applyFill="1" applyBorder="1" applyAlignment="1">
      <alignment horizontal="center" vertical="center"/>
    </xf>
    <xf numFmtId="165" fontId="94" fillId="8" borderId="46" xfId="0" applyNumberFormat="1" applyFont="1" applyFill="1" applyBorder="1" applyAlignment="1">
      <alignment horizontal="center" vertical="center"/>
    </xf>
    <xf numFmtId="0" fontId="2" fillId="11" borderId="1" xfId="0" applyFont="1" applyFill="1" applyBorder="1" applyAlignment="1">
      <alignment horizontal="center" vertical="center"/>
    </xf>
    <xf numFmtId="0" fontId="2" fillId="11" borderId="4" xfId="0" applyFont="1" applyFill="1" applyBorder="1" applyAlignment="1">
      <alignment horizontal="center" vertical="center"/>
    </xf>
    <xf numFmtId="0" fontId="2" fillId="11" borderId="26" xfId="0" applyFont="1" applyFill="1" applyBorder="1" applyAlignment="1">
      <alignment horizontal="center" vertical="center"/>
    </xf>
    <xf numFmtId="0" fontId="5" fillId="11" borderId="26" xfId="0" applyFont="1" applyFill="1" applyBorder="1" applyAlignment="1">
      <alignment horizontal="left" vertical="center"/>
    </xf>
    <xf numFmtId="168" fontId="5" fillId="11" borderId="1" xfId="0" applyNumberFormat="1" applyFont="1" applyFill="1" applyBorder="1"/>
    <xf numFmtId="168" fontId="5" fillId="11" borderId="4" xfId="0" applyNumberFormat="1" applyFont="1" applyFill="1" applyBorder="1"/>
    <xf numFmtId="168" fontId="5" fillId="11" borderId="3" xfId="0" applyNumberFormat="1" applyFont="1" applyFill="1" applyBorder="1"/>
    <xf numFmtId="2" fontId="5" fillId="11" borderId="1" xfId="0" applyNumberFormat="1" applyFont="1" applyFill="1" applyBorder="1"/>
    <xf numFmtId="44" fontId="5" fillId="11" borderId="46" xfId="0" applyNumberFormat="1" applyFont="1" applyFill="1" applyBorder="1"/>
    <xf numFmtId="0" fontId="2" fillId="3" borderId="5" xfId="0" applyFont="1" applyFill="1" applyBorder="1" applyAlignment="1">
      <alignment horizontal="center" vertical="center"/>
    </xf>
    <xf numFmtId="0" fontId="2" fillId="3" borderId="26" xfId="0" applyFont="1" applyFill="1" applyBorder="1" applyAlignment="1">
      <alignment horizontal="center" vertical="center"/>
    </xf>
    <xf numFmtId="0" fontId="31" fillId="0" borderId="4" xfId="0" applyFont="1" applyBorder="1" applyAlignment="1">
      <alignment horizontal="center"/>
    </xf>
    <xf numFmtId="0" fontId="2" fillId="0" borderId="4" xfId="0" applyFont="1" applyBorder="1"/>
    <xf numFmtId="168" fontId="2" fillId="0" borderId="4" xfId="0" applyNumberFormat="1" applyFont="1" applyBorder="1" applyAlignment="1">
      <alignment horizontal="right" vertical="center"/>
    </xf>
    <xf numFmtId="0" fontId="2" fillId="3" borderId="4" xfId="0" applyFont="1" applyFill="1" applyBorder="1" applyAlignment="1">
      <alignment horizontal="center"/>
    </xf>
    <xf numFmtId="49" fontId="2" fillId="5" borderId="4" xfId="0" applyNumberFormat="1" applyFont="1" applyFill="1" applyBorder="1" applyAlignment="1">
      <alignment horizontal="center"/>
    </xf>
    <xf numFmtId="1" fontId="2" fillId="3" borderId="26" xfId="0" applyNumberFormat="1" applyFont="1" applyFill="1" applyBorder="1" applyAlignment="1">
      <alignment horizontal="center"/>
    </xf>
    <xf numFmtId="168" fontId="2" fillId="2" borderId="4" xfId="0" applyNumberFormat="1" applyFont="1" applyFill="1" applyBorder="1"/>
    <xf numFmtId="1" fontId="2" fillId="7" borderId="4" xfId="0" applyNumberFormat="1" applyFont="1" applyFill="1" applyBorder="1" applyAlignment="1" applyProtection="1">
      <alignment horizontal="center" vertical="center"/>
      <protection locked="0"/>
    </xf>
    <xf numFmtId="4" fontId="2" fillId="0" borderId="26" xfId="0" applyNumberFormat="1" applyFont="1" applyBorder="1" applyAlignment="1">
      <alignment horizontal="right" vertical="center"/>
    </xf>
    <xf numFmtId="166" fontId="2" fillId="0" borderId="52" xfId="6" applyFont="1" applyBorder="1" applyAlignment="1" applyProtection="1">
      <alignment horizontal="right" vertical="center"/>
    </xf>
    <xf numFmtId="49" fontId="2" fillId="0" borderId="26" xfId="0" applyNumberFormat="1" applyFont="1" applyBorder="1" applyAlignment="1">
      <alignment horizontal="center" vertical="center"/>
    </xf>
    <xf numFmtId="0" fontId="77" fillId="0" borderId="0" xfId="0" applyFont="1"/>
    <xf numFmtId="0" fontId="77" fillId="0" borderId="0" xfId="0" applyFont="1" applyAlignment="1">
      <alignment horizontal="center"/>
    </xf>
    <xf numFmtId="0" fontId="96" fillId="3" borderId="0" xfId="3" applyFont="1" applyFill="1" applyBorder="1" applyAlignment="1" applyProtection="1">
      <alignment horizontal="left" vertical="center"/>
    </xf>
    <xf numFmtId="4" fontId="0" fillId="3" borderId="0" xfId="0" applyNumberFormat="1" applyFill="1" applyAlignment="1">
      <alignment horizontal="center" wrapText="1"/>
    </xf>
    <xf numFmtId="0" fontId="5" fillId="0" borderId="0" xfId="0" applyFont="1"/>
    <xf numFmtId="0" fontId="5" fillId="0" borderId="0" xfId="0" applyFont="1" applyAlignment="1">
      <alignment vertical="center"/>
    </xf>
    <xf numFmtId="1" fontId="13" fillId="0" borderId="0" xfId="0" applyNumberFormat="1" applyFont="1" applyAlignment="1">
      <alignment horizontal="center" vertical="center"/>
    </xf>
    <xf numFmtId="2" fontId="13" fillId="0" borderId="0" xfId="0" applyNumberFormat="1" applyFont="1" applyAlignment="1">
      <alignment vertical="center"/>
    </xf>
    <xf numFmtId="0" fontId="2" fillId="0" borderId="0" xfId="0" applyFont="1" applyAlignment="1">
      <alignment vertical="center"/>
    </xf>
    <xf numFmtId="0" fontId="2" fillId="0" borderId="0" xfId="0" applyFont="1" applyAlignment="1">
      <alignment horizontal="left" vertical="center"/>
    </xf>
    <xf numFmtId="1" fontId="14" fillId="0" borderId="0" xfId="0" applyNumberFormat="1" applyFont="1" applyAlignment="1">
      <alignment horizontal="center" vertical="center"/>
    </xf>
    <xf numFmtId="2" fontId="14" fillId="0" borderId="0" xfId="0" applyNumberFormat="1" applyFont="1" applyAlignment="1">
      <alignment vertical="center"/>
    </xf>
    <xf numFmtId="0" fontId="35" fillId="4" borderId="87" xfId="0" applyFont="1" applyFill="1" applyBorder="1" applyAlignment="1">
      <alignment horizontal="center" vertical="center"/>
    </xf>
    <xf numFmtId="4" fontId="74" fillId="3" borderId="0" xfId="0" applyNumberFormat="1" applyFont="1" applyFill="1" applyAlignment="1">
      <alignment horizontal="center"/>
    </xf>
    <xf numFmtId="0" fontId="75" fillId="12" borderId="45" xfId="0" applyFont="1" applyFill="1" applyBorder="1" applyAlignment="1">
      <alignment horizontal="left" vertical="center"/>
    </xf>
    <xf numFmtId="0" fontId="76" fillId="12" borderId="4" xfId="0" applyFont="1" applyFill="1" applyBorder="1" applyAlignment="1">
      <alignment horizontal="left" vertical="center"/>
    </xf>
    <xf numFmtId="49" fontId="76" fillId="12" borderId="4" xfId="0" applyNumberFormat="1" applyFont="1" applyFill="1" applyBorder="1" applyAlignment="1">
      <alignment horizontal="left" vertical="center"/>
    </xf>
    <xf numFmtId="0" fontId="73" fillId="12" borderId="4" xfId="5" applyFont="1" applyFill="1" applyBorder="1" applyAlignment="1">
      <alignment vertical="center"/>
    </xf>
    <xf numFmtId="168" fontId="76" fillId="12" borderId="4" xfId="4" applyNumberFormat="1" applyFont="1" applyFill="1" applyBorder="1" applyAlignment="1" applyProtection="1">
      <alignment vertical="center"/>
    </xf>
    <xf numFmtId="164" fontId="76" fillId="12" borderId="4" xfId="4" applyNumberFormat="1" applyFont="1" applyFill="1" applyBorder="1" applyAlignment="1" applyProtection="1">
      <alignment vertical="center"/>
    </xf>
    <xf numFmtId="167" fontId="76" fillId="12" borderId="46" xfId="4" applyFont="1" applyFill="1" applyBorder="1" applyAlignment="1" applyProtection="1">
      <alignment vertical="center"/>
    </xf>
    <xf numFmtId="0" fontId="76" fillId="12" borderId="4" xfId="5" applyFont="1" applyFill="1" applyBorder="1" applyAlignment="1">
      <alignment vertical="center"/>
    </xf>
    <xf numFmtId="0" fontId="78" fillId="12" borderId="4" xfId="3" applyFont="1" applyFill="1" applyBorder="1" applyAlignment="1" applyProtection="1">
      <alignment horizontal="left"/>
    </xf>
    <xf numFmtId="0" fontId="75" fillId="44" borderId="45" xfId="0" applyFont="1" applyFill="1" applyBorder="1" applyAlignment="1">
      <alignment horizontal="left" vertical="center"/>
    </xf>
    <xf numFmtId="0" fontId="76" fillId="44" borderId="4" xfId="0" applyFont="1" applyFill="1" applyBorder="1" applyAlignment="1">
      <alignment horizontal="left" vertical="center"/>
    </xf>
    <xf numFmtId="49" fontId="76" fillId="44" borderId="4" xfId="0" applyNumberFormat="1" applyFont="1" applyFill="1" applyBorder="1" applyAlignment="1">
      <alignment horizontal="left" vertical="center"/>
    </xf>
    <xf numFmtId="0" fontId="76" fillId="44" borderId="4" xfId="5" applyFont="1" applyFill="1" applyBorder="1" applyAlignment="1">
      <alignment vertical="center"/>
    </xf>
    <xf numFmtId="0" fontId="78" fillId="44" borderId="4" xfId="5" applyFont="1" applyFill="1" applyBorder="1" applyAlignment="1">
      <alignment vertical="center"/>
    </xf>
    <xf numFmtId="168" fontId="76" fillId="44" borderId="4" xfId="4" applyNumberFormat="1" applyFont="1" applyFill="1" applyBorder="1" applyAlignment="1" applyProtection="1">
      <alignment vertical="center"/>
    </xf>
    <xf numFmtId="164" fontId="76" fillId="44" borderId="4" xfId="4" applyNumberFormat="1" applyFont="1" applyFill="1" applyBorder="1" applyAlignment="1" applyProtection="1">
      <alignment vertical="center"/>
    </xf>
    <xf numFmtId="167" fontId="76" fillId="44" borderId="46" xfId="4" applyFont="1" applyFill="1" applyBorder="1" applyAlignment="1" applyProtection="1">
      <alignment vertical="center"/>
    </xf>
    <xf numFmtId="0" fontId="78" fillId="44" borderId="4" xfId="3" applyFont="1" applyFill="1" applyBorder="1" applyAlignment="1" applyProtection="1">
      <alignment horizontal="left" vertical="center" wrapText="1"/>
    </xf>
    <xf numFmtId="49" fontId="73" fillId="12" borderId="4" xfId="0" applyNumberFormat="1" applyFont="1" applyFill="1" applyBorder="1" applyAlignment="1">
      <alignment horizontal="left" vertical="center"/>
    </xf>
    <xf numFmtId="0" fontId="75" fillId="42" borderId="45" xfId="0" applyFont="1" applyFill="1" applyBorder="1" applyAlignment="1">
      <alignment horizontal="left" vertical="center"/>
    </xf>
    <xf numFmtId="0" fontId="76" fillId="42" borderId="4" xfId="0" applyFont="1" applyFill="1" applyBorder="1" applyAlignment="1">
      <alignment horizontal="left" vertical="center"/>
    </xf>
    <xf numFmtId="0" fontId="76" fillId="42" borderId="4" xfId="5" applyFont="1" applyFill="1" applyBorder="1" applyAlignment="1">
      <alignment vertical="center"/>
    </xf>
    <xf numFmtId="0" fontId="78" fillId="42" borderId="4" xfId="3" applyFont="1" applyFill="1" applyBorder="1" applyAlignment="1" applyProtection="1">
      <alignment horizontal="left" vertical="center" wrapText="1"/>
    </xf>
    <xf numFmtId="168" fontId="76" fillId="42" borderId="4" xfId="4" applyNumberFormat="1" applyFont="1" applyFill="1" applyBorder="1" applyAlignment="1" applyProtection="1">
      <alignment vertical="center"/>
    </xf>
    <xf numFmtId="164" fontId="76" fillId="42" borderId="4" xfId="4" applyNumberFormat="1" applyFont="1" applyFill="1" applyBorder="1" applyAlignment="1" applyProtection="1">
      <alignment vertical="center"/>
    </xf>
    <xf numFmtId="167" fontId="76" fillId="42" borderId="46" xfId="4" applyFont="1" applyFill="1" applyBorder="1" applyAlignment="1" applyProtection="1">
      <alignment vertical="center"/>
    </xf>
    <xf numFmtId="1" fontId="5" fillId="3" borderId="0" xfId="0" applyNumberFormat="1" applyFont="1" applyFill="1" applyAlignment="1">
      <alignment horizontal="center" vertical="center"/>
    </xf>
    <xf numFmtId="0" fontId="5" fillId="15" borderId="45" xfId="0" applyFont="1" applyFill="1" applyBorder="1" applyAlignment="1">
      <alignment vertical="center"/>
    </xf>
    <xf numFmtId="0" fontId="5" fillId="3" borderId="41" xfId="0" applyFont="1" applyFill="1" applyBorder="1" applyAlignment="1">
      <alignment horizontal="center" vertical="center"/>
    </xf>
    <xf numFmtId="0" fontId="98" fillId="0" borderId="33" xfId="0" applyFont="1" applyBorder="1"/>
    <xf numFmtId="167" fontId="76" fillId="40" borderId="4" xfId="4" applyFont="1" applyFill="1" applyBorder="1" applyAlignment="1" applyProtection="1">
      <alignment vertical="center"/>
    </xf>
    <xf numFmtId="0" fontId="76" fillId="48" borderId="4" xfId="0" applyFont="1" applyFill="1" applyBorder="1" applyAlignment="1">
      <alignment horizontal="left" vertical="center"/>
    </xf>
    <xf numFmtId="49" fontId="75" fillId="48" borderId="4" xfId="0" applyNumberFormat="1" applyFont="1" applyFill="1" applyBorder="1" applyAlignment="1">
      <alignment horizontal="left" vertical="center" wrapText="1"/>
    </xf>
    <xf numFmtId="0" fontId="76" fillId="48" borderId="4" xfId="5" applyFont="1" applyFill="1" applyBorder="1" applyAlignment="1">
      <alignment vertical="center"/>
    </xf>
    <xf numFmtId="49" fontId="73" fillId="48" borderId="4" xfId="0" applyNumberFormat="1" applyFont="1" applyFill="1" applyBorder="1" applyAlignment="1">
      <alignment horizontal="left" vertical="center" wrapText="1"/>
    </xf>
    <xf numFmtId="167" fontId="76" fillId="12" borderId="4" xfId="4" applyFont="1" applyFill="1" applyBorder="1" applyAlignment="1" applyProtection="1">
      <alignment vertical="center"/>
    </xf>
    <xf numFmtId="167" fontId="76" fillId="44" borderId="4" xfId="4" applyFont="1" applyFill="1" applyBorder="1" applyAlignment="1" applyProtection="1">
      <alignment vertical="center"/>
    </xf>
    <xf numFmtId="167" fontId="76" fillId="42" borderId="4" xfId="4" applyFont="1" applyFill="1" applyBorder="1" applyAlignment="1" applyProtection="1">
      <alignment vertical="center"/>
    </xf>
    <xf numFmtId="49" fontId="73" fillId="44" borderId="4" xfId="0" applyNumberFormat="1" applyFont="1" applyFill="1" applyBorder="1" applyAlignment="1">
      <alignment horizontal="left" vertical="center"/>
    </xf>
    <xf numFmtId="0" fontId="75" fillId="40" borderId="43" xfId="0" applyFont="1" applyFill="1" applyBorder="1" applyAlignment="1">
      <alignment horizontal="left" vertical="center"/>
    </xf>
    <xf numFmtId="0" fontId="76" fillId="48" borderId="25" xfId="5" applyFont="1" applyFill="1" applyBorder="1" applyAlignment="1">
      <alignment horizontal="left" vertical="center"/>
    </xf>
    <xf numFmtId="0" fontId="73" fillId="48" borderId="25" xfId="5" applyFont="1" applyFill="1" applyBorder="1" applyAlignment="1">
      <alignment vertical="center"/>
    </xf>
    <xf numFmtId="0" fontId="78" fillId="48" borderId="25" xfId="3" applyFont="1" applyFill="1" applyBorder="1" applyAlignment="1" applyProtection="1">
      <alignment horizontal="left" vertical="center"/>
    </xf>
    <xf numFmtId="168" fontId="76" fillId="40" borderId="25" xfId="4" applyNumberFormat="1" applyFont="1" applyFill="1" applyBorder="1" applyAlignment="1" applyProtection="1">
      <alignment vertical="center"/>
    </xf>
    <xf numFmtId="164" fontId="76" fillId="40" borderId="25" xfId="4" applyNumberFormat="1" applyFont="1" applyFill="1" applyBorder="1" applyAlignment="1" applyProtection="1">
      <alignment vertical="center"/>
    </xf>
    <xf numFmtId="167" fontId="76" fillId="40" borderId="25" xfId="4" applyFont="1" applyFill="1" applyBorder="1" applyAlignment="1" applyProtection="1">
      <alignment vertical="center"/>
    </xf>
    <xf numFmtId="164" fontId="76" fillId="44" borderId="46" xfId="4" applyNumberFormat="1" applyFont="1" applyFill="1" applyBorder="1" applyAlignment="1" applyProtection="1">
      <alignment vertical="center"/>
    </xf>
    <xf numFmtId="44" fontId="84" fillId="3" borderId="0" xfId="3" applyNumberFormat="1" applyFont="1" applyFill="1" applyBorder="1" applyAlignment="1" applyProtection="1"/>
    <xf numFmtId="0" fontId="43" fillId="3" borderId="4" xfId="0" applyFont="1" applyFill="1" applyBorder="1"/>
    <xf numFmtId="0" fontId="99" fillId="0" borderId="0" xfId="0" applyFont="1"/>
    <xf numFmtId="0" fontId="100" fillId="0" borderId="0" xfId="0" applyFont="1" applyAlignment="1">
      <alignment horizontal="center"/>
    </xf>
    <xf numFmtId="0" fontId="99" fillId="0" borderId="0" xfId="0" applyFont="1" applyAlignment="1">
      <alignment horizontal="left"/>
    </xf>
    <xf numFmtId="0" fontId="99" fillId="0" borderId="0" xfId="0" applyFont="1" applyAlignment="1">
      <alignment horizontal="center"/>
    </xf>
    <xf numFmtId="172" fontId="5" fillId="3" borderId="0" xfId="0" applyNumberFormat="1" applyFont="1" applyFill="1" applyAlignment="1">
      <alignment vertical="center"/>
    </xf>
    <xf numFmtId="0" fontId="3" fillId="0" borderId="1" xfId="0" applyFont="1" applyBorder="1"/>
    <xf numFmtId="0" fontId="3" fillId="0" borderId="2" xfId="0" applyFont="1" applyBorder="1"/>
    <xf numFmtId="0" fontId="3" fillId="0" borderId="3" xfId="0" applyFont="1" applyBorder="1"/>
    <xf numFmtId="169" fontId="3" fillId="54" borderId="4" xfId="0" applyNumberFormat="1" applyFont="1" applyFill="1" applyBorder="1" applyProtection="1">
      <protection locked="0"/>
    </xf>
    <xf numFmtId="164" fontId="104" fillId="0" borderId="0" xfId="0" applyNumberFormat="1" applyFont="1"/>
    <xf numFmtId="0" fontId="4" fillId="0" borderId="0" xfId="0" applyFont="1"/>
    <xf numFmtId="49" fontId="5" fillId="0" borderId="1" xfId="0" applyNumberFormat="1" applyFont="1" applyBorder="1"/>
    <xf numFmtId="0" fontId="5" fillId="0" borderId="2" xfId="0" applyFont="1" applyBorder="1" applyAlignment="1">
      <alignment horizontal="left"/>
    </xf>
    <xf numFmtId="0" fontId="2" fillId="0" borderId="2" xfId="0" applyFont="1" applyBorder="1" applyAlignment="1">
      <alignment horizontal="left"/>
    </xf>
    <xf numFmtId="0" fontId="2" fillId="0" borderId="2" xfId="0" applyFont="1" applyBorder="1"/>
    <xf numFmtId="0" fontId="2" fillId="0" borderId="3" xfId="0" applyFont="1" applyBorder="1"/>
    <xf numFmtId="0" fontId="105" fillId="0" borderId="0" xfId="0" applyFont="1"/>
    <xf numFmtId="49" fontId="2" fillId="0" borderId="1" xfId="0" applyNumberFormat="1" applyFont="1" applyBorder="1"/>
    <xf numFmtId="2" fontId="2" fillId="54" borderId="1" xfId="0" applyNumberFormat="1" applyFont="1" applyFill="1" applyBorder="1" applyProtection="1">
      <protection locked="0"/>
    </xf>
    <xf numFmtId="0" fontId="2" fillId="54" borderId="3" xfId="0" applyFont="1" applyFill="1" applyBorder="1"/>
    <xf numFmtId="0" fontId="2" fillId="54" borderId="36" xfId="0" applyFont="1" applyFill="1" applyBorder="1"/>
    <xf numFmtId="169" fontId="2" fillId="0" borderId="7" xfId="0" applyNumberFormat="1" applyFont="1" applyBorder="1"/>
    <xf numFmtId="2" fontId="3" fillId="0" borderId="5" xfId="0" applyNumberFormat="1" applyFont="1" applyBorder="1"/>
    <xf numFmtId="173" fontId="3" fillId="0" borderId="5" xfId="0" applyNumberFormat="1" applyFont="1" applyBorder="1"/>
    <xf numFmtId="169" fontId="3" fillId="0" borderId="5" xfId="0" applyNumberFormat="1" applyFont="1" applyBorder="1"/>
    <xf numFmtId="2" fontId="2" fillId="0" borderId="2" xfId="0" applyNumberFormat="1" applyFont="1" applyBorder="1"/>
    <xf numFmtId="169" fontId="2" fillId="0" borderId="5" xfId="0" applyNumberFormat="1" applyFont="1" applyBorder="1"/>
    <xf numFmtId="2" fontId="2" fillId="54" borderId="31" xfId="0" applyNumberFormat="1" applyFont="1" applyFill="1" applyBorder="1" applyProtection="1">
      <protection locked="0"/>
    </xf>
    <xf numFmtId="2" fontId="105" fillId="0" borderId="0" xfId="0" applyNumberFormat="1" applyFont="1"/>
    <xf numFmtId="2" fontId="3" fillId="6" borderId="94" xfId="0" applyNumberFormat="1" applyFont="1" applyFill="1" applyBorder="1"/>
    <xf numFmtId="173" fontId="3" fillId="6" borderId="94" xfId="0" applyNumberFormat="1" applyFont="1" applyFill="1" applyBorder="1"/>
    <xf numFmtId="169" fontId="3" fillId="6" borderId="94" xfId="0" applyNumberFormat="1" applyFont="1" applyFill="1" applyBorder="1"/>
    <xf numFmtId="0" fontId="99" fillId="0" borderId="0" xfId="0" applyFont="1" applyAlignment="1">
      <alignment horizontal="right"/>
    </xf>
    <xf numFmtId="49" fontId="2" fillId="0" borderId="1" xfId="0" applyNumberFormat="1" applyFont="1" applyBorder="1" applyAlignment="1">
      <alignment horizontal="left"/>
    </xf>
    <xf numFmtId="2" fontId="2" fillId="3" borderId="29" xfId="0" applyNumberFormat="1" applyFont="1" applyFill="1" applyBorder="1"/>
    <xf numFmtId="0" fontId="2" fillId="3" borderId="5" xfId="0" applyFont="1" applyFill="1" applyBorder="1"/>
    <xf numFmtId="0" fontId="2" fillId="54" borderId="2" xfId="0" applyFont="1" applyFill="1" applyBorder="1"/>
    <xf numFmtId="0" fontId="2" fillId="0" borderId="33" xfId="0" applyFont="1" applyBorder="1"/>
    <xf numFmtId="2" fontId="3" fillId="0" borderId="95" xfId="0" applyNumberFormat="1" applyFont="1" applyBorder="1"/>
    <xf numFmtId="0" fontId="3" fillId="0" borderId="95" xfId="0" applyFont="1" applyBorder="1"/>
    <xf numFmtId="169" fontId="3" fillId="0" borderId="95" xfId="0" applyNumberFormat="1" applyFont="1" applyBorder="1"/>
    <xf numFmtId="164" fontId="4" fillId="0" borderId="0" xfId="0" applyNumberFormat="1" applyFont="1"/>
    <xf numFmtId="164" fontId="99" fillId="0" borderId="0" xfId="0" applyNumberFormat="1" applyFont="1"/>
    <xf numFmtId="0" fontId="5" fillId="0" borderId="2" xfId="0" applyFont="1" applyBorder="1"/>
    <xf numFmtId="0" fontId="16" fillId="0" borderId="2" xfId="0" applyFont="1" applyBorder="1" applyAlignment="1">
      <alignment horizontal="center"/>
    </xf>
    <xf numFmtId="0" fontId="16" fillId="0" borderId="3" xfId="0" applyFont="1" applyBorder="1" applyAlignment="1">
      <alignment horizontal="center"/>
    </xf>
    <xf numFmtId="164" fontId="105" fillId="0" borderId="0" xfId="0" applyNumberFormat="1" applyFont="1"/>
    <xf numFmtId="2" fontId="2" fillId="3" borderId="1" xfId="0" applyNumberFormat="1" applyFont="1" applyFill="1" applyBorder="1"/>
    <xf numFmtId="0" fontId="2" fillId="3" borderId="2" xfId="0" applyFont="1" applyFill="1" applyBorder="1"/>
    <xf numFmtId="0" fontId="2" fillId="54" borderId="37" xfId="0" applyFont="1" applyFill="1" applyBorder="1"/>
    <xf numFmtId="0" fontId="2" fillId="0" borderId="96" xfId="0" applyFont="1" applyBorder="1"/>
    <xf numFmtId="169" fontId="2" fillId="0" borderId="7" xfId="0" applyNumberFormat="1" applyFont="1" applyBorder="1" applyAlignment="1">
      <alignment vertical="center"/>
    </xf>
    <xf numFmtId="2" fontId="3" fillId="0" borderId="94" xfId="0" applyNumberFormat="1" applyFont="1" applyBorder="1"/>
    <xf numFmtId="0" fontId="3" fillId="0" borderId="94" xfId="0" applyFont="1" applyBorder="1"/>
    <xf numFmtId="169" fontId="3" fillId="0" borderId="94" xfId="0" applyNumberFormat="1" applyFont="1" applyBorder="1"/>
    <xf numFmtId="2" fontId="7" fillId="0" borderId="1" xfId="0" applyNumberFormat="1" applyFont="1" applyBorder="1"/>
    <xf numFmtId="173" fontId="7" fillId="0" borderId="2" xfId="0" applyNumberFormat="1" applyFont="1" applyBorder="1"/>
    <xf numFmtId="173" fontId="7" fillId="0" borderId="33" xfId="0" applyNumberFormat="1" applyFont="1" applyBorder="1"/>
    <xf numFmtId="2" fontId="7" fillId="54" borderId="1" xfId="0" applyNumberFormat="1" applyFont="1" applyFill="1" applyBorder="1" applyProtection="1">
      <protection locked="0"/>
    </xf>
    <xf numFmtId="173" fontId="7" fillId="54" borderId="3" xfId="0" applyNumberFormat="1" applyFont="1" applyFill="1" applyBorder="1"/>
    <xf numFmtId="173" fontId="7" fillId="54" borderId="2" xfId="0" applyNumberFormat="1" applyFont="1" applyFill="1" applyBorder="1"/>
    <xf numFmtId="0" fontId="7" fillId="0" borderId="14" xfId="0" applyFont="1" applyBorder="1" applyAlignment="1">
      <alignment horizontal="left"/>
    </xf>
    <xf numFmtId="0" fontId="7" fillId="0" borderId="15" xfId="0" applyFont="1" applyBorder="1" applyAlignment="1">
      <alignment horizontal="left"/>
    </xf>
    <xf numFmtId="2" fontId="3" fillId="0" borderId="14" xfId="0" applyNumberFormat="1" applyFont="1" applyBorder="1"/>
    <xf numFmtId="173" fontId="3" fillId="0" borderId="15" xfId="0" applyNumberFormat="1" applyFont="1" applyBorder="1"/>
    <xf numFmtId="173" fontId="3" fillId="0" borderId="14" xfId="0" applyNumberFormat="1" applyFont="1" applyBorder="1"/>
    <xf numFmtId="164" fontId="113" fillId="0" borderId="0" xfId="0" applyNumberFormat="1" applyFont="1"/>
    <xf numFmtId="0" fontId="4" fillId="0" borderId="0" xfId="0" applyFont="1" applyAlignment="1">
      <alignment horizontal="left"/>
    </xf>
    <xf numFmtId="169" fontId="114" fillId="41" borderId="16" xfId="0" applyNumberFormat="1" applyFont="1" applyFill="1" applyBorder="1" applyAlignment="1">
      <alignment vertical="center"/>
    </xf>
    <xf numFmtId="0" fontId="115" fillId="52" borderId="0" xfId="3" applyFont="1" applyFill="1" applyAlignment="1" applyProtection="1">
      <alignment vertical="center"/>
    </xf>
    <xf numFmtId="0" fontId="5" fillId="0" borderId="0" xfId="0" applyFont="1" applyAlignment="1">
      <alignment horizontal="center" vertical="center"/>
    </xf>
    <xf numFmtId="4" fontId="14" fillId="0" borderId="24" xfId="0" applyNumberFormat="1" applyFont="1" applyBorder="1" applyAlignment="1">
      <alignment horizontal="right" vertical="center"/>
    </xf>
    <xf numFmtId="4" fontId="14" fillId="0" borderId="30" xfId="0" applyNumberFormat="1" applyFont="1" applyBorder="1" applyAlignment="1">
      <alignment horizontal="right" vertical="center"/>
    </xf>
    <xf numFmtId="0" fontId="3" fillId="13" borderId="33" xfId="0" applyFont="1" applyFill="1" applyBorder="1" applyAlignment="1">
      <alignment horizontal="center" vertical="center"/>
    </xf>
    <xf numFmtId="0" fontId="3" fillId="13" borderId="38" xfId="0" applyFont="1" applyFill="1" applyBorder="1" applyAlignment="1">
      <alignment horizontal="center" vertical="center"/>
    </xf>
    <xf numFmtId="0" fontId="7" fillId="0" borderId="4" xfId="0" applyFont="1" applyBorder="1" applyAlignment="1">
      <alignment vertical="center" wrapText="1"/>
    </xf>
    <xf numFmtId="0" fontId="7" fillId="0" borderId="0" xfId="0" applyFont="1" applyAlignment="1">
      <alignment vertical="center" wrapText="1"/>
    </xf>
    <xf numFmtId="0" fontId="2" fillId="0" borderId="29" xfId="0" applyFont="1" applyBorder="1" applyAlignment="1">
      <alignment horizontal="left"/>
    </xf>
    <xf numFmtId="0" fontId="118" fillId="0" borderId="0" xfId="0" applyFont="1"/>
    <xf numFmtId="0" fontId="119" fillId="0" borderId="0" xfId="0" applyFont="1"/>
    <xf numFmtId="0" fontId="120" fillId="0" borderId="0" xfId="0" applyFont="1"/>
    <xf numFmtId="0" fontId="4" fillId="2" borderId="32" xfId="0" applyFont="1" applyFill="1" applyBorder="1" applyAlignment="1">
      <alignment horizontal="left" wrapText="1"/>
    </xf>
    <xf numFmtId="0" fontId="3" fillId="2" borderId="4" xfId="0" applyFont="1" applyFill="1" applyBorder="1" applyAlignment="1">
      <alignment horizontal="center" vertical="center" wrapText="1"/>
    </xf>
    <xf numFmtId="173" fontId="7" fillId="0" borderId="0" xfId="0" applyNumberFormat="1" applyFont="1"/>
    <xf numFmtId="0" fontId="2" fillId="0" borderId="1" xfId="0" applyFont="1" applyBorder="1"/>
    <xf numFmtId="2" fontId="3" fillId="0" borderId="29" xfId="0" applyNumberFormat="1" applyFont="1" applyBorder="1"/>
    <xf numFmtId="173" fontId="3" fillId="0" borderId="35" xfId="0" applyNumberFormat="1" applyFont="1" applyBorder="1"/>
    <xf numFmtId="2" fontId="3" fillId="0" borderId="33" xfId="0" applyNumberFormat="1" applyFont="1" applyBorder="1"/>
    <xf numFmtId="173" fontId="3" fillId="0" borderId="38" xfId="0" applyNumberFormat="1" applyFont="1" applyBorder="1"/>
    <xf numFmtId="2" fontId="2" fillId="0" borderId="1" xfId="0" applyNumberFormat="1" applyFont="1" applyBorder="1"/>
    <xf numFmtId="2" fontId="2" fillId="0" borderId="29" xfId="0" applyNumberFormat="1" applyFont="1" applyBorder="1"/>
    <xf numFmtId="0" fontId="2" fillId="0" borderId="35" xfId="0" applyFont="1" applyBorder="1"/>
    <xf numFmtId="2" fontId="3" fillId="6" borderId="97" xfId="0" applyNumberFormat="1" applyFont="1" applyFill="1" applyBorder="1"/>
    <xf numFmtId="173" fontId="3" fillId="6" borderId="98" xfId="0" applyNumberFormat="1" applyFont="1" applyFill="1" applyBorder="1"/>
    <xf numFmtId="0" fontId="4" fillId="0" borderId="33" xfId="0" applyFont="1" applyBorder="1"/>
    <xf numFmtId="0" fontId="4" fillId="0" borderId="38" xfId="0" applyFont="1" applyBorder="1"/>
    <xf numFmtId="0" fontId="2" fillId="3" borderId="35" xfId="0" applyFont="1" applyFill="1" applyBorder="1"/>
    <xf numFmtId="2" fontId="3" fillId="0" borderId="99" xfId="0" applyNumberFormat="1" applyFont="1" applyBorder="1"/>
    <xf numFmtId="0" fontId="3" fillId="0" borderId="100" xfId="0" applyFont="1" applyBorder="1"/>
    <xf numFmtId="0" fontId="16" fillId="0" borderId="29" xfId="0" applyFont="1" applyBorder="1" applyAlignment="1">
      <alignment horizontal="center"/>
    </xf>
    <xf numFmtId="0" fontId="16" fillId="0" borderId="35" xfId="0" applyFont="1" applyBorder="1" applyAlignment="1">
      <alignment horizontal="center"/>
    </xf>
    <xf numFmtId="0" fontId="2" fillId="3" borderId="3" xfId="0" applyFont="1" applyFill="1" applyBorder="1"/>
    <xf numFmtId="2" fontId="3" fillId="0" borderId="97" xfId="0" applyNumberFormat="1" applyFont="1" applyBorder="1"/>
    <xf numFmtId="0" fontId="3" fillId="0" borderId="98" xfId="0" applyFont="1" applyBorder="1"/>
    <xf numFmtId="173" fontId="7" fillId="0" borderId="3" xfId="0" applyNumberFormat="1" applyFont="1" applyBorder="1"/>
    <xf numFmtId="2" fontId="7" fillId="0" borderId="33" xfId="0" applyNumberFormat="1" applyFont="1" applyBorder="1"/>
    <xf numFmtId="173" fontId="7" fillId="0" borderId="38" xfId="0" applyNumberFormat="1" applyFont="1" applyBorder="1"/>
    <xf numFmtId="2" fontId="3" fillId="0" borderId="101" xfId="0" applyNumberFormat="1" applyFont="1" applyBorder="1"/>
    <xf numFmtId="173" fontId="3" fillId="0" borderId="102" xfId="0" applyNumberFormat="1" applyFont="1" applyBorder="1"/>
    <xf numFmtId="49" fontId="106" fillId="0" borderId="5" xfId="0" applyNumberFormat="1" applyFont="1" applyBorder="1" applyAlignment="1">
      <alignment horizontal="left"/>
    </xf>
    <xf numFmtId="49" fontId="22" fillId="0" borderId="5" xfId="0" applyNumberFormat="1" applyFont="1" applyBorder="1" applyAlignment="1">
      <alignment horizontal="left"/>
    </xf>
    <xf numFmtId="0" fontId="99" fillId="0" borderId="21" xfId="0" applyFont="1" applyBorder="1"/>
    <xf numFmtId="0" fontId="101" fillId="7" borderId="30" xfId="0" applyFont="1" applyFill="1" applyBorder="1"/>
    <xf numFmtId="0" fontId="99" fillId="7" borderId="30" xfId="0" applyFont="1" applyFill="1" applyBorder="1"/>
    <xf numFmtId="0" fontId="99" fillId="0" borderId="30" xfId="0" applyFont="1" applyBorder="1" applyAlignment="1">
      <alignment horizontal="center"/>
    </xf>
    <xf numFmtId="0" fontId="103" fillId="38" borderId="33" xfId="0" applyFont="1" applyFill="1" applyBorder="1"/>
    <xf numFmtId="0" fontId="103" fillId="38" borderId="0" xfId="0" applyFont="1" applyFill="1" applyAlignment="1">
      <alignment horizontal="left"/>
    </xf>
    <xf numFmtId="0" fontId="2" fillId="0" borderId="38" xfId="0" applyFont="1" applyBorder="1"/>
    <xf numFmtId="169" fontId="2" fillId="0" borderId="0" xfId="0" applyNumberFormat="1" applyFont="1"/>
    <xf numFmtId="169" fontId="2" fillId="0" borderId="38" xfId="0" applyNumberFormat="1" applyFont="1" applyBorder="1"/>
    <xf numFmtId="169" fontId="2" fillId="0" borderId="103" xfId="0" applyNumberFormat="1" applyFont="1" applyBorder="1"/>
    <xf numFmtId="169" fontId="3" fillId="0" borderId="35" xfId="0" applyNumberFormat="1" applyFont="1" applyBorder="1"/>
    <xf numFmtId="49" fontId="106" fillId="0" borderId="0" xfId="0" applyNumberFormat="1" applyFont="1" applyAlignment="1">
      <alignment horizontal="left"/>
    </xf>
    <xf numFmtId="49" fontId="22" fillId="0" borderId="0" xfId="0" applyNumberFormat="1" applyFont="1" applyAlignment="1">
      <alignment horizontal="left"/>
    </xf>
    <xf numFmtId="2" fontId="3" fillId="0" borderId="0" xfId="0" applyNumberFormat="1" applyFont="1"/>
    <xf numFmtId="173" fontId="3" fillId="0" borderId="0" xfId="0" applyNumberFormat="1" applyFont="1"/>
    <xf numFmtId="2" fontId="3" fillId="0" borderId="38" xfId="0" applyNumberFormat="1" applyFont="1" applyBorder="1"/>
    <xf numFmtId="2" fontId="2" fillId="0" borderId="0" xfId="0" applyNumberFormat="1" applyFont="1"/>
    <xf numFmtId="2" fontId="2" fillId="0" borderId="38" xfId="0" applyNumberFormat="1" applyFont="1" applyBorder="1"/>
    <xf numFmtId="169" fontId="3" fillId="0" borderId="0" xfId="0" applyNumberFormat="1" applyFont="1"/>
    <xf numFmtId="169" fontId="3" fillId="0" borderId="38" xfId="0" applyNumberFormat="1" applyFont="1" applyBorder="1"/>
    <xf numFmtId="169" fontId="2" fillId="0" borderId="35" xfId="0" applyNumberFormat="1" applyFont="1" applyBorder="1"/>
    <xf numFmtId="164" fontId="104" fillId="6" borderId="0" xfId="0" applyNumberFormat="1" applyFont="1" applyFill="1"/>
    <xf numFmtId="169" fontId="3" fillId="6" borderId="98" xfId="0" applyNumberFormat="1" applyFont="1" applyFill="1" applyBorder="1"/>
    <xf numFmtId="49" fontId="4" fillId="0" borderId="0" xfId="0" applyNumberFormat="1" applyFont="1"/>
    <xf numFmtId="0" fontId="4" fillId="0" borderId="0" xfId="0" applyFont="1" applyAlignment="1">
      <alignment horizontal="right"/>
    </xf>
    <xf numFmtId="0" fontId="4" fillId="0" borderId="38" xfId="0" applyFont="1" applyBorder="1" applyAlignment="1">
      <alignment horizontal="right"/>
    </xf>
    <xf numFmtId="169" fontId="3" fillId="0" borderId="100" xfId="0" applyNumberFormat="1" applyFont="1" applyBorder="1"/>
    <xf numFmtId="164" fontId="4" fillId="0" borderId="38" xfId="0" applyNumberFormat="1" applyFont="1" applyBorder="1"/>
    <xf numFmtId="0" fontId="103" fillId="38" borderId="33" xfId="0" applyFont="1" applyFill="1" applyBorder="1" applyAlignment="1">
      <alignment horizontal="left"/>
    </xf>
    <xf numFmtId="169" fontId="2" fillId="0" borderId="0" xfId="0" applyNumberFormat="1" applyFont="1" applyAlignment="1">
      <alignment vertical="center"/>
    </xf>
    <xf numFmtId="169" fontId="2" fillId="0" borderId="38" xfId="0" applyNumberFormat="1" applyFont="1" applyBorder="1" applyAlignment="1">
      <alignment vertical="center"/>
    </xf>
    <xf numFmtId="169" fontId="2" fillId="0" borderId="103" xfId="0" applyNumberFormat="1" applyFont="1" applyBorder="1" applyAlignment="1">
      <alignment vertical="center"/>
    </xf>
    <xf numFmtId="169" fontId="3" fillId="0" borderId="98" xfId="0" applyNumberFormat="1" applyFont="1" applyBorder="1"/>
    <xf numFmtId="0" fontId="108" fillId="38" borderId="0" xfId="0" applyFont="1" applyFill="1" applyAlignment="1">
      <alignment horizontal="left"/>
    </xf>
    <xf numFmtId="0" fontId="110" fillId="0" borderId="33" xfId="0" applyFont="1" applyBorder="1"/>
    <xf numFmtId="0" fontId="110" fillId="0" borderId="0" xfId="0" applyFont="1" applyAlignment="1">
      <alignment horizontal="left"/>
    </xf>
    <xf numFmtId="0" fontId="111" fillId="0" borderId="0" xfId="0" applyFont="1" applyAlignment="1">
      <alignment horizontal="left"/>
    </xf>
    <xf numFmtId="2" fontId="7" fillId="0" borderId="0" xfId="0" applyNumberFormat="1" applyFont="1"/>
    <xf numFmtId="169" fontId="4" fillId="0" borderId="0" xfId="0" applyNumberFormat="1" applyFont="1"/>
    <xf numFmtId="169" fontId="4" fillId="0" borderId="38" xfId="0" applyNumberFormat="1" applyFont="1" applyBorder="1"/>
    <xf numFmtId="169" fontId="5" fillId="0" borderId="102" xfId="0" applyNumberFormat="1" applyFont="1" applyBorder="1" applyAlignment="1">
      <alignment vertical="center"/>
    </xf>
    <xf numFmtId="0" fontId="4" fillId="0" borderId="33" xfId="0" applyFont="1" applyBorder="1" applyAlignment="1">
      <alignment horizontal="left"/>
    </xf>
    <xf numFmtId="0" fontId="7" fillId="0" borderId="29" xfId="0" applyFont="1" applyBorder="1" applyAlignment="1">
      <alignment horizontal="left"/>
    </xf>
    <xf numFmtId="0" fontId="7" fillId="0" borderId="5" xfId="0" applyFont="1" applyBorder="1" applyAlignment="1">
      <alignment horizontal="left"/>
    </xf>
    <xf numFmtId="173" fontId="7" fillId="0" borderId="29" xfId="0" applyNumberFormat="1" applyFont="1" applyBorder="1"/>
    <xf numFmtId="169" fontId="2" fillId="0" borderId="5" xfId="0" applyNumberFormat="1" applyFont="1" applyBorder="1" applyAlignment="1">
      <alignment vertical="center"/>
    </xf>
    <xf numFmtId="164" fontId="99" fillId="0" borderId="5" xfId="0" applyNumberFormat="1" applyFont="1" applyBorder="1"/>
    <xf numFmtId="173" fontId="7" fillId="0" borderId="5" xfId="0" applyNumberFormat="1" applyFont="1" applyBorder="1"/>
    <xf numFmtId="169" fontId="2" fillId="0" borderId="35" xfId="0" applyNumberFormat="1" applyFont="1" applyBorder="1" applyAlignment="1">
      <alignment vertical="center"/>
    </xf>
    <xf numFmtId="0" fontId="79" fillId="14" borderId="6" xfId="0" applyFont="1" applyFill="1" applyBorder="1" applyAlignment="1">
      <alignment horizontal="left" vertical="center" wrapText="1"/>
    </xf>
    <xf numFmtId="0" fontId="118" fillId="9" borderId="104" xfId="0" applyFont="1" applyFill="1" applyBorder="1"/>
    <xf numFmtId="0" fontId="0" fillId="9" borderId="107" xfId="0" applyFill="1" applyBorder="1"/>
    <xf numFmtId="0" fontId="7" fillId="0" borderId="0" xfId="0" applyFont="1" applyAlignment="1">
      <alignment horizontal="left" vertical="center" wrapText="1"/>
    </xf>
    <xf numFmtId="0" fontId="0" fillId="0" borderId="110" xfId="0" applyBorder="1"/>
    <xf numFmtId="0" fontId="0" fillId="9" borderId="111" xfId="0" applyFill="1" applyBorder="1"/>
    <xf numFmtId="0" fontId="0" fillId="0" borderId="112" xfId="0" applyBorder="1"/>
    <xf numFmtId="0" fontId="0" fillId="0" borderId="113" xfId="0" applyBorder="1"/>
    <xf numFmtId="3" fontId="6" fillId="41" borderId="26" xfId="0" applyNumberFormat="1" applyFont="1" applyFill="1" applyBorder="1" applyAlignment="1">
      <alignment horizontal="center" vertical="center" wrapText="1"/>
    </xf>
    <xf numFmtId="0" fontId="80" fillId="0" borderId="0" xfId="0" applyFont="1" applyAlignment="1">
      <alignment horizontal="center" vertical="center" wrapText="1"/>
    </xf>
    <xf numFmtId="0" fontId="75" fillId="0" borderId="0" xfId="0" applyFont="1" applyAlignment="1">
      <alignment horizontal="center"/>
    </xf>
    <xf numFmtId="168" fontId="75" fillId="0" borderId="0" xfId="0" applyNumberFormat="1" applyFont="1" applyAlignment="1">
      <alignment horizontal="center"/>
    </xf>
    <xf numFmtId="0" fontId="82" fillId="0" borderId="0" xfId="0" applyFont="1" applyAlignment="1">
      <alignment horizontal="center" vertical="center" wrapText="1"/>
    </xf>
    <xf numFmtId="0" fontId="82" fillId="0" borderId="0" xfId="0" applyFont="1" applyAlignment="1">
      <alignment horizontal="center"/>
    </xf>
    <xf numFmtId="0" fontId="73" fillId="0" borderId="0" xfId="0" applyFont="1" applyAlignment="1">
      <alignment horizontal="center" vertical="center"/>
    </xf>
    <xf numFmtId="49" fontId="73" fillId="0" borderId="0" xfId="0" applyNumberFormat="1" applyFont="1" applyAlignment="1">
      <alignment horizontal="center" vertical="center"/>
    </xf>
    <xf numFmtId="0" fontId="44" fillId="0" borderId="0" xfId="0" applyFont="1" applyAlignment="1">
      <alignment horizontal="center"/>
    </xf>
    <xf numFmtId="3" fontId="73" fillId="0" borderId="0" xfId="0" applyNumberFormat="1" applyFont="1"/>
    <xf numFmtId="0" fontId="73" fillId="0" borderId="0" xfId="0" applyFont="1"/>
    <xf numFmtId="168" fontId="73" fillId="0" borderId="0" xfId="0" applyNumberFormat="1" applyFont="1" applyAlignment="1">
      <alignment horizontal="right" vertical="center"/>
    </xf>
    <xf numFmtId="0" fontId="73" fillId="0" borderId="0" xfId="0" applyFont="1" applyAlignment="1">
      <alignment horizontal="center"/>
    </xf>
    <xf numFmtId="49" fontId="73" fillId="0" borderId="0" xfId="0" applyNumberFormat="1" applyFont="1" applyAlignment="1">
      <alignment horizontal="center"/>
    </xf>
    <xf numFmtId="1" fontId="73" fillId="0" borderId="0" xfId="0" applyNumberFormat="1" applyFont="1" applyAlignment="1">
      <alignment horizontal="center"/>
    </xf>
    <xf numFmtId="168" fontId="73" fillId="0" borderId="0" xfId="0" applyNumberFormat="1" applyFont="1"/>
    <xf numFmtId="1" fontId="73" fillId="0" borderId="0" xfId="0" applyNumberFormat="1" applyFont="1" applyAlignment="1" applyProtection="1">
      <alignment horizontal="center" vertical="center"/>
      <protection locked="0"/>
    </xf>
    <xf numFmtId="4" fontId="73" fillId="0" borderId="0" xfId="0" applyNumberFormat="1" applyFont="1" applyAlignment="1">
      <alignment horizontal="right" vertical="center"/>
    </xf>
    <xf numFmtId="166" fontId="73" fillId="0" borderId="0" xfId="6" applyFont="1" applyFill="1" applyBorder="1" applyAlignment="1" applyProtection="1">
      <alignment horizontal="right" vertical="center"/>
    </xf>
    <xf numFmtId="0" fontId="44" fillId="3" borderId="0" xfId="0" applyFont="1" applyFill="1"/>
    <xf numFmtId="3" fontId="73" fillId="0" borderId="0" xfId="0" applyNumberFormat="1" applyFont="1" applyAlignment="1">
      <alignment wrapText="1"/>
    </xf>
    <xf numFmtId="0" fontId="85" fillId="8" borderId="26" xfId="0" applyFont="1" applyFill="1" applyBorder="1" applyAlignment="1">
      <alignment horizontal="center" vertical="center"/>
    </xf>
    <xf numFmtId="49" fontId="85" fillId="8" borderId="26" xfId="0" applyNumberFormat="1" applyFont="1" applyFill="1" applyBorder="1" applyAlignment="1">
      <alignment horizontal="center" vertical="center" wrapText="1"/>
    </xf>
    <xf numFmtId="49" fontId="85" fillId="8" borderId="26" xfId="0" applyNumberFormat="1" applyFont="1" applyFill="1" applyBorder="1" applyAlignment="1">
      <alignment horizontal="center" vertical="center"/>
    </xf>
    <xf numFmtId="49" fontId="85" fillId="8" borderId="29" xfId="0" applyNumberFormat="1" applyFont="1" applyFill="1" applyBorder="1" applyAlignment="1">
      <alignment horizontal="center" vertical="center" wrapText="1"/>
    </xf>
    <xf numFmtId="0" fontId="85" fillId="8" borderId="26" xfId="0" applyFont="1" applyFill="1" applyBorder="1" applyAlignment="1">
      <alignment horizontal="center" wrapText="1"/>
    </xf>
    <xf numFmtId="3" fontId="85" fillId="8" borderId="26" xfId="0" applyNumberFormat="1" applyFont="1" applyFill="1" applyBorder="1" applyAlignment="1">
      <alignment horizontal="centerContinuous" vertical="center" wrapText="1"/>
    </xf>
    <xf numFmtId="49" fontId="83" fillId="8" borderId="26" xfId="0" applyNumberFormat="1" applyFont="1" applyFill="1" applyBorder="1" applyAlignment="1">
      <alignment horizontal="centerContinuous" vertical="center" wrapText="1"/>
    </xf>
    <xf numFmtId="165" fontId="85" fillId="8" borderId="26" xfId="0" applyNumberFormat="1" applyFont="1" applyFill="1" applyBorder="1" applyAlignment="1">
      <alignment horizontal="center" vertical="center" wrapText="1"/>
    </xf>
    <xf numFmtId="4" fontId="85" fillId="8" borderId="26" xfId="0" applyNumberFormat="1" applyFont="1" applyFill="1" applyBorder="1" applyAlignment="1">
      <alignment horizontal="centerContinuous" vertical="center"/>
    </xf>
    <xf numFmtId="165" fontId="85" fillId="8" borderId="46" xfId="0" applyNumberFormat="1" applyFont="1" applyFill="1" applyBorder="1" applyAlignment="1">
      <alignment horizontal="center" vertical="center"/>
    </xf>
    <xf numFmtId="0" fontId="127" fillId="8" borderId="4" xfId="0" applyFont="1" applyFill="1" applyBorder="1" applyAlignment="1">
      <alignment horizontal="center" vertical="center"/>
    </xf>
    <xf numFmtId="49" fontId="127" fillId="8" borderId="4" xfId="0" applyNumberFormat="1" applyFont="1" applyFill="1" applyBorder="1" applyAlignment="1">
      <alignment horizontal="center" vertical="center" wrapText="1"/>
    </xf>
    <xf numFmtId="49" fontId="127" fillId="8" borderId="4" xfId="0" applyNumberFormat="1" applyFont="1" applyFill="1" applyBorder="1" applyAlignment="1">
      <alignment horizontal="center" vertical="center"/>
    </xf>
    <xf numFmtId="4" fontId="127" fillId="8" borderId="1" xfId="0" applyNumberFormat="1" applyFont="1" applyFill="1" applyBorder="1" applyAlignment="1">
      <alignment horizontal="center" vertical="center"/>
    </xf>
    <xf numFmtId="0" fontId="127" fillId="8" borderId="4" xfId="0" applyFont="1" applyFill="1" applyBorder="1" applyAlignment="1">
      <alignment horizontal="center" vertical="center" wrapText="1"/>
    </xf>
    <xf numFmtId="49" fontId="127" fillId="14" borderId="3" xfId="0" applyNumberFormat="1" applyFont="1" applyFill="1" applyBorder="1" applyAlignment="1">
      <alignment horizontal="center" vertical="center" wrapText="1"/>
    </xf>
    <xf numFmtId="49" fontId="127" fillId="11" borderId="4" xfId="0" applyNumberFormat="1" applyFont="1" applyFill="1" applyBorder="1" applyAlignment="1">
      <alignment horizontal="center" vertical="center" wrapText="1"/>
    </xf>
    <xf numFmtId="165" fontId="127" fillId="8" borderId="4" xfId="0" applyNumberFormat="1" applyFont="1" applyFill="1" applyBorder="1" applyAlignment="1">
      <alignment horizontal="center" vertical="center" wrapText="1"/>
    </xf>
    <xf numFmtId="3" fontId="127" fillId="8" borderId="4" xfId="0" applyNumberFormat="1" applyFont="1" applyFill="1" applyBorder="1" applyAlignment="1">
      <alignment horizontal="center" vertical="center" wrapText="1"/>
    </xf>
    <xf numFmtId="4" fontId="127" fillId="8" borderId="4" xfId="0" applyNumberFormat="1" applyFont="1" applyFill="1" applyBorder="1" applyAlignment="1">
      <alignment horizontal="center" vertical="center"/>
    </xf>
    <xf numFmtId="165" fontId="127" fillId="8" borderId="46" xfId="0" applyNumberFormat="1" applyFont="1" applyFill="1" applyBorder="1" applyAlignment="1">
      <alignment horizontal="center" vertical="center"/>
    </xf>
    <xf numFmtId="0" fontId="36" fillId="11" borderId="1" xfId="0" applyFont="1" applyFill="1" applyBorder="1" applyAlignment="1">
      <alignment horizontal="center" vertical="center"/>
    </xf>
    <xf numFmtId="0" fontId="36" fillId="11" borderId="4" xfId="0" applyFont="1" applyFill="1" applyBorder="1" applyAlignment="1">
      <alignment horizontal="center" vertical="center"/>
    </xf>
    <xf numFmtId="0" fontId="36" fillId="11" borderId="26" xfId="0" applyFont="1" applyFill="1" applyBorder="1" applyAlignment="1">
      <alignment horizontal="center" vertical="center"/>
    </xf>
    <xf numFmtId="0" fontId="85" fillId="11" borderId="26" xfId="0" applyFont="1" applyFill="1" applyBorder="1" applyAlignment="1">
      <alignment horizontal="left" vertical="center"/>
    </xf>
    <xf numFmtId="168" fontId="85" fillId="11" borderId="1" xfId="0" applyNumberFormat="1" applyFont="1" applyFill="1" applyBorder="1"/>
    <xf numFmtId="168" fontId="85" fillId="11" borderId="4" xfId="0" applyNumberFormat="1" applyFont="1" applyFill="1" applyBorder="1"/>
    <xf numFmtId="168" fontId="85" fillId="11" borderId="3" xfId="0" applyNumberFormat="1" applyFont="1" applyFill="1" applyBorder="1"/>
    <xf numFmtId="2" fontId="85" fillId="11" borderId="1" xfId="0" applyNumberFormat="1" applyFont="1" applyFill="1" applyBorder="1"/>
    <xf numFmtId="44" fontId="85" fillId="11" borderId="46" xfId="0" applyNumberFormat="1" applyFont="1" applyFill="1" applyBorder="1"/>
    <xf numFmtId="0" fontId="36" fillId="3" borderId="5" xfId="0" applyFont="1" applyFill="1" applyBorder="1" applyAlignment="1">
      <alignment horizontal="center" vertical="center"/>
    </xf>
    <xf numFmtId="0" fontId="36" fillId="3" borderId="26" xfId="0" applyFont="1" applyFill="1" applyBorder="1" applyAlignment="1">
      <alignment horizontal="center" vertical="center"/>
    </xf>
    <xf numFmtId="0" fontId="0" fillId="0" borderId="4" xfId="0" applyBorder="1" applyAlignment="1">
      <alignment horizontal="center" vertical="center"/>
    </xf>
    <xf numFmtId="0" fontId="36" fillId="0" borderId="4" xfId="0" applyFont="1" applyBorder="1" applyAlignment="1">
      <alignment horizontal="center" vertical="center"/>
    </xf>
    <xf numFmtId="0" fontId="36" fillId="0" borderId="4" xfId="0" applyFont="1" applyBorder="1" applyAlignment="1">
      <alignment vertical="center"/>
    </xf>
    <xf numFmtId="168" fontId="36" fillId="0" borderId="4" xfId="0" applyNumberFormat="1" applyFont="1" applyBorder="1" applyAlignment="1">
      <alignment horizontal="right" vertical="center"/>
    </xf>
    <xf numFmtId="0" fontId="36" fillId="3" borderId="4" xfId="0" applyFont="1" applyFill="1" applyBorder="1" applyAlignment="1">
      <alignment horizontal="center" vertical="center"/>
    </xf>
    <xf numFmtId="49" fontId="36" fillId="5" borderId="4" xfId="0" applyNumberFormat="1" applyFont="1" applyFill="1" applyBorder="1" applyAlignment="1">
      <alignment horizontal="center" vertical="center"/>
    </xf>
    <xf numFmtId="49" fontId="36" fillId="5" borderId="4" xfId="0" applyNumberFormat="1" applyFont="1" applyFill="1" applyBorder="1" applyAlignment="1">
      <alignment horizontal="center"/>
    </xf>
    <xf numFmtId="1" fontId="36" fillId="3" borderId="26" xfId="0" applyNumberFormat="1" applyFont="1" applyFill="1" applyBorder="1" applyAlignment="1">
      <alignment horizontal="center"/>
    </xf>
    <xf numFmtId="168" fontId="36" fillId="45" borderId="4" xfId="0" applyNumberFormat="1" applyFont="1" applyFill="1" applyBorder="1"/>
    <xf numFmtId="1" fontId="36" fillId="7" borderId="4" xfId="0" applyNumberFormat="1" applyFont="1" applyFill="1" applyBorder="1" applyAlignment="1" applyProtection="1">
      <alignment horizontal="center" vertical="center"/>
      <protection locked="0"/>
    </xf>
    <xf numFmtId="4" fontId="36" fillId="0" borderId="26" xfId="0" applyNumberFormat="1" applyFont="1" applyBorder="1" applyAlignment="1">
      <alignment horizontal="right" vertical="center"/>
    </xf>
    <xf numFmtId="166" fontId="36" fillId="0" borderId="52" xfId="6" applyFont="1" applyBorder="1" applyAlignment="1" applyProtection="1">
      <alignment horizontal="right" vertical="center"/>
    </xf>
    <xf numFmtId="49" fontId="36" fillId="0" borderId="26" xfId="0" applyNumberFormat="1" applyFont="1" applyBorder="1" applyAlignment="1">
      <alignment horizontal="center" vertical="center"/>
    </xf>
    <xf numFmtId="0" fontId="36" fillId="0" borderId="0" xfId="0" applyFont="1" applyAlignment="1">
      <alignment horizontal="center" vertical="center"/>
    </xf>
    <xf numFmtId="49" fontId="36" fillId="0" borderId="0" xfId="0" applyNumberFormat="1" applyFont="1" applyAlignment="1">
      <alignment horizontal="center" vertical="center"/>
    </xf>
    <xf numFmtId="3" fontId="36" fillId="0" borderId="0" xfId="0" applyNumberFormat="1" applyFont="1"/>
    <xf numFmtId="168" fontId="36" fillId="0" borderId="0" xfId="0" applyNumberFormat="1" applyFont="1" applyAlignment="1">
      <alignment horizontal="right" vertical="center"/>
    </xf>
    <xf numFmtId="0" fontId="36" fillId="0" borderId="0" xfId="0" applyFont="1" applyAlignment="1">
      <alignment horizontal="center"/>
    </xf>
    <xf numFmtId="49" fontId="36" fillId="0" borderId="0" xfId="0" applyNumberFormat="1" applyFont="1" applyAlignment="1">
      <alignment horizontal="center"/>
    </xf>
    <xf numFmtId="1" fontId="36" fillId="0" borderId="0" xfId="0" applyNumberFormat="1" applyFont="1" applyAlignment="1">
      <alignment horizontal="center"/>
    </xf>
    <xf numFmtId="168" fontId="36" fillId="0" borderId="0" xfId="0" applyNumberFormat="1" applyFont="1"/>
    <xf numFmtId="1" fontId="36" fillId="0" borderId="0" xfId="0" applyNumberFormat="1" applyFont="1" applyAlignment="1" applyProtection="1">
      <alignment horizontal="center" vertical="center"/>
      <protection locked="0"/>
    </xf>
    <xf numFmtId="4" fontId="36" fillId="0" borderId="0" xfId="0" applyNumberFormat="1" applyFont="1" applyAlignment="1">
      <alignment horizontal="right" vertical="center"/>
    </xf>
    <xf numFmtId="166" fontId="36" fillId="0" borderId="0" xfId="6" applyFont="1" applyFill="1" applyBorder="1" applyAlignment="1" applyProtection="1">
      <alignment horizontal="right" vertical="center"/>
    </xf>
    <xf numFmtId="49" fontId="24" fillId="8" borderId="26" xfId="0" applyNumberFormat="1" applyFont="1" applyFill="1" applyBorder="1" applyAlignment="1">
      <alignment horizontal="center" vertical="center" wrapText="1"/>
    </xf>
    <xf numFmtId="1" fontId="36" fillId="0" borderId="4" xfId="0" applyNumberFormat="1" applyFont="1" applyBorder="1" applyAlignment="1" applyProtection="1">
      <alignment horizontal="center" vertical="center"/>
      <protection locked="0"/>
    </xf>
    <xf numFmtId="0" fontId="0" fillId="0" borderId="13" xfId="0" applyBorder="1"/>
    <xf numFmtId="0" fontId="38" fillId="0" borderId="13" xfId="0" applyFont="1" applyBorder="1"/>
    <xf numFmtId="0" fontId="6" fillId="8" borderId="54" xfId="0" applyFont="1" applyFill="1" applyBorder="1" applyAlignment="1">
      <alignment horizontal="center" vertical="center"/>
    </xf>
    <xf numFmtId="0" fontId="29" fillId="8" borderId="45" xfId="0" applyFont="1" applyFill="1" applyBorder="1" applyAlignment="1">
      <alignment horizontal="center" vertical="center"/>
    </xf>
    <xf numFmtId="0" fontId="14" fillId="11" borderId="119" xfId="0" applyFont="1" applyFill="1" applyBorder="1" applyAlignment="1">
      <alignment horizontal="center" vertical="center"/>
    </xf>
    <xf numFmtId="0" fontId="14" fillId="3" borderId="120" xfId="0" applyFont="1" applyFill="1" applyBorder="1" applyAlignment="1">
      <alignment horizontal="center" vertical="center"/>
    </xf>
    <xf numFmtId="0" fontId="43" fillId="0" borderId="28" xfId="0" applyFont="1" applyBorder="1" applyAlignment="1">
      <alignment horizontal="center"/>
    </xf>
    <xf numFmtId="3" fontId="14" fillId="0" borderId="28" xfId="0" applyNumberFormat="1" applyFont="1" applyBorder="1"/>
    <xf numFmtId="168" fontId="14" fillId="0" borderId="28" xfId="0" applyNumberFormat="1" applyFont="1" applyBorder="1" applyAlignment="1">
      <alignment horizontal="right" vertical="center"/>
    </xf>
    <xf numFmtId="165" fontId="5" fillId="8" borderId="4" xfId="0" applyNumberFormat="1" applyFont="1" applyFill="1" applyBorder="1" applyAlignment="1">
      <alignment horizontal="center" vertical="center"/>
    </xf>
    <xf numFmtId="165" fontId="5" fillId="8" borderId="4" xfId="0" applyNumberFormat="1" applyFont="1" applyFill="1" applyBorder="1" applyAlignment="1">
      <alignment horizontal="center" vertical="center" wrapText="1"/>
    </xf>
    <xf numFmtId="0" fontId="14" fillId="3" borderId="6" xfId="0" applyFont="1" applyFill="1" applyBorder="1" applyAlignment="1">
      <alignment horizontal="center" vertical="center"/>
    </xf>
    <xf numFmtId="49" fontId="14" fillId="0" borderId="27" xfId="0" applyNumberFormat="1" applyFont="1" applyBorder="1" applyAlignment="1">
      <alignment horizontal="center" vertical="center"/>
    </xf>
    <xf numFmtId="0" fontId="14" fillId="0" borderId="28" xfId="8" applyNumberFormat="1" applyFont="1" applyBorder="1" applyProtection="1"/>
    <xf numFmtId="0" fontId="14" fillId="3" borderId="28" xfId="0" applyFont="1" applyFill="1" applyBorder="1" applyAlignment="1">
      <alignment horizontal="center"/>
    </xf>
    <xf numFmtId="49" fontId="14" fillId="5" borderId="28" xfId="0" applyNumberFormat="1" applyFont="1" applyFill="1" applyBorder="1" applyAlignment="1">
      <alignment horizontal="center"/>
    </xf>
    <xf numFmtId="1" fontId="14" fillId="3" borderId="27" xfId="0" applyNumberFormat="1" applyFont="1" applyFill="1" applyBorder="1" applyAlignment="1">
      <alignment horizontal="center"/>
    </xf>
    <xf numFmtId="168" fontId="14" fillId="2" borderId="28" xfId="0" applyNumberFormat="1" applyFont="1" applyFill="1" applyBorder="1"/>
    <xf numFmtId="1" fontId="14" fillId="7" borderId="28" xfId="0" applyNumberFormat="1" applyFont="1" applyFill="1" applyBorder="1" applyAlignment="1" applyProtection="1">
      <alignment horizontal="center" vertical="center"/>
      <protection locked="0"/>
    </xf>
    <xf numFmtId="4" fontId="14" fillId="0" borderId="27" xfId="0" applyNumberFormat="1" applyFont="1" applyBorder="1" applyAlignment="1">
      <alignment horizontal="right" vertical="center"/>
    </xf>
    <xf numFmtId="166" fontId="14" fillId="0" borderId="63" xfId="6" applyFont="1" applyBorder="1" applyAlignment="1" applyProtection="1">
      <alignment horizontal="right" vertical="center"/>
    </xf>
    <xf numFmtId="0" fontId="98" fillId="8" borderId="26" xfId="0" applyFont="1" applyFill="1" applyBorder="1" applyAlignment="1">
      <alignment horizontal="center" vertical="center"/>
    </xf>
    <xf numFmtId="49" fontId="98" fillId="8" borderId="26" xfId="0" applyNumberFormat="1" applyFont="1" applyFill="1" applyBorder="1" applyAlignment="1">
      <alignment horizontal="center" vertical="center" wrapText="1"/>
    </xf>
    <xf numFmtId="49" fontId="98" fillId="8" borderId="26" xfId="0" applyNumberFormat="1" applyFont="1" applyFill="1" applyBorder="1" applyAlignment="1">
      <alignment horizontal="center" vertical="center"/>
    </xf>
    <xf numFmtId="49" fontId="98" fillId="8" borderId="29" xfId="0" applyNumberFormat="1" applyFont="1" applyFill="1" applyBorder="1" applyAlignment="1">
      <alignment horizontal="center" vertical="center" wrapText="1"/>
    </xf>
    <xf numFmtId="0" fontId="98" fillId="8" borderId="26" xfId="0" applyFont="1" applyFill="1" applyBorder="1" applyAlignment="1">
      <alignment horizontal="center" wrapText="1"/>
    </xf>
    <xf numFmtId="3" fontId="98" fillId="8" borderId="26" xfId="0" applyNumberFormat="1" applyFont="1" applyFill="1" applyBorder="1" applyAlignment="1">
      <alignment horizontal="centerContinuous" vertical="center" wrapText="1"/>
    </xf>
    <xf numFmtId="49" fontId="138" fillId="8" borderId="26" xfId="0" applyNumberFormat="1" applyFont="1" applyFill="1" applyBorder="1" applyAlignment="1">
      <alignment horizontal="centerContinuous" vertical="center" wrapText="1"/>
    </xf>
    <xf numFmtId="165" fontId="98" fillId="8" borderId="26" xfId="0" applyNumberFormat="1" applyFont="1" applyFill="1" applyBorder="1" applyAlignment="1">
      <alignment horizontal="center" vertical="center" wrapText="1"/>
    </xf>
    <xf numFmtId="3" fontId="98" fillId="41" borderId="26" xfId="0" applyNumberFormat="1" applyFont="1" applyFill="1" applyBorder="1" applyAlignment="1">
      <alignment horizontal="center" vertical="center" wrapText="1"/>
    </xf>
    <xf numFmtId="4" fontId="98" fillId="8" borderId="26" xfId="0" applyNumberFormat="1" applyFont="1" applyFill="1" applyBorder="1" applyAlignment="1">
      <alignment horizontal="centerContinuous" vertical="center"/>
    </xf>
    <xf numFmtId="165" fontId="81" fillId="8" borderId="46" xfId="0" applyNumberFormat="1" applyFont="1" applyFill="1" applyBorder="1" applyAlignment="1">
      <alignment horizontal="center" vertical="center"/>
    </xf>
    <xf numFmtId="0" fontId="139" fillId="8" borderId="4" xfId="0" applyFont="1" applyFill="1" applyBorder="1" applyAlignment="1">
      <alignment horizontal="center" vertical="center"/>
    </xf>
    <xf numFmtId="49" fontId="139" fillId="8" borderId="4" xfId="0" applyNumberFormat="1" applyFont="1" applyFill="1" applyBorder="1" applyAlignment="1">
      <alignment horizontal="center" vertical="center" wrapText="1"/>
    </xf>
    <xf numFmtId="49" fontId="139" fillId="8" borderId="4" xfId="0" applyNumberFormat="1" applyFont="1" applyFill="1" applyBorder="1" applyAlignment="1">
      <alignment horizontal="center" vertical="center"/>
    </xf>
    <xf numFmtId="4" fontId="139" fillId="8" borderId="1" xfId="0" applyNumberFormat="1" applyFont="1" applyFill="1" applyBorder="1" applyAlignment="1">
      <alignment horizontal="center" vertical="center"/>
    </xf>
    <xf numFmtId="0" fontId="139" fillId="8" borderId="4" xfId="0" applyFont="1" applyFill="1" applyBorder="1" applyAlignment="1">
      <alignment horizontal="center" vertical="center" wrapText="1"/>
    </xf>
    <xf numFmtId="49" fontId="139" fillId="14" borderId="3" xfId="0" applyNumberFormat="1" applyFont="1" applyFill="1" applyBorder="1" applyAlignment="1">
      <alignment horizontal="center" vertical="center" wrapText="1"/>
    </xf>
    <xf numFmtId="49" fontId="139" fillId="11" borderId="4" xfId="0" applyNumberFormat="1" applyFont="1" applyFill="1" applyBorder="1" applyAlignment="1">
      <alignment horizontal="center" vertical="center" wrapText="1"/>
    </xf>
    <xf numFmtId="165" fontId="139" fillId="8" borderId="4" xfId="0" applyNumberFormat="1" applyFont="1" applyFill="1" applyBorder="1" applyAlignment="1">
      <alignment horizontal="center" vertical="center" wrapText="1"/>
    </xf>
    <xf numFmtId="3" fontId="139" fillId="8" borderId="4" xfId="0" applyNumberFormat="1" applyFont="1" applyFill="1" applyBorder="1" applyAlignment="1">
      <alignment horizontal="center" vertical="center" wrapText="1"/>
    </xf>
    <xf numFmtId="4" fontId="139" fillId="8" borderId="4" xfId="0" applyNumberFormat="1" applyFont="1" applyFill="1" applyBorder="1" applyAlignment="1">
      <alignment horizontal="center" vertical="center"/>
    </xf>
    <xf numFmtId="165" fontId="139" fillId="8" borderId="46" xfId="0" applyNumberFormat="1" applyFont="1" applyFill="1" applyBorder="1" applyAlignment="1">
      <alignment horizontal="center" vertical="center"/>
    </xf>
    <xf numFmtId="0" fontId="73" fillId="11" borderId="1" xfId="0" applyFont="1" applyFill="1" applyBorder="1" applyAlignment="1">
      <alignment horizontal="center" vertical="center"/>
    </xf>
    <xf numFmtId="0" fontId="73" fillId="11" borderId="4" xfId="0" applyFont="1" applyFill="1" applyBorder="1" applyAlignment="1">
      <alignment horizontal="center" vertical="center"/>
    </xf>
    <xf numFmtId="0" fontId="73" fillId="11" borderId="26" xfId="0" applyFont="1" applyFill="1" applyBorder="1" applyAlignment="1">
      <alignment horizontal="center" vertical="center"/>
    </xf>
    <xf numFmtId="0" fontId="98" fillId="11" borderId="26" xfId="0" applyFont="1" applyFill="1" applyBorder="1" applyAlignment="1">
      <alignment horizontal="left" vertical="center"/>
    </xf>
    <xf numFmtId="168" fontId="98" fillId="11" borderId="1" xfId="0" applyNumberFormat="1" applyFont="1" applyFill="1" applyBorder="1"/>
    <xf numFmtId="168" fontId="98" fillId="11" borderId="4" xfId="0" applyNumberFormat="1" applyFont="1" applyFill="1" applyBorder="1"/>
    <xf numFmtId="168" fontId="98" fillId="11" borderId="3" xfId="0" applyNumberFormat="1" applyFont="1" applyFill="1" applyBorder="1"/>
    <xf numFmtId="2" fontId="98" fillId="11" borderId="1" xfId="0" applyNumberFormat="1" applyFont="1" applyFill="1" applyBorder="1"/>
    <xf numFmtId="44" fontId="98" fillId="11" borderId="46" xfId="0" applyNumberFormat="1" applyFont="1" applyFill="1" applyBorder="1"/>
    <xf numFmtId="0" fontId="73" fillId="3" borderId="5" xfId="0" applyFont="1" applyFill="1" applyBorder="1" applyAlignment="1">
      <alignment horizontal="center" vertical="center"/>
    </xf>
    <xf numFmtId="0" fontId="73" fillId="3" borderId="26" xfId="0" applyFont="1" applyFill="1" applyBorder="1" applyAlignment="1">
      <alignment horizontal="center" vertical="center"/>
    </xf>
    <xf numFmtId="0" fontId="44" fillId="0" borderId="4" xfId="0" applyFont="1" applyBorder="1" applyAlignment="1">
      <alignment horizontal="center"/>
    </xf>
    <xf numFmtId="0" fontId="73" fillId="0" borderId="4" xfId="0" applyFont="1" applyBorder="1"/>
    <xf numFmtId="168" fontId="73" fillId="0" borderId="4" xfId="0" applyNumberFormat="1" applyFont="1" applyBorder="1" applyAlignment="1">
      <alignment horizontal="right" vertical="center"/>
    </xf>
    <xf numFmtId="0" fontId="73" fillId="3" borderId="4" xfId="0" applyFont="1" applyFill="1" applyBorder="1" applyAlignment="1">
      <alignment horizontal="center"/>
    </xf>
    <xf numFmtId="49" fontId="73" fillId="5" borderId="4" xfId="0" applyNumberFormat="1" applyFont="1" applyFill="1" applyBorder="1" applyAlignment="1">
      <alignment horizontal="center"/>
    </xf>
    <xf numFmtId="1" fontId="73" fillId="3" borderId="26" xfId="0" applyNumberFormat="1" applyFont="1" applyFill="1" applyBorder="1" applyAlignment="1">
      <alignment horizontal="center"/>
    </xf>
    <xf numFmtId="168" fontId="73" fillId="2" borderId="4" xfId="0" applyNumberFormat="1" applyFont="1" applyFill="1" applyBorder="1"/>
    <xf numFmtId="1" fontId="73" fillId="7" borderId="4" xfId="0" applyNumberFormat="1" applyFont="1" applyFill="1" applyBorder="1" applyAlignment="1" applyProtection="1">
      <alignment horizontal="center" vertical="center"/>
      <protection locked="0"/>
    </xf>
    <xf numFmtId="4" fontId="73" fillId="0" borderId="26" xfId="0" applyNumberFormat="1" applyFont="1" applyBorder="1" applyAlignment="1">
      <alignment horizontal="right" vertical="center"/>
    </xf>
    <xf numFmtId="166" fontId="73" fillId="0" borderId="52" xfId="6" applyFont="1" applyBorder="1" applyAlignment="1" applyProtection="1">
      <alignment horizontal="right" vertical="center"/>
    </xf>
    <xf numFmtId="49" fontId="73" fillId="0" borderId="26" xfId="0" applyNumberFormat="1" applyFont="1" applyBorder="1" applyAlignment="1">
      <alignment horizontal="center" vertical="center"/>
    </xf>
    <xf numFmtId="3" fontId="73" fillId="0" borderId="4" xfId="0" applyNumberFormat="1" applyFont="1" applyBorder="1"/>
    <xf numFmtId="0" fontId="73" fillId="0" borderId="4" xfId="8" applyNumberFormat="1" applyFont="1" applyBorder="1" applyProtection="1"/>
    <xf numFmtId="0" fontId="73" fillId="3" borderId="4" xfId="0" applyFont="1" applyFill="1" applyBorder="1" applyAlignment="1">
      <alignment horizontal="center" vertical="center"/>
    </xf>
    <xf numFmtId="3" fontId="73" fillId="0" borderId="4" xfId="0" applyNumberFormat="1" applyFont="1" applyBorder="1" applyAlignment="1">
      <alignment wrapText="1"/>
    </xf>
    <xf numFmtId="0" fontId="98" fillId="8" borderId="54" xfId="0" applyFont="1" applyFill="1" applyBorder="1" applyAlignment="1">
      <alignment horizontal="center" vertical="center"/>
    </xf>
    <xf numFmtId="0" fontId="139" fillId="8" borderId="45" xfId="0" applyFont="1" applyFill="1" applyBorder="1" applyAlignment="1">
      <alignment horizontal="center" vertical="center"/>
    </xf>
    <xf numFmtId="0" fontId="73" fillId="11" borderId="119" xfId="0" applyFont="1" applyFill="1" applyBorder="1" applyAlignment="1">
      <alignment horizontal="center" vertical="center"/>
    </xf>
    <xf numFmtId="0" fontId="73" fillId="3" borderId="120" xfId="0" applyFont="1" applyFill="1" applyBorder="1" applyAlignment="1">
      <alignment horizontal="center" vertical="center"/>
    </xf>
    <xf numFmtId="0" fontId="73" fillId="3" borderId="6" xfId="0" applyFont="1" applyFill="1" applyBorder="1" applyAlignment="1">
      <alignment horizontal="center" vertical="center"/>
    </xf>
    <xf numFmtId="49" fontId="73" fillId="0" borderId="27" xfId="0" applyNumberFormat="1" applyFont="1" applyBorder="1" applyAlignment="1">
      <alignment horizontal="center" vertical="center"/>
    </xf>
    <xf numFmtId="0" fontId="44" fillId="0" borderId="28" xfId="0" applyFont="1" applyBorder="1" applyAlignment="1">
      <alignment horizontal="center"/>
    </xf>
    <xf numFmtId="3" fontId="73" fillId="0" borderId="28" xfId="0" applyNumberFormat="1" applyFont="1" applyBorder="1"/>
    <xf numFmtId="0" fontId="73" fillId="0" borderId="28" xfId="0" applyFont="1" applyBorder="1"/>
    <xf numFmtId="168" fontId="73" fillId="0" borderId="28" xfId="0" applyNumberFormat="1" applyFont="1" applyBorder="1" applyAlignment="1">
      <alignment horizontal="right" vertical="center"/>
    </xf>
    <xf numFmtId="0" fontId="73" fillId="3" borderId="28" xfId="0" applyFont="1" applyFill="1" applyBorder="1" applyAlignment="1">
      <alignment horizontal="center"/>
    </xf>
    <xf numFmtId="49" fontId="73" fillId="5" borderId="28" xfId="0" applyNumberFormat="1" applyFont="1" applyFill="1" applyBorder="1" applyAlignment="1">
      <alignment horizontal="center"/>
    </xf>
    <xf numFmtId="1" fontId="73" fillId="3" borderId="27" xfId="0" applyNumberFormat="1" applyFont="1" applyFill="1" applyBorder="1" applyAlignment="1">
      <alignment horizontal="center"/>
    </xf>
    <xf numFmtId="168" fontId="73" fillId="2" borderId="28" xfId="0" applyNumberFormat="1" applyFont="1" applyFill="1" applyBorder="1"/>
    <xf numFmtId="1" fontId="73" fillId="7" borderId="28" xfId="0" applyNumberFormat="1" applyFont="1" applyFill="1" applyBorder="1" applyAlignment="1" applyProtection="1">
      <alignment horizontal="center" vertical="center"/>
      <protection locked="0"/>
    </xf>
    <xf numFmtId="4" fontId="73" fillId="0" borderId="27" xfId="0" applyNumberFormat="1" applyFont="1" applyBorder="1" applyAlignment="1">
      <alignment horizontal="right" vertical="center"/>
    </xf>
    <xf numFmtId="166" fontId="73" fillId="0" borderId="63" xfId="6" applyFont="1" applyBorder="1" applyAlignment="1" applyProtection="1">
      <alignment horizontal="right" vertical="center"/>
    </xf>
    <xf numFmtId="0" fontId="5" fillId="3" borderId="61" xfId="0" applyFont="1" applyFill="1" applyBorder="1" applyAlignment="1">
      <alignment horizontal="center" vertical="center"/>
    </xf>
    <xf numFmtId="0" fontId="5" fillId="3" borderId="18" xfId="0" applyFont="1" applyFill="1" applyBorder="1" applyAlignment="1">
      <alignment horizontal="center" vertical="center"/>
    </xf>
    <xf numFmtId="0" fontId="0" fillId="0" borderId="18" xfId="0" applyBorder="1"/>
    <xf numFmtId="0" fontId="0" fillId="0" borderId="19" xfId="0" applyBorder="1"/>
    <xf numFmtId="49" fontId="6" fillId="0" borderId="10" xfId="0" applyNumberFormat="1" applyFont="1" applyBorder="1" applyAlignment="1">
      <alignment horizontal="left" vertical="center" wrapText="1"/>
    </xf>
    <xf numFmtId="0" fontId="44" fillId="0" borderId="13" xfId="0" applyFont="1" applyBorder="1"/>
    <xf numFmtId="168" fontId="14" fillId="39" borderId="28" xfId="0" applyNumberFormat="1" applyFont="1" applyFill="1" applyBorder="1" applyAlignment="1">
      <alignment horizontal="center" vertical="center"/>
    </xf>
    <xf numFmtId="0" fontId="14" fillId="3" borderId="103" xfId="0" applyFont="1" applyFill="1" applyBorder="1" applyAlignment="1">
      <alignment horizontal="center" vertical="center"/>
    </xf>
    <xf numFmtId="168" fontId="14" fillId="0" borderId="28" xfId="0" applyNumberFormat="1" applyFont="1" applyBorder="1" applyAlignment="1">
      <alignment horizontal="center" vertical="center"/>
    </xf>
    <xf numFmtId="2" fontId="14" fillId="3" borderId="96" xfId="0" applyNumberFormat="1" applyFont="1" applyFill="1" applyBorder="1" applyAlignment="1">
      <alignment horizontal="center" vertical="center"/>
    </xf>
    <xf numFmtId="49" fontId="98" fillId="8" borderId="54" xfId="0" applyNumberFormat="1" applyFont="1" applyFill="1" applyBorder="1" applyAlignment="1">
      <alignment horizontal="center" vertical="center" wrapText="1"/>
    </xf>
    <xf numFmtId="49" fontId="139" fillId="8" borderId="1" xfId="0" applyNumberFormat="1" applyFont="1" applyFill="1" applyBorder="1" applyAlignment="1">
      <alignment horizontal="center" vertical="center" wrapText="1"/>
    </xf>
    <xf numFmtId="49" fontId="139" fillId="8" borderId="45" xfId="0" applyNumberFormat="1" applyFont="1" applyFill="1" applyBorder="1" applyAlignment="1">
      <alignment horizontal="center" vertical="center" wrapText="1"/>
    </xf>
    <xf numFmtId="0" fontId="73" fillId="11" borderId="29" xfId="0" applyFont="1" applyFill="1" applyBorder="1" applyAlignment="1">
      <alignment horizontal="center" vertical="center"/>
    </xf>
    <xf numFmtId="0" fontId="73" fillId="11" borderId="54" xfId="0" applyFont="1" applyFill="1" applyBorder="1" applyAlignment="1">
      <alignment horizontal="center" vertical="center"/>
    </xf>
    <xf numFmtId="0" fontId="44" fillId="0" borderId="1" xfId="0" applyFont="1" applyBorder="1" applyAlignment="1">
      <alignment horizontal="center"/>
    </xf>
    <xf numFmtId="0" fontId="73" fillId="0" borderId="45" xfId="0" applyFont="1" applyBorder="1" applyAlignment="1">
      <alignment horizontal="center"/>
    </xf>
    <xf numFmtId="3" fontId="73" fillId="0" borderId="45" xfId="0" applyNumberFormat="1" applyFont="1" applyBorder="1" applyAlignment="1">
      <alignment horizontal="center"/>
    </xf>
    <xf numFmtId="49" fontId="73" fillId="0" borderId="4" xfId="0" applyNumberFormat="1" applyFont="1" applyBorder="1" applyAlignment="1">
      <alignment horizontal="center" vertical="center"/>
    </xf>
    <xf numFmtId="3" fontId="73" fillId="0" borderId="47" xfId="0" applyNumberFormat="1" applyFont="1" applyBorder="1" applyAlignment="1">
      <alignment horizontal="center"/>
    </xf>
    <xf numFmtId="0" fontId="73" fillId="3" borderId="28" xfId="0" applyFont="1" applyFill="1" applyBorder="1" applyAlignment="1">
      <alignment horizontal="center" vertical="center"/>
    </xf>
    <xf numFmtId="1" fontId="73" fillId="3" borderId="28" xfId="0" applyNumberFormat="1" applyFont="1" applyFill="1" applyBorder="1" applyAlignment="1">
      <alignment horizontal="center"/>
    </xf>
    <xf numFmtId="0" fontId="139" fillId="8" borderId="26" xfId="0" applyFont="1" applyFill="1" applyBorder="1" applyAlignment="1">
      <alignment horizontal="center" vertical="center" wrapText="1"/>
    </xf>
    <xf numFmtId="49" fontId="139" fillId="14" borderId="35" xfId="0" applyNumberFormat="1" applyFont="1" applyFill="1" applyBorder="1" applyAlignment="1">
      <alignment horizontal="center" vertical="center" wrapText="1"/>
    </xf>
    <xf numFmtId="49" fontId="139" fillId="11" borderId="26" xfId="0" applyNumberFormat="1" applyFont="1" applyFill="1" applyBorder="1" applyAlignment="1">
      <alignment horizontal="center" vertical="center" wrapText="1"/>
    </xf>
    <xf numFmtId="165" fontId="139" fillId="8" borderId="26" xfId="0" applyNumberFormat="1" applyFont="1" applyFill="1" applyBorder="1" applyAlignment="1">
      <alignment horizontal="center" vertical="center" wrapText="1"/>
    </xf>
    <xf numFmtId="0" fontId="73" fillId="0" borderId="4" xfId="0" applyFont="1" applyBorder="1" applyAlignment="1">
      <alignment horizontal="center" vertical="center"/>
    </xf>
    <xf numFmtId="0" fontId="73" fillId="43" borderId="4" xfId="0" applyFont="1" applyFill="1" applyBorder="1" applyAlignment="1">
      <alignment horizontal="center"/>
    </xf>
    <xf numFmtId="0" fontId="73" fillId="43" borderId="26" xfId="0" applyFont="1" applyFill="1" applyBorder="1" applyAlignment="1">
      <alignment horizontal="center"/>
    </xf>
    <xf numFmtId="0" fontId="73" fillId="3" borderId="47" xfId="0" applyFont="1" applyFill="1" applyBorder="1" applyAlignment="1">
      <alignment horizontal="center" vertical="center"/>
    </xf>
    <xf numFmtId="49" fontId="73" fillId="0" borderId="28" xfId="0" applyNumberFormat="1" applyFont="1" applyBorder="1" applyAlignment="1">
      <alignment horizontal="center" vertical="center"/>
    </xf>
    <xf numFmtId="0" fontId="73" fillId="0" borderId="28" xfId="0" applyFont="1" applyBorder="1" applyAlignment="1">
      <alignment horizontal="center" vertical="center"/>
    </xf>
    <xf numFmtId="0" fontId="73" fillId="0" borderId="28" xfId="8" applyNumberFormat="1" applyFont="1" applyBorder="1" applyProtection="1"/>
    <xf numFmtId="0" fontId="73" fillId="43" borderId="28" xfId="0" applyFont="1" applyFill="1" applyBorder="1" applyAlignment="1">
      <alignment horizontal="center"/>
    </xf>
    <xf numFmtId="3" fontId="73" fillId="0" borderId="0" xfId="0" applyNumberFormat="1" applyFont="1" applyAlignment="1">
      <alignment horizontal="center"/>
    </xf>
    <xf numFmtId="168" fontId="73" fillId="3" borderId="0" xfId="0" applyNumberFormat="1" applyFont="1" applyFill="1" applyAlignment="1">
      <alignment horizontal="right" vertical="center"/>
    </xf>
    <xf numFmtId="0" fontId="73" fillId="3" borderId="0" xfId="0" applyFont="1" applyFill="1" applyAlignment="1">
      <alignment horizontal="center"/>
    </xf>
    <xf numFmtId="49" fontId="73" fillId="3" borderId="0" xfId="0" applyNumberFormat="1" applyFont="1" applyFill="1" applyAlignment="1">
      <alignment horizontal="center"/>
    </xf>
    <xf numFmtId="1" fontId="73" fillId="3" borderId="0" xfId="0" applyNumberFormat="1" applyFont="1" applyFill="1" applyAlignment="1">
      <alignment horizontal="center"/>
    </xf>
    <xf numFmtId="168" fontId="73" fillId="3" borderId="0" xfId="0" applyNumberFormat="1" applyFont="1" applyFill="1"/>
    <xf numFmtId="1" fontId="73" fillId="3" borderId="0" xfId="0" applyNumberFormat="1" applyFont="1" applyFill="1" applyAlignment="1" applyProtection="1">
      <alignment horizontal="center" vertical="center"/>
      <protection locked="0"/>
    </xf>
    <xf numFmtId="4" fontId="73" fillId="3" borderId="0" xfId="0" applyNumberFormat="1" applyFont="1" applyFill="1" applyAlignment="1">
      <alignment horizontal="right" vertical="center"/>
    </xf>
    <xf numFmtId="166" fontId="73" fillId="3" borderId="0" xfId="6" applyFont="1" applyFill="1" applyBorder="1" applyAlignment="1" applyProtection="1">
      <alignment horizontal="right" vertical="center"/>
    </xf>
    <xf numFmtId="0" fontId="73" fillId="3" borderId="0" xfId="0" applyFont="1" applyFill="1" applyAlignment="1">
      <alignment horizontal="center" vertical="center"/>
    </xf>
    <xf numFmtId="0" fontId="38" fillId="0" borderId="38" xfId="0" applyFont="1" applyBorder="1"/>
    <xf numFmtId="165" fontId="29" fillId="8" borderId="4" xfId="0" applyNumberFormat="1" applyFont="1" applyFill="1" applyBorder="1" applyAlignment="1">
      <alignment horizontal="center" vertical="center"/>
    </xf>
    <xf numFmtId="44" fontId="6" fillId="11" borderId="4" xfId="0" applyNumberFormat="1" applyFont="1" applyFill="1" applyBorder="1"/>
    <xf numFmtId="0" fontId="14" fillId="3" borderId="29" xfId="0" applyFont="1" applyFill="1" applyBorder="1" applyAlignment="1">
      <alignment horizontal="center" vertical="center"/>
    </xf>
    <xf numFmtId="166" fontId="14" fillId="0" borderId="26" xfId="6" applyFont="1" applyBorder="1" applyAlignment="1" applyProtection="1">
      <alignment horizontal="right" vertical="center"/>
    </xf>
    <xf numFmtId="0" fontId="139" fillId="8" borderId="4" xfId="0" applyFont="1" applyFill="1" applyBorder="1" applyAlignment="1" applyProtection="1">
      <alignment horizontal="center" vertical="center"/>
      <protection locked="0"/>
    </xf>
    <xf numFmtId="49" fontId="139" fillId="8" borderId="4" xfId="0" applyNumberFormat="1" applyFont="1" applyFill="1" applyBorder="1" applyAlignment="1" applyProtection="1">
      <alignment horizontal="center" vertical="center" wrapText="1"/>
      <protection locked="0"/>
    </xf>
    <xf numFmtId="49" fontId="139" fillId="8" borderId="4" xfId="0" applyNumberFormat="1" applyFont="1" applyFill="1" applyBorder="1" applyAlignment="1" applyProtection="1">
      <alignment horizontal="center" vertical="center"/>
      <protection locked="0"/>
    </xf>
    <xf numFmtId="4" fontId="139" fillId="8" borderId="1" xfId="0" applyNumberFormat="1" applyFont="1" applyFill="1" applyBorder="1" applyAlignment="1" applyProtection="1">
      <alignment horizontal="center" vertical="center"/>
      <protection locked="0"/>
    </xf>
    <xf numFmtId="0" fontId="139" fillId="8" borderId="4" xfId="0" applyFont="1" applyFill="1" applyBorder="1" applyAlignment="1" applyProtection="1">
      <alignment horizontal="center" vertical="center" wrapText="1"/>
      <protection locked="0"/>
    </xf>
    <xf numFmtId="49" fontId="139" fillId="14" borderId="3" xfId="0" applyNumberFormat="1" applyFont="1" applyFill="1" applyBorder="1" applyAlignment="1" applyProtection="1">
      <alignment horizontal="center" vertical="center" wrapText="1"/>
      <protection locked="0"/>
    </xf>
    <xf numFmtId="49" fontId="139" fillId="11" borderId="4" xfId="0" applyNumberFormat="1" applyFont="1" applyFill="1" applyBorder="1" applyAlignment="1" applyProtection="1">
      <alignment horizontal="center" vertical="center" wrapText="1"/>
      <protection locked="0"/>
    </xf>
    <xf numFmtId="165" fontId="139" fillId="8" borderId="4" xfId="0" applyNumberFormat="1" applyFont="1" applyFill="1" applyBorder="1" applyAlignment="1" applyProtection="1">
      <alignment horizontal="center" vertical="center" wrapText="1"/>
      <protection locked="0"/>
    </xf>
    <xf numFmtId="3" fontId="139" fillId="8" borderId="4" xfId="0" applyNumberFormat="1" applyFont="1" applyFill="1" applyBorder="1" applyAlignment="1" applyProtection="1">
      <alignment horizontal="center" vertical="center" wrapText="1"/>
      <protection locked="0"/>
    </xf>
    <xf numFmtId="0" fontId="73" fillId="0" borderId="4" xfId="0" applyFont="1" applyBorder="1" applyAlignment="1">
      <alignment horizontal="center"/>
    </xf>
    <xf numFmtId="1" fontId="73" fillId="0" borderId="26" xfId="0" applyNumberFormat="1" applyFont="1" applyBorder="1" applyAlignment="1">
      <alignment horizontal="center"/>
    </xf>
    <xf numFmtId="0" fontId="73" fillId="3" borderId="4" xfId="0" applyFont="1" applyFill="1" applyBorder="1"/>
    <xf numFmtId="165" fontId="81" fillId="8" borderId="4" xfId="0" applyNumberFormat="1" applyFont="1" applyFill="1" applyBorder="1" applyAlignment="1">
      <alignment horizontal="center" vertical="center"/>
    </xf>
    <xf numFmtId="165" fontId="139" fillId="8" borderId="4" xfId="0" applyNumberFormat="1" applyFont="1" applyFill="1" applyBorder="1" applyAlignment="1">
      <alignment horizontal="center" vertical="center"/>
    </xf>
    <xf numFmtId="44" fontId="98" fillId="11" borderId="4" xfId="0" applyNumberFormat="1" applyFont="1" applyFill="1" applyBorder="1"/>
    <xf numFmtId="0" fontId="73" fillId="3" borderId="29" xfId="0" applyFont="1" applyFill="1" applyBorder="1" applyAlignment="1">
      <alignment horizontal="center" vertical="center"/>
    </xf>
    <xf numFmtId="166" fontId="73" fillId="0" borderId="26" xfId="6" applyFont="1" applyBorder="1" applyAlignment="1" applyProtection="1">
      <alignment horizontal="right" vertical="center"/>
    </xf>
    <xf numFmtId="0" fontId="0" fillId="56" borderId="13" xfId="0" applyFill="1" applyBorder="1"/>
    <xf numFmtId="0" fontId="38" fillId="56" borderId="13" xfId="0" applyFont="1" applyFill="1" applyBorder="1"/>
    <xf numFmtId="0" fontId="73" fillId="3" borderId="27" xfId="0" applyFont="1" applyFill="1" applyBorder="1" applyAlignment="1">
      <alignment horizontal="center" vertical="center"/>
    </xf>
    <xf numFmtId="0" fontId="14" fillId="56" borderId="0" xfId="0" applyFont="1" applyFill="1"/>
    <xf numFmtId="0" fontId="14" fillId="56" borderId="0" xfId="0" applyFont="1" applyFill="1" applyAlignment="1">
      <alignment vertical="center"/>
    </xf>
    <xf numFmtId="0" fontId="24" fillId="56" borderId="0" xfId="0" applyFont="1" applyFill="1" applyAlignment="1">
      <alignment horizontal="center" vertical="center"/>
    </xf>
    <xf numFmtId="0" fontId="24" fillId="56" borderId="24" xfId="0" applyFont="1" applyFill="1" applyBorder="1" applyAlignment="1">
      <alignment vertical="center"/>
    </xf>
    <xf numFmtId="168" fontId="85" fillId="12" borderId="17" xfId="4" applyNumberFormat="1" applyFont="1" applyFill="1" applyBorder="1" applyAlignment="1" applyProtection="1">
      <alignment horizontal="center" vertical="top" wrapText="1"/>
    </xf>
    <xf numFmtId="168" fontId="83" fillId="12" borderId="42" xfId="0" applyNumberFormat="1" applyFont="1" applyFill="1" applyBorder="1" applyAlignment="1">
      <alignment horizontal="right" vertical="center" wrapText="1"/>
    </xf>
    <xf numFmtId="0" fontId="85" fillId="12" borderId="139" xfId="0" applyFont="1" applyFill="1" applyBorder="1" applyAlignment="1">
      <alignment horizontal="left" vertical="top" wrapText="1"/>
    </xf>
    <xf numFmtId="168" fontId="85" fillId="12" borderId="140" xfId="4" applyNumberFormat="1" applyFont="1" applyFill="1" applyBorder="1" applyAlignment="1" applyProtection="1">
      <alignment horizontal="left" vertical="top" wrapText="1"/>
    </xf>
    <xf numFmtId="164" fontId="83" fillId="12" borderId="141" xfId="0" applyNumberFormat="1" applyFont="1" applyFill="1" applyBorder="1" applyAlignment="1">
      <alignment horizontal="right" vertical="center" wrapText="1"/>
    </xf>
    <xf numFmtId="44" fontId="83" fillId="12" borderId="142" xfId="0" applyNumberFormat="1" applyFont="1" applyFill="1" applyBorder="1" applyAlignment="1">
      <alignment horizontal="right" vertical="center" wrapText="1"/>
    </xf>
    <xf numFmtId="0" fontId="0" fillId="3" borderId="143" xfId="0" applyFill="1" applyBorder="1"/>
    <xf numFmtId="0" fontId="81" fillId="6" borderId="50" xfId="0" applyFont="1" applyFill="1" applyBorder="1" applyAlignment="1">
      <alignment vertical="center" wrapText="1"/>
    </xf>
    <xf numFmtId="0" fontId="84" fillId="3" borderId="33" xfId="3" quotePrefix="1" applyFont="1" applyFill="1" applyBorder="1" applyAlignment="1" applyProtection="1">
      <alignment horizontal="center" vertical="center" wrapText="1"/>
    </xf>
    <xf numFmtId="0" fontId="85" fillId="12" borderId="62" xfId="0" applyFont="1" applyFill="1" applyBorder="1" applyAlignment="1">
      <alignment horizontal="center" vertical="top" wrapText="1"/>
    </xf>
    <xf numFmtId="44" fontId="83" fillId="12" borderId="62" xfId="0" applyNumberFormat="1" applyFont="1" applyFill="1" applyBorder="1" applyAlignment="1">
      <alignment horizontal="center" vertical="center" wrapText="1"/>
    </xf>
    <xf numFmtId="0" fontId="81" fillId="14" borderId="13" xfId="0" applyFont="1" applyFill="1" applyBorder="1" applyAlignment="1">
      <alignment horizontal="center" vertical="top" wrapText="1"/>
    </xf>
    <xf numFmtId="0" fontId="81" fillId="14" borderId="138" xfId="0" applyFont="1" applyFill="1" applyBorder="1" applyAlignment="1">
      <alignment horizontal="center" vertical="top" wrapText="1"/>
    </xf>
    <xf numFmtId="0" fontId="0" fillId="56" borderId="38" xfId="0" applyFill="1" applyBorder="1"/>
    <xf numFmtId="0" fontId="38" fillId="56" borderId="38" xfId="0" applyFont="1" applyFill="1" applyBorder="1"/>
    <xf numFmtId="0" fontId="118" fillId="7" borderId="4" xfId="0" applyFont="1" applyFill="1" applyBorder="1"/>
    <xf numFmtId="174" fontId="5" fillId="7" borderId="77" xfId="2" applyNumberFormat="1" applyFont="1" applyFill="1" applyBorder="1" applyAlignment="1" applyProtection="1">
      <alignment horizontal="center" vertical="center"/>
      <protection locked="0"/>
    </xf>
    <xf numFmtId="0" fontId="114" fillId="7" borderId="78" xfId="0" applyFont="1" applyFill="1" applyBorder="1"/>
    <xf numFmtId="0" fontId="114" fillId="7" borderId="78" xfId="0" applyFont="1" applyFill="1" applyBorder="1" applyAlignment="1">
      <alignment horizontal="center"/>
    </xf>
    <xf numFmtId="0" fontId="7" fillId="7" borderId="108" xfId="0" applyFont="1" applyFill="1" applyBorder="1" applyAlignment="1">
      <alignment horizontal="left" vertical="center"/>
    </xf>
    <xf numFmtId="3" fontId="98" fillId="7" borderId="26" xfId="0" applyNumberFormat="1" applyFont="1" applyFill="1" applyBorder="1" applyAlignment="1">
      <alignment horizontal="center" vertical="center" wrapText="1"/>
    </xf>
    <xf numFmtId="1" fontId="73" fillId="0" borderId="4" xfId="0" applyNumberFormat="1" applyFont="1" applyBorder="1" applyAlignment="1">
      <alignment horizontal="center" vertical="center"/>
    </xf>
    <xf numFmtId="3" fontId="6" fillId="7" borderId="26" xfId="0" applyNumberFormat="1" applyFont="1" applyFill="1" applyBorder="1" applyAlignment="1">
      <alignment horizontal="center" vertical="center" wrapText="1"/>
    </xf>
    <xf numFmtId="1" fontId="14" fillId="0" borderId="4" xfId="0" applyNumberFormat="1" applyFont="1" applyBorder="1" applyAlignment="1">
      <alignment horizontal="center" vertical="center"/>
    </xf>
    <xf numFmtId="168" fontId="78" fillId="44" borderId="4" xfId="4" applyNumberFormat="1" applyFont="1" applyFill="1" applyBorder="1" applyAlignment="1" applyProtection="1">
      <alignment vertical="center"/>
    </xf>
    <xf numFmtId="49" fontId="6" fillId="0" borderId="0" xfId="0" applyNumberFormat="1" applyFont="1" applyAlignment="1">
      <alignment horizontal="left" vertical="center" wrapText="1"/>
    </xf>
    <xf numFmtId="0" fontId="3" fillId="13" borderId="0" xfId="0" applyFont="1" applyFill="1" applyAlignment="1">
      <alignment horizontal="center" vertical="center"/>
    </xf>
    <xf numFmtId="0" fontId="98" fillId="0" borderId="0" xfId="0" applyFont="1"/>
    <xf numFmtId="0" fontId="46" fillId="44" borderId="49" xfId="0" applyFont="1" applyFill="1" applyBorder="1" applyAlignment="1">
      <alignment horizontal="left"/>
    </xf>
    <xf numFmtId="0" fontId="76" fillId="44" borderId="20" xfId="0" applyFont="1" applyFill="1" applyBorder="1" applyAlignment="1">
      <alignment horizontal="left" vertical="center"/>
    </xf>
    <xf numFmtId="49" fontId="73" fillId="44" borderId="20" xfId="0" applyNumberFormat="1" applyFont="1" applyFill="1" applyBorder="1" applyAlignment="1">
      <alignment horizontal="left" vertical="center"/>
    </xf>
    <xf numFmtId="0" fontId="77" fillId="44" borderId="20" xfId="0" applyFont="1" applyFill="1" applyBorder="1"/>
    <xf numFmtId="168" fontId="0" fillId="44" borderId="20" xfId="4" applyNumberFormat="1" applyFont="1" applyFill="1" applyBorder="1" applyProtection="1"/>
    <xf numFmtId="44" fontId="0" fillId="44" borderId="20" xfId="0" applyNumberFormat="1" applyFill="1" applyBorder="1"/>
    <xf numFmtId="167" fontId="76" fillId="44" borderId="50" xfId="4" applyFont="1" applyFill="1" applyBorder="1" applyAlignment="1" applyProtection="1">
      <alignment vertical="center"/>
    </xf>
    <xf numFmtId="49" fontId="75" fillId="42" borderId="4" xfId="0" applyNumberFormat="1" applyFont="1" applyFill="1" applyBorder="1" applyAlignment="1">
      <alignment horizontal="left" vertical="center"/>
    </xf>
    <xf numFmtId="0" fontId="46" fillId="44" borderId="4" xfId="0" applyFont="1" applyFill="1" applyBorder="1" applyAlignment="1">
      <alignment horizontal="left"/>
    </xf>
    <xf numFmtId="0" fontId="0" fillId="44" borderId="4" xfId="0" applyFill="1" applyBorder="1" applyAlignment="1">
      <alignment horizontal="left"/>
    </xf>
    <xf numFmtId="0" fontId="0" fillId="44" borderId="4" xfId="0" applyFill="1" applyBorder="1"/>
    <xf numFmtId="168" fontId="0" fillId="44" borderId="4" xfId="4" applyNumberFormat="1" applyFont="1" applyFill="1" applyBorder="1" applyProtection="1"/>
    <xf numFmtId="0" fontId="78" fillId="12" borderId="4" xfId="3" applyFont="1" applyFill="1" applyBorder="1" applyAlignment="1" applyProtection="1"/>
    <xf numFmtId="0" fontId="78" fillId="44" borderId="4" xfId="3" applyFont="1" applyFill="1" applyBorder="1" applyAlignment="1" applyProtection="1"/>
    <xf numFmtId="0" fontId="141" fillId="44" borderId="20" xfId="3" applyFont="1" applyFill="1" applyBorder="1" applyAlignment="1" applyProtection="1">
      <alignment horizontal="left"/>
    </xf>
    <xf numFmtId="0" fontId="141" fillId="44" borderId="4" xfId="3" applyFont="1" applyFill="1" applyBorder="1" applyAlignment="1" applyProtection="1">
      <alignment horizontal="left"/>
    </xf>
    <xf numFmtId="44" fontId="0" fillId="44" borderId="4" xfId="0" applyNumberFormat="1" applyFill="1" applyBorder="1"/>
    <xf numFmtId="0" fontId="43" fillId="3" borderId="4" xfId="0" applyFont="1" applyFill="1" applyBorder="1" applyAlignment="1">
      <alignment horizontal="center"/>
    </xf>
    <xf numFmtId="2" fontId="98" fillId="11" borderId="1" xfId="0" applyNumberFormat="1" applyFont="1" applyFill="1" applyBorder="1" applyProtection="1">
      <protection locked="0"/>
    </xf>
    <xf numFmtId="169" fontId="0" fillId="44" borderId="4" xfId="0" applyNumberFormat="1" applyFill="1" applyBorder="1"/>
    <xf numFmtId="0" fontId="1" fillId="9" borderId="14" xfId="0" applyFont="1" applyFill="1" applyBorder="1" applyAlignment="1">
      <alignment horizontal="center" vertical="center"/>
    </xf>
    <xf numFmtId="0" fontId="1" fillId="9" borderId="15" xfId="0" applyFont="1" applyFill="1" applyBorder="1" applyAlignment="1">
      <alignment horizontal="center" vertical="center"/>
    </xf>
    <xf numFmtId="0" fontId="1" fillId="9" borderId="16" xfId="0" applyFont="1" applyFill="1" applyBorder="1" applyAlignment="1">
      <alignment horizontal="center" vertical="center"/>
    </xf>
    <xf numFmtId="49" fontId="103" fillId="38" borderId="0" xfId="0" applyNumberFormat="1" applyFont="1" applyFill="1" applyAlignment="1">
      <alignment horizontal="left"/>
    </xf>
    <xf numFmtId="0" fontId="8" fillId="9" borderId="14" xfId="0" applyFont="1" applyFill="1" applyBorder="1" applyAlignment="1">
      <alignment horizontal="center"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102" fillId="0" borderId="1"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3" xfId="0" applyFont="1" applyBorder="1" applyAlignment="1">
      <alignment horizontal="center" vertical="center" wrapText="1"/>
    </xf>
    <xf numFmtId="0" fontId="103" fillId="38" borderId="0" xfId="0" applyFont="1" applyFill="1" applyAlignment="1">
      <alignment horizontal="left"/>
    </xf>
    <xf numFmtId="49" fontId="106" fillId="0" borderId="2" xfId="0" applyNumberFormat="1" applyFont="1" applyBorder="1" applyAlignment="1">
      <alignment horizontal="left"/>
    </xf>
    <xf numFmtId="49" fontId="22" fillId="0" borderId="2" xfId="0" applyNumberFormat="1" applyFont="1" applyBorder="1" applyAlignment="1">
      <alignment horizontal="left"/>
    </xf>
    <xf numFmtId="0" fontId="5" fillId="0" borderId="2" xfId="0" applyFont="1" applyBorder="1" applyAlignment="1">
      <alignment horizontal="left"/>
    </xf>
    <xf numFmtId="49" fontId="106" fillId="0" borderId="0" xfId="0" applyNumberFormat="1" applyFont="1" applyAlignment="1">
      <alignment horizontal="left"/>
    </xf>
    <xf numFmtId="49" fontId="22" fillId="0" borderId="0" xfId="0" applyNumberFormat="1" applyFont="1" applyAlignment="1">
      <alignment horizontal="left"/>
    </xf>
    <xf numFmtId="49" fontId="106" fillId="6" borderId="5" xfId="0" applyNumberFormat="1" applyFont="1" applyFill="1" applyBorder="1" applyAlignment="1">
      <alignment horizontal="left"/>
    </xf>
    <xf numFmtId="49" fontId="22" fillId="6" borderId="5" xfId="0" applyNumberFormat="1" applyFont="1" applyFill="1" applyBorder="1" applyAlignment="1">
      <alignment horizontal="left"/>
    </xf>
    <xf numFmtId="0" fontId="108" fillId="38" borderId="0" xfId="0" applyFont="1" applyFill="1" applyAlignment="1">
      <alignment horizontal="left"/>
    </xf>
    <xf numFmtId="0" fontId="0" fillId="0" borderId="0" xfId="0"/>
    <xf numFmtId="0" fontId="37" fillId="9" borderId="14" xfId="0" applyFont="1" applyFill="1" applyBorder="1" applyAlignment="1">
      <alignment horizontal="center" vertical="center" wrapText="1"/>
    </xf>
    <xf numFmtId="0" fontId="37" fillId="9" borderId="15" xfId="0" applyFont="1" applyFill="1" applyBorder="1" applyAlignment="1">
      <alignment horizontal="center" vertical="center" wrapText="1"/>
    </xf>
    <xf numFmtId="0" fontId="39" fillId="56" borderId="32" xfId="0" applyFont="1" applyFill="1" applyBorder="1" applyAlignment="1">
      <alignment horizontal="center" vertical="center" wrapText="1"/>
    </xf>
    <xf numFmtId="0" fontId="39" fillId="56" borderId="40" xfId="0" applyFont="1" applyFill="1" applyBorder="1" applyAlignment="1">
      <alignment horizontal="center" vertical="center" wrapText="1"/>
    </xf>
    <xf numFmtId="0" fontId="122" fillId="0" borderId="105" xfId="0" applyFont="1" applyBorder="1" applyAlignment="1">
      <alignment horizontal="left" vertical="center" wrapText="1"/>
    </xf>
    <xf numFmtId="0" fontId="118" fillId="0" borderId="105" xfId="0" applyFont="1" applyBorder="1" applyAlignment="1">
      <alignment vertical="center"/>
    </xf>
    <xf numFmtId="0" fontId="118" fillId="0" borderId="106" xfId="0" applyFont="1" applyBorder="1" applyAlignment="1">
      <alignment vertical="center"/>
    </xf>
    <xf numFmtId="0" fontId="123" fillId="0" borderId="0" xfId="0" applyFont="1" applyAlignment="1">
      <alignment horizontal="left" vertical="center" wrapText="1"/>
    </xf>
    <xf numFmtId="0" fontId="0" fillId="0" borderId="38" xfId="0" applyBorder="1"/>
    <xf numFmtId="0" fontId="114" fillId="7" borderId="88" xfId="0" applyFont="1" applyFill="1" applyBorder="1" applyAlignment="1">
      <alignment horizontal="left" vertical="center" wrapText="1"/>
    </xf>
    <xf numFmtId="0" fontId="114" fillId="7" borderId="88" xfId="0" applyFont="1" applyFill="1" applyBorder="1"/>
    <xf numFmtId="0" fontId="114" fillId="7" borderId="109" xfId="0" applyFont="1" applyFill="1" applyBorder="1"/>
    <xf numFmtId="0" fontId="81" fillId="14" borderId="51" xfId="0" applyFont="1" applyFill="1" applyBorder="1" applyAlignment="1">
      <alignment horizontal="left" vertical="top" wrapText="1"/>
    </xf>
    <xf numFmtId="0" fontId="81" fillId="14" borderId="34" xfId="0" applyFont="1" applyFill="1" applyBorder="1" applyAlignment="1">
      <alignment horizontal="left" vertical="top" wrapText="1"/>
    </xf>
    <xf numFmtId="168" fontId="80" fillId="14" borderId="144" xfId="4" applyNumberFormat="1" applyFont="1" applyFill="1" applyBorder="1" applyAlignment="1" applyProtection="1">
      <alignment horizontal="left" vertical="top" wrapText="1"/>
    </xf>
    <xf numFmtId="168" fontId="80" fillId="14" borderId="27" xfId="4" applyNumberFormat="1" applyFont="1" applyFill="1" applyBorder="1" applyAlignment="1" applyProtection="1">
      <alignment horizontal="left" vertical="top" wrapText="1"/>
    </xf>
    <xf numFmtId="0" fontId="79" fillId="7" borderId="14" xfId="0" applyFont="1" applyFill="1" applyBorder="1" applyAlignment="1" applyProtection="1">
      <alignment horizontal="center" vertical="center" wrapText="1"/>
      <protection locked="0"/>
    </xf>
    <xf numFmtId="0" fontId="79" fillId="7" borderId="15" xfId="0" applyFont="1" applyFill="1" applyBorder="1" applyAlignment="1" applyProtection="1">
      <alignment horizontal="center" vertical="center" wrapText="1"/>
      <protection locked="0"/>
    </xf>
    <xf numFmtId="0" fontId="83" fillId="11" borderId="45" xfId="5" applyFont="1" applyFill="1" applyBorder="1" applyAlignment="1">
      <alignment horizontal="center" vertical="center"/>
    </xf>
    <xf numFmtId="0" fontId="83" fillId="11" borderId="20" xfId="5" applyFont="1" applyFill="1" applyBorder="1" applyAlignment="1">
      <alignment horizontal="center" vertical="center"/>
    </xf>
    <xf numFmtId="0" fontId="83" fillId="11" borderId="21" xfId="5" applyFont="1" applyFill="1" applyBorder="1" applyAlignment="1">
      <alignment horizontal="center" vertical="center"/>
    </xf>
    <xf numFmtId="0" fontId="79" fillId="14" borderId="96" xfId="0" applyFont="1" applyFill="1" applyBorder="1" applyAlignment="1">
      <alignment horizontal="center" vertical="center" wrapText="1"/>
    </xf>
    <xf numFmtId="0" fontId="79" fillId="14" borderId="7" xfId="0" applyFont="1" applyFill="1" applyBorder="1" applyAlignment="1">
      <alignment horizontal="center" vertical="center" wrapText="1"/>
    </xf>
    <xf numFmtId="0" fontId="79" fillId="14" borderId="8" xfId="0" applyFont="1" applyFill="1" applyBorder="1" applyAlignment="1">
      <alignment horizontal="center" vertical="center" wrapText="1"/>
    </xf>
    <xf numFmtId="168" fontId="81" fillId="14" borderId="33" xfId="4" applyNumberFormat="1" applyFont="1" applyFill="1" applyBorder="1" applyAlignment="1" applyProtection="1">
      <alignment horizontal="left" vertical="top" wrapText="1"/>
    </xf>
    <xf numFmtId="0" fontId="121" fillId="9" borderId="18" xfId="0" applyFont="1" applyFill="1" applyBorder="1" applyAlignment="1">
      <alignment horizontal="center" vertical="center"/>
    </xf>
    <xf numFmtId="0" fontId="121" fillId="0" borderId="18" xfId="0" applyFont="1" applyBorder="1" applyAlignment="1">
      <alignment horizontal="center" vertical="center"/>
    </xf>
    <xf numFmtId="0" fontId="121" fillId="0" borderId="19" xfId="0" applyFont="1" applyBorder="1" applyAlignment="1">
      <alignment horizontal="center" vertical="center"/>
    </xf>
    <xf numFmtId="0" fontId="121" fillId="0" borderId="0" xfId="0" applyFont="1" applyAlignment="1">
      <alignment horizontal="center" vertical="center"/>
    </xf>
    <xf numFmtId="0" fontId="121" fillId="0" borderId="13" xfId="0" applyFont="1" applyBorder="1" applyAlignment="1">
      <alignment horizontal="center" vertical="center"/>
    </xf>
    <xf numFmtId="0" fontId="121" fillId="0" borderId="7" xfId="0" applyFont="1" applyBorder="1" applyAlignment="1">
      <alignment horizontal="center" vertical="center"/>
    </xf>
    <xf numFmtId="0" fontId="121" fillId="0" borderId="8" xfId="0" applyFont="1" applyBorder="1" applyAlignment="1">
      <alignment horizontal="center" vertical="center"/>
    </xf>
    <xf numFmtId="0" fontId="85" fillId="14" borderId="51" xfId="0" applyFont="1" applyFill="1" applyBorder="1" applyAlignment="1">
      <alignment horizontal="left" vertical="top" wrapText="1"/>
    </xf>
    <xf numFmtId="0" fontId="81" fillId="14" borderId="24" xfId="0" applyFont="1" applyFill="1" applyBorder="1" applyAlignment="1">
      <alignment horizontal="left" vertical="center" wrapText="1"/>
    </xf>
    <xf numFmtId="0" fontId="85" fillId="14" borderId="24" xfId="0" applyFont="1" applyFill="1" applyBorder="1" applyAlignment="1">
      <alignment horizontal="left" vertical="center" wrapText="1"/>
    </xf>
    <xf numFmtId="0" fontId="85" fillId="14" borderId="24" xfId="0" applyFont="1" applyFill="1" applyBorder="1" applyAlignment="1">
      <alignment vertical="center" wrapText="1"/>
    </xf>
    <xf numFmtId="0" fontId="8" fillId="9" borderId="14" xfId="0" applyFont="1" applyFill="1" applyBorder="1" applyAlignment="1">
      <alignment horizontal="center"/>
    </xf>
    <xf numFmtId="0" fontId="9" fillId="9" borderId="15" xfId="0" applyFont="1" applyFill="1" applyBorder="1" applyAlignment="1">
      <alignment horizontal="center"/>
    </xf>
    <xf numFmtId="0" fontId="9" fillId="9" borderId="16" xfId="0" applyFont="1" applyFill="1" applyBorder="1" applyAlignment="1">
      <alignment horizontal="center"/>
    </xf>
    <xf numFmtId="0" fontId="115" fillId="52" borderId="0" xfId="3" applyFont="1" applyFill="1" applyAlignment="1" applyProtection="1">
      <alignment vertical="center"/>
    </xf>
    <xf numFmtId="0" fontId="34" fillId="3" borderId="0" xfId="3" applyFont="1" applyFill="1" applyBorder="1" applyAlignment="1" applyProtection="1">
      <alignment horizontal="center"/>
    </xf>
    <xf numFmtId="0" fontId="35" fillId="4" borderId="84" xfId="0" applyFont="1" applyFill="1" applyBorder="1" applyAlignment="1">
      <alignment horizontal="center" vertical="center"/>
    </xf>
    <xf numFmtId="0" fontId="35" fillId="4" borderId="85" xfId="0" applyFont="1" applyFill="1" applyBorder="1" applyAlignment="1">
      <alignment horizontal="center" vertical="center"/>
    </xf>
    <xf numFmtId="0" fontId="35" fillId="4" borderId="86" xfId="0" applyFont="1" applyFill="1" applyBorder="1" applyAlignment="1">
      <alignment horizontal="center" vertical="center"/>
    </xf>
    <xf numFmtId="0" fontId="2" fillId="0" borderId="4" xfId="0"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0" fontId="40" fillId="0" borderId="0" xfId="0" applyFont="1" applyAlignment="1">
      <alignment horizontal="center" vertical="center"/>
    </xf>
    <xf numFmtId="0" fontId="2" fillId="0" borderId="7"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2" fillId="0" borderId="0" xfId="0" applyFont="1" applyAlignment="1">
      <alignment horizontal="center"/>
    </xf>
    <xf numFmtId="0" fontId="5" fillId="6" borderId="39" xfId="0" applyFont="1" applyFill="1" applyBorder="1" applyAlignment="1">
      <alignment horizontal="center" vertical="center"/>
    </xf>
    <xf numFmtId="0" fontId="5" fillId="6" borderId="40" xfId="0" applyFont="1" applyFill="1" applyBorder="1" applyAlignment="1">
      <alignment horizontal="center" vertical="center"/>
    </xf>
    <xf numFmtId="0" fontId="5" fillId="6" borderId="41" xfId="0" applyFont="1" applyFill="1" applyBorder="1" applyAlignment="1">
      <alignment horizontal="center" vertical="center"/>
    </xf>
    <xf numFmtId="0" fontId="10" fillId="0" borderId="0" xfId="0" applyFont="1" applyAlignment="1">
      <alignment horizontal="center" vertical="center" wrapText="1"/>
    </xf>
    <xf numFmtId="0" fontId="15" fillId="0" borderId="0" xfId="0" applyFont="1" applyAlignment="1">
      <alignment horizontal="center" vertical="center"/>
    </xf>
    <xf numFmtId="0" fontId="10" fillId="0" borderId="42" xfId="0" applyFont="1" applyBorder="1" applyAlignment="1">
      <alignment horizontal="center" vertical="center" wrapText="1"/>
    </xf>
    <xf numFmtId="0" fontId="10" fillId="0" borderId="37" xfId="0" applyFont="1" applyBorder="1" applyAlignment="1">
      <alignment horizontal="center" vertical="center" wrapText="1"/>
    </xf>
    <xf numFmtId="49" fontId="2" fillId="0" borderId="4" xfId="0" applyNumberFormat="1" applyFont="1" applyBorder="1" applyAlignment="1">
      <alignment horizontal="left" vertical="center"/>
    </xf>
    <xf numFmtId="49" fontId="2" fillId="0" borderId="4" xfId="0" applyNumberFormat="1" applyFont="1" applyBorder="1" applyAlignment="1">
      <alignment horizontal="left"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1" fontId="5" fillId="3" borderId="0" xfId="0" applyNumberFormat="1" applyFont="1" applyFill="1" applyAlignment="1">
      <alignment horizontal="center" vertical="center" textRotation="90"/>
    </xf>
    <xf numFmtId="49" fontId="6" fillId="0" borderId="61"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19" xfId="0" applyNumberFormat="1" applyFont="1" applyBorder="1" applyAlignment="1">
      <alignment horizontal="center" vertical="center"/>
    </xf>
    <xf numFmtId="49" fontId="6" fillId="3" borderId="33" xfId="0" applyNumberFormat="1" applyFont="1" applyFill="1" applyBorder="1" applyAlignment="1">
      <alignment horizontal="center" vertical="center"/>
    </xf>
    <xf numFmtId="49" fontId="6" fillId="3" borderId="0" xfId="0" applyNumberFormat="1" applyFont="1" applyFill="1" applyAlignment="1">
      <alignment horizontal="center" vertical="center"/>
    </xf>
    <xf numFmtId="49" fontId="6" fillId="3" borderId="5" xfId="0" applyNumberFormat="1" applyFont="1" applyFill="1" applyBorder="1" applyAlignment="1">
      <alignment horizontal="center" vertical="center"/>
    </xf>
    <xf numFmtId="49" fontId="6" fillId="3" borderId="60" xfId="0" applyNumberFormat="1" applyFont="1" applyFill="1" applyBorder="1" applyAlignment="1">
      <alignment horizontal="center" vertical="center"/>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62" xfId="0" applyNumberFormat="1" applyFont="1" applyBorder="1" applyAlignment="1">
      <alignment horizontal="center" vertical="center"/>
    </xf>
    <xf numFmtId="49" fontId="6" fillId="0" borderId="32" xfId="0" applyNumberFormat="1" applyFont="1" applyBorder="1" applyAlignment="1">
      <alignment horizontal="center" vertical="center"/>
    </xf>
    <xf numFmtId="49" fontId="6" fillId="0" borderId="40" xfId="0" applyNumberFormat="1" applyFont="1" applyBorder="1" applyAlignment="1">
      <alignment horizontal="center" vertical="center"/>
    </xf>
    <xf numFmtId="49" fontId="6" fillId="0" borderId="41" xfId="0" applyNumberFormat="1" applyFont="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1" fontId="6" fillId="3" borderId="0" xfId="0" applyNumberFormat="1" applyFont="1" applyFill="1" applyAlignment="1">
      <alignment horizontal="center" vertical="center" textRotation="90"/>
    </xf>
    <xf numFmtId="0" fontId="0" fillId="3" borderId="0" xfId="0" applyFill="1" applyAlignment="1">
      <alignment vertical="center"/>
    </xf>
    <xf numFmtId="49" fontId="6" fillId="3" borderId="29" xfId="0" applyNumberFormat="1" applyFont="1" applyFill="1" applyBorder="1" applyAlignment="1">
      <alignment horizontal="center" vertical="center"/>
    </xf>
    <xf numFmtId="0" fontId="5" fillId="3" borderId="0" xfId="0" applyFont="1" applyFill="1" applyAlignment="1">
      <alignment horizontal="center" vertical="center" textRotation="90"/>
    </xf>
    <xf numFmtId="0" fontId="0" fillId="3" borderId="0" xfId="0" applyFill="1" applyAlignment="1">
      <alignment horizontal="center" vertical="center" textRotation="90"/>
    </xf>
    <xf numFmtId="49" fontId="10" fillId="0" borderId="32" xfId="0" applyNumberFormat="1" applyFont="1" applyBorder="1" applyAlignment="1">
      <alignment horizontal="center" vertical="center"/>
    </xf>
    <xf numFmtId="49" fontId="10" fillId="0" borderId="40" xfId="0" applyNumberFormat="1" applyFont="1" applyBorder="1" applyAlignment="1">
      <alignment horizontal="center" vertical="center"/>
    </xf>
    <xf numFmtId="49" fontId="10" fillId="0" borderId="4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49" fontId="10" fillId="3" borderId="2" xfId="0" applyNumberFormat="1" applyFont="1" applyFill="1" applyBorder="1" applyAlignment="1">
      <alignment horizontal="center" vertical="center"/>
    </xf>
    <xf numFmtId="49" fontId="10" fillId="3" borderId="62" xfId="0" applyNumberFormat="1" applyFont="1" applyFill="1" applyBorder="1" applyAlignment="1">
      <alignment horizontal="center" vertical="center"/>
    </xf>
    <xf numFmtId="1" fontId="10" fillId="3" borderId="0" xfId="0" applyNumberFormat="1" applyFont="1" applyFill="1" applyAlignment="1">
      <alignment horizontal="center" vertical="center" textRotation="90"/>
    </xf>
    <xf numFmtId="0" fontId="10" fillId="3" borderId="0" xfId="0" applyFont="1" applyFill="1" applyAlignment="1">
      <alignment horizontal="center" vertical="center" textRotation="90"/>
    </xf>
    <xf numFmtId="49" fontId="10" fillId="0" borderId="61" xfId="0" applyNumberFormat="1" applyFont="1" applyBorder="1" applyAlignment="1">
      <alignment horizontal="center" vertical="center"/>
    </xf>
    <xf numFmtId="49" fontId="10" fillId="0" borderId="18" xfId="0" applyNumberFormat="1" applyFont="1" applyBorder="1" applyAlignment="1">
      <alignment horizontal="center" vertical="center"/>
    </xf>
    <xf numFmtId="49" fontId="10" fillId="0" borderId="19" xfId="0" applyNumberFormat="1" applyFont="1" applyBorder="1" applyAlignment="1">
      <alignment horizontal="center" vertical="center"/>
    </xf>
    <xf numFmtId="49" fontId="10" fillId="3" borderId="29" xfId="0" applyNumberFormat="1" applyFont="1" applyFill="1" applyBorder="1" applyAlignment="1">
      <alignment horizontal="center" vertical="center"/>
    </xf>
    <xf numFmtId="49" fontId="10" fillId="3" borderId="5" xfId="0" applyNumberFormat="1" applyFont="1" applyFill="1" applyBorder="1" applyAlignment="1">
      <alignment horizontal="center" vertical="center"/>
    </xf>
    <xf numFmtId="49" fontId="10" fillId="3" borderId="60" xfId="0" applyNumberFormat="1" applyFont="1" applyFill="1" applyBorder="1" applyAlignment="1">
      <alignment horizontal="center" vertical="center"/>
    </xf>
    <xf numFmtId="49" fontId="85" fillId="56" borderId="4" xfId="0" applyNumberFormat="1" applyFont="1" applyFill="1" applyBorder="1" applyAlignment="1">
      <alignment horizontal="left" vertical="center"/>
    </xf>
    <xf numFmtId="0" fontId="79" fillId="13" borderId="4" xfId="0" applyFont="1" applyFill="1" applyBorder="1" applyAlignment="1">
      <alignment horizontal="center" vertical="center"/>
    </xf>
    <xf numFmtId="0" fontId="97" fillId="4" borderId="30" xfId="0" applyFont="1" applyFill="1" applyBorder="1" applyAlignment="1">
      <alignment horizontal="center" vertical="center"/>
    </xf>
    <xf numFmtId="0" fontId="97" fillId="4" borderId="135" xfId="0" applyFont="1" applyFill="1" applyBorder="1" applyAlignment="1">
      <alignment horizontal="center" vertical="center"/>
    </xf>
    <xf numFmtId="0" fontId="42" fillId="56" borderId="134" xfId="0" applyFont="1" applyFill="1" applyBorder="1" applyAlignment="1">
      <alignment horizontal="center" vertical="center" wrapText="1"/>
    </xf>
    <xf numFmtId="0" fontId="42" fillId="56" borderId="38" xfId="0" applyFont="1" applyFill="1" applyBorder="1" applyAlignment="1">
      <alignment horizontal="center" vertical="center" wrapText="1"/>
    </xf>
    <xf numFmtId="0" fontId="124" fillId="52" borderId="0" xfId="3" applyFont="1" applyFill="1" applyBorder="1" applyAlignment="1" applyProtection="1"/>
    <xf numFmtId="0" fontId="97" fillId="56" borderId="21" xfId="0" applyFont="1" applyFill="1" applyBorder="1" applyAlignment="1">
      <alignment horizontal="center" vertical="center"/>
    </xf>
    <xf numFmtId="0" fontId="97" fillId="56" borderId="30" xfId="0" applyFont="1" applyFill="1" applyBorder="1" applyAlignment="1">
      <alignment horizontal="center" vertical="center"/>
    </xf>
    <xf numFmtId="0" fontId="97" fillId="56" borderId="22" xfId="0" applyFont="1" applyFill="1" applyBorder="1" applyAlignment="1">
      <alignment horizontal="center" vertical="center"/>
    </xf>
    <xf numFmtId="0" fontId="97" fillId="56" borderId="33" xfId="3" applyFont="1" applyFill="1" applyBorder="1" applyAlignment="1" applyProtection="1">
      <alignment horizontal="center" vertical="center" wrapText="1"/>
    </xf>
    <xf numFmtId="0" fontId="97" fillId="56" borderId="0" xfId="3" applyFont="1" applyFill="1" applyBorder="1" applyAlignment="1" applyProtection="1">
      <alignment horizontal="center" vertical="center" wrapText="1"/>
    </xf>
    <xf numFmtId="0" fontId="97" fillId="56" borderId="38" xfId="3" applyFont="1" applyFill="1" applyBorder="1" applyAlignment="1" applyProtection="1">
      <alignment horizontal="center" vertical="center" wrapText="1"/>
    </xf>
    <xf numFmtId="0" fontId="125" fillId="56" borderId="29" xfId="3" applyFont="1" applyFill="1" applyBorder="1" applyAlignment="1" applyProtection="1">
      <alignment horizontal="center" vertical="center" wrapText="1"/>
    </xf>
    <xf numFmtId="0" fontId="125" fillId="56" borderId="5" xfId="3" applyFont="1" applyFill="1" applyBorder="1" applyAlignment="1" applyProtection="1">
      <alignment horizontal="center" vertical="center" wrapText="1"/>
    </xf>
    <xf numFmtId="0" fontId="125" fillId="56" borderId="35" xfId="3" applyFont="1" applyFill="1" applyBorder="1" applyAlignment="1" applyProtection="1">
      <alignment horizontal="center" vertical="center" wrapText="1"/>
    </xf>
    <xf numFmtId="0" fontId="129" fillId="56" borderId="21" xfId="0" applyFont="1" applyFill="1" applyBorder="1" applyAlignment="1">
      <alignment horizontal="center" vertical="center"/>
    </xf>
    <xf numFmtId="0" fontId="120" fillId="56" borderId="30" xfId="0" applyFont="1" applyFill="1" applyBorder="1"/>
    <xf numFmtId="0" fontId="120" fillId="56" borderId="22" xfId="0" applyFont="1" applyFill="1" applyBorder="1"/>
    <xf numFmtId="0" fontId="120" fillId="56" borderId="33" xfId="0" applyFont="1" applyFill="1" applyBorder="1"/>
    <xf numFmtId="0" fontId="120" fillId="56" borderId="0" xfId="0" applyFont="1" applyFill="1"/>
    <xf numFmtId="0" fontId="120" fillId="56" borderId="38" xfId="0" applyFont="1" applyFill="1" applyBorder="1"/>
    <xf numFmtId="0" fontId="120" fillId="56" borderId="29" xfId="0" applyFont="1" applyFill="1" applyBorder="1"/>
    <xf numFmtId="0" fontId="120" fillId="56" borderId="5" xfId="0" applyFont="1" applyFill="1" applyBorder="1"/>
    <xf numFmtId="0" fontId="120" fillId="56" borderId="35" xfId="0" applyFont="1" applyFill="1" applyBorder="1"/>
    <xf numFmtId="0" fontId="82" fillId="0" borderId="0" xfId="0" applyFont="1" applyAlignment="1">
      <alignment horizontal="center" vertical="center" wrapText="1"/>
    </xf>
    <xf numFmtId="49" fontId="79" fillId="2" borderId="4" xfId="0" applyNumberFormat="1" applyFont="1" applyFill="1" applyBorder="1" applyAlignment="1">
      <alignment horizontal="center" vertical="center"/>
    </xf>
    <xf numFmtId="0" fontId="79" fillId="2" borderId="4" xfId="0" applyFont="1" applyFill="1" applyBorder="1" applyAlignment="1">
      <alignment horizontal="center" vertical="center"/>
    </xf>
    <xf numFmtId="0" fontId="79" fillId="2" borderId="4" xfId="0" applyFont="1" applyFill="1" applyBorder="1" applyAlignment="1">
      <alignment horizontal="center" vertical="center" wrapText="1"/>
    </xf>
    <xf numFmtId="0" fontId="126" fillId="10" borderId="0" xfId="0" applyFont="1" applyFill="1" applyAlignment="1">
      <alignment horizontal="center" vertical="center" wrapText="1"/>
    </xf>
    <xf numFmtId="0" fontId="126" fillId="10" borderId="13" xfId="0" applyFont="1" applyFill="1" applyBorder="1" applyAlignment="1">
      <alignment horizontal="center" vertical="center" wrapText="1"/>
    </xf>
    <xf numFmtId="0" fontId="126" fillId="10" borderId="7" xfId="0" applyFont="1" applyFill="1" applyBorder="1" applyAlignment="1">
      <alignment horizontal="center" vertical="center" wrapText="1"/>
    </xf>
    <xf numFmtId="0" fontId="126" fillId="10" borderId="8" xfId="0" applyFont="1" applyFill="1" applyBorder="1" applyAlignment="1">
      <alignment horizontal="center" vertical="center" wrapText="1"/>
    </xf>
    <xf numFmtId="165" fontId="81" fillId="8" borderId="114" xfId="0" applyNumberFormat="1" applyFont="1" applyFill="1" applyBorder="1" applyAlignment="1">
      <alignment horizontal="center" vertical="center" wrapText="1"/>
    </xf>
    <xf numFmtId="165" fontId="81" fillId="8" borderId="35" xfId="0" applyNumberFormat="1" applyFont="1" applyFill="1" applyBorder="1" applyAlignment="1">
      <alignment horizontal="center" vertical="center"/>
    </xf>
    <xf numFmtId="49" fontId="6" fillId="0" borderId="4" xfId="0" applyNumberFormat="1" applyFont="1" applyBorder="1" applyAlignment="1">
      <alignment horizontal="left" vertical="center"/>
    </xf>
    <xf numFmtId="0" fontId="3" fillId="13" borderId="4" xfId="0" applyFont="1" applyFill="1" applyBorder="1" applyAlignment="1">
      <alignment horizontal="center" vertical="center"/>
    </xf>
    <xf numFmtId="0" fontId="41" fillId="4" borderId="81" xfId="0" applyFont="1" applyFill="1" applyBorder="1" applyAlignment="1">
      <alignment horizontal="center" vertical="center"/>
    </xf>
    <xf numFmtId="0" fontId="41" fillId="4" borderId="82" xfId="0" applyFont="1" applyFill="1" applyBorder="1" applyAlignment="1">
      <alignment horizontal="center" vertical="center"/>
    </xf>
    <xf numFmtId="0" fontId="41" fillId="4" borderId="83" xfId="0" applyFont="1" applyFill="1" applyBorder="1" applyAlignment="1">
      <alignment horizontal="center" vertical="center"/>
    </xf>
    <xf numFmtId="0" fontId="42" fillId="0" borderId="58" xfId="0" applyFont="1" applyBorder="1" applyAlignment="1">
      <alignment horizontal="center" vertical="center" wrapText="1"/>
    </xf>
    <xf numFmtId="0" fontId="42" fillId="0" borderId="0" xfId="0" applyFont="1" applyAlignment="1">
      <alignment horizontal="center" vertical="center" wrapText="1"/>
    </xf>
    <xf numFmtId="0" fontId="41" fillId="3" borderId="21" xfId="0" applyFont="1" applyFill="1" applyBorder="1" applyAlignment="1">
      <alignment horizontal="center" vertical="center"/>
    </xf>
    <xf numFmtId="0" fontId="41" fillId="3" borderId="30" xfId="0" applyFont="1" applyFill="1" applyBorder="1" applyAlignment="1">
      <alignment horizontal="center" vertical="center"/>
    </xf>
    <xf numFmtId="0" fontId="41" fillId="3" borderId="22" xfId="0" applyFont="1" applyFill="1" applyBorder="1" applyAlignment="1">
      <alignment horizontal="center" vertical="center"/>
    </xf>
    <xf numFmtId="0" fontId="41" fillId="3" borderId="33" xfId="3" applyFont="1" applyFill="1" applyBorder="1" applyAlignment="1" applyProtection="1">
      <alignment horizontal="center" vertical="center" wrapText="1"/>
    </xf>
    <xf numFmtId="0" fontId="41" fillId="3" borderId="0" xfId="3" applyFont="1" applyFill="1" applyBorder="1" applyAlignment="1" applyProtection="1">
      <alignment horizontal="center" vertical="center" wrapText="1"/>
    </xf>
    <xf numFmtId="0" fontId="41" fillId="3" borderId="38" xfId="3" applyFont="1" applyFill="1" applyBorder="1" applyAlignment="1" applyProtection="1">
      <alignment horizontal="center" vertical="center" wrapText="1"/>
    </xf>
    <xf numFmtId="0" fontId="35" fillId="3" borderId="29" xfId="3" applyFont="1" applyFill="1" applyBorder="1" applyAlignment="1" applyProtection="1">
      <alignment horizontal="center" vertical="center" wrapText="1"/>
    </xf>
    <xf numFmtId="0" fontId="35" fillId="3" borderId="5" xfId="3" applyFont="1" applyFill="1" applyBorder="1" applyAlignment="1" applyProtection="1">
      <alignment horizontal="center" vertical="center" wrapText="1"/>
    </xf>
    <xf numFmtId="0" fontId="35" fillId="3" borderId="35" xfId="3" applyFont="1" applyFill="1" applyBorder="1" applyAlignment="1" applyProtection="1">
      <alignment horizontal="center" vertical="center" wrapText="1"/>
    </xf>
    <xf numFmtId="0" fontId="22" fillId="3" borderId="21" xfId="0" applyFont="1" applyFill="1" applyBorder="1" applyAlignment="1">
      <alignment horizontal="center" vertical="center"/>
    </xf>
    <xf numFmtId="0" fontId="0" fillId="0" borderId="30" xfId="0" applyBorder="1"/>
    <xf numFmtId="0" fontId="0" fillId="0" borderId="33" xfId="0" applyBorder="1"/>
    <xf numFmtId="0" fontId="0" fillId="0" borderId="29" xfId="0" applyBorder="1"/>
    <xf numFmtId="0" fontId="0" fillId="0" borderId="5" xfId="0" applyBorder="1"/>
    <xf numFmtId="0" fontId="0" fillId="0" borderId="35" xfId="0" applyBorder="1"/>
    <xf numFmtId="0" fontId="20" fillId="0" borderId="0" xfId="0" applyFont="1" applyAlignment="1">
      <alignment horizontal="center" vertical="center" wrapText="1"/>
    </xf>
    <xf numFmtId="49" fontId="130" fillId="2" borderId="4" xfId="0" applyNumberFormat="1" applyFont="1" applyFill="1" applyBorder="1" applyAlignment="1">
      <alignment horizontal="center" vertical="center"/>
    </xf>
    <xf numFmtId="0" fontId="130"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10" fillId="10" borderId="0" xfId="0" applyFont="1" applyFill="1" applyAlignment="1">
      <alignment horizontal="center" vertical="center" wrapText="1"/>
    </xf>
    <xf numFmtId="0" fontId="10" fillId="10" borderId="13" xfId="0" applyFont="1" applyFill="1" applyBorder="1" applyAlignment="1">
      <alignment horizontal="center" vertical="center" wrapText="1"/>
    </xf>
    <xf numFmtId="0" fontId="10" fillId="10" borderId="7" xfId="0" applyFont="1" applyFill="1" applyBorder="1" applyAlignment="1">
      <alignment horizontal="center" vertical="center" wrapText="1"/>
    </xf>
    <xf numFmtId="0" fontId="10" fillId="10" borderId="8" xfId="0" applyFont="1" applyFill="1" applyBorder="1" applyAlignment="1">
      <alignment horizontal="center" vertical="center" wrapText="1"/>
    </xf>
    <xf numFmtId="165" fontId="5" fillId="8" borderId="19" xfId="0" applyNumberFormat="1" applyFont="1" applyFill="1" applyBorder="1" applyAlignment="1">
      <alignment horizontal="center" vertical="center" wrapText="1"/>
    </xf>
    <xf numFmtId="165" fontId="5" fillId="8" borderId="60" xfId="0" applyNumberFormat="1" applyFont="1" applyFill="1" applyBorder="1" applyAlignment="1">
      <alignment horizontal="center" vertical="center"/>
    </xf>
    <xf numFmtId="0" fontId="115" fillId="52" borderId="0" xfId="3" applyFont="1" applyFill="1" applyAlignment="1" applyProtection="1"/>
    <xf numFmtId="0" fontId="41" fillId="3" borderId="89" xfId="3" applyFont="1" applyFill="1" applyBorder="1" applyAlignment="1" applyProtection="1">
      <alignment horizontal="center" vertical="center" wrapText="1"/>
    </xf>
    <xf numFmtId="0" fontId="41" fillId="3" borderId="90" xfId="3" applyFont="1" applyFill="1" applyBorder="1" applyAlignment="1" applyProtection="1">
      <alignment horizontal="center" vertical="center" wrapText="1"/>
    </xf>
    <xf numFmtId="0" fontId="35" fillId="3" borderId="91" xfId="3" applyFont="1" applyFill="1" applyBorder="1" applyAlignment="1" applyProtection="1">
      <alignment horizontal="center" vertical="center" wrapText="1"/>
    </xf>
    <xf numFmtId="0" fontId="35" fillId="3" borderId="88" xfId="3" applyFont="1" applyFill="1" applyBorder="1" applyAlignment="1" applyProtection="1">
      <alignment horizontal="center" vertical="center" wrapText="1"/>
    </xf>
    <xf numFmtId="0" fontId="35" fillId="3" borderId="92" xfId="3" applyFont="1" applyFill="1" applyBorder="1" applyAlignment="1" applyProtection="1">
      <alignment horizontal="center" vertical="center" wrapText="1"/>
    </xf>
    <xf numFmtId="0" fontId="129" fillId="3" borderId="21" xfId="0" applyFont="1" applyFill="1" applyBorder="1" applyAlignment="1">
      <alignment horizontal="center" vertical="center"/>
    </xf>
    <xf numFmtId="0" fontId="120" fillId="0" borderId="30" xfId="0" applyFont="1" applyBorder="1"/>
    <xf numFmtId="0" fontId="120" fillId="0" borderId="22" xfId="0" applyFont="1" applyBorder="1"/>
    <xf numFmtId="0" fontId="120" fillId="0" borderId="33" xfId="0" applyFont="1" applyBorder="1"/>
    <xf numFmtId="0" fontId="120" fillId="0" borderId="0" xfId="0" applyFont="1"/>
    <xf numFmtId="0" fontId="120" fillId="0" borderId="38" xfId="0" applyFont="1" applyBorder="1"/>
    <xf numFmtId="0" fontId="120" fillId="0" borderId="29" xfId="0" applyFont="1" applyBorder="1"/>
    <xf numFmtId="0" fontId="120" fillId="0" borderId="5" xfId="0" applyFont="1" applyBorder="1"/>
    <xf numFmtId="0" fontId="120" fillId="0" borderId="35" xfId="0" applyFont="1" applyBorder="1"/>
    <xf numFmtId="49" fontId="98" fillId="0" borderId="4" xfId="0" applyNumberFormat="1" applyFont="1" applyBorder="1" applyAlignment="1">
      <alignment horizontal="left" vertical="center"/>
    </xf>
    <xf numFmtId="0" fontId="85" fillId="2" borderId="4" xfId="0" applyFont="1" applyFill="1" applyBorder="1" applyAlignment="1">
      <alignment horizontal="center" vertical="center" wrapText="1"/>
    </xf>
    <xf numFmtId="0" fontId="80" fillId="10" borderId="0" xfId="0" applyFont="1" applyFill="1" applyAlignment="1">
      <alignment horizontal="center" vertical="center" wrapText="1"/>
    </xf>
    <xf numFmtId="0" fontId="80" fillId="10" borderId="13" xfId="0" applyFont="1" applyFill="1" applyBorder="1" applyAlignment="1">
      <alignment horizontal="center" vertical="center" wrapText="1"/>
    </xf>
    <xf numFmtId="0" fontId="80" fillId="10" borderId="7" xfId="0" applyFont="1" applyFill="1" applyBorder="1" applyAlignment="1">
      <alignment horizontal="center" vertical="center" wrapText="1"/>
    </xf>
    <xf numFmtId="0" fontId="80" fillId="10" borderId="8" xfId="0" applyFont="1" applyFill="1" applyBorder="1" applyAlignment="1">
      <alignment horizontal="center" vertical="center" wrapText="1"/>
    </xf>
    <xf numFmtId="165" fontId="81" fillId="8" borderId="19" xfId="0" applyNumberFormat="1" applyFont="1" applyFill="1" applyBorder="1" applyAlignment="1">
      <alignment horizontal="center" vertical="center" wrapText="1"/>
    </xf>
    <xf numFmtId="165" fontId="81" fillId="8" borderId="60" xfId="0" applyNumberFormat="1" applyFont="1" applyFill="1" applyBorder="1" applyAlignment="1">
      <alignment horizontal="center" vertical="center"/>
    </xf>
    <xf numFmtId="0" fontId="97" fillId="4" borderId="56" xfId="0" applyFont="1" applyFill="1" applyBorder="1" applyAlignment="1">
      <alignment horizontal="center" vertical="center"/>
    </xf>
    <xf numFmtId="0" fontId="97" fillId="4" borderId="57" xfId="0" applyFont="1" applyFill="1" applyBorder="1" applyAlignment="1">
      <alignment horizontal="center" vertical="center"/>
    </xf>
    <xf numFmtId="0" fontId="124" fillId="52" borderId="0" xfId="3" applyFont="1" applyFill="1" applyAlignment="1" applyProtection="1">
      <alignment vertical="center"/>
    </xf>
    <xf numFmtId="0" fontId="97" fillId="3" borderId="21" xfId="0" applyFont="1" applyFill="1" applyBorder="1" applyAlignment="1">
      <alignment horizontal="center" vertical="center"/>
    </xf>
    <xf numFmtId="0" fontId="97" fillId="3" borderId="30" xfId="0" applyFont="1" applyFill="1" applyBorder="1" applyAlignment="1">
      <alignment horizontal="center" vertical="center"/>
    </xf>
    <xf numFmtId="0" fontId="97" fillId="3" borderId="22" xfId="0" applyFont="1" applyFill="1" applyBorder="1" applyAlignment="1">
      <alignment horizontal="center" vertical="center"/>
    </xf>
    <xf numFmtId="0" fontId="97" fillId="3" borderId="33" xfId="3" applyFont="1" applyFill="1" applyBorder="1" applyAlignment="1" applyProtection="1">
      <alignment horizontal="center" vertical="center" wrapText="1"/>
    </xf>
    <xf numFmtId="0" fontId="97" fillId="3" borderId="0" xfId="3" applyFont="1" applyFill="1" applyBorder="1" applyAlignment="1" applyProtection="1">
      <alignment horizontal="center" vertical="center" wrapText="1"/>
    </xf>
    <xf numFmtId="0" fontId="97" fillId="3" borderId="38" xfId="3" applyFont="1" applyFill="1" applyBorder="1" applyAlignment="1" applyProtection="1">
      <alignment horizontal="center" vertical="center" wrapText="1"/>
    </xf>
    <xf numFmtId="0" fontId="125" fillId="3" borderId="29" xfId="3" applyFont="1" applyFill="1" applyBorder="1" applyAlignment="1" applyProtection="1">
      <alignment horizontal="center" vertical="center" wrapText="1"/>
    </xf>
    <xf numFmtId="0" fontId="125" fillId="3" borderId="5" xfId="3" applyFont="1" applyFill="1" applyBorder="1" applyAlignment="1" applyProtection="1">
      <alignment horizontal="center" vertical="center" wrapText="1"/>
    </xf>
    <xf numFmtId="0" fontId="125" fillId="3" borderId="35" xfId="3" applyFont="1" applyFill="1" applyBorder="1" applyAlignment="1" applyProtection="1">
      <alignment horizontal="center" vertical="center" wrapText="1"/>
    </xf>
    <xf numFmtId="0" fontId="133" fillId="2" borderId="4" xfId="0" applyFont="1" applyFill="1" applyBorder="1" applyAlignment="1">
      <alignment horizontal="center" vertical="center"/>
    </xf>
    <xf numFmtId="169" fontId="116" fillId="9" borderId="55" xfId="4" applyNumberFormat="1" applyFont="1" applyFill="1" applyBorder="1" applyAlignment="1" applyProtection="1">
      <alignment horizontal="center" vertical="center"/>
    </xf>
    <xf numFmtId="169" fontId="116" fillId="9" borderId="25" xfId="4" applyNumberFormat="1" applyFont="1" applyFill="1" applyBorder="1" applyAlignment="1" applyProtection="1">
      <alignment horizontal="center" vertical="center"/>
    </xf>
    <xf numFmtId="169" fontId="116" fillId="9" borderId="44" xfId="4" applyNumberFormat="1" applyFont="1" applyFill="1" applyBorder="1" applyAlignment="1" applyProtection="1">
      <alignment horizontal="center" vertical="center"/>
    </xf>
    <xf numFmtId="169" fontId="116" fillId="9" borderId="36" xfId="4" applyNumberFormat="1" applyFont="1" applyFill="1" applyBorder="1" applyAlignment="1" applyProtection="1">
      <alignment horizontal="center" vertical="center"/>
    </xf>
    <xf numFmtId="169" fontId="116" fillId="9" borderId="28" xfId="4" applyNumberFormat="1" applyFont="1" applyFill="1" applyBorder="1" applyAlignment="1" applyProtection="1">
      <alignment horizontal="center" vertical="center"/>
    </xf>
    <xf numFmtId="169" fontId="116" fillId="9" borderId="48" xfId="4" applyNumberFormat="1" applyFont="1" applyFill="1" applyBorder="1" applyAlignment="1" applyProtection="1">
      <alignment horizontal="center" vertical="center"/>
    </xf>
    <xf numFmtId="0" fontId="41" fillId="4" borderId="56" xfId="0" applyFont="1" applyFill="1" applyBorder="1" applyAlignment="1">
      <alignment horizontal="center" vertical="center"/>
    </xf>
    <xf numFmtId="0" fontId="41" fillId="4" borderId="57" xfId="0" applyFont="1" applyFill="1" applyBorder="1" applyAlignment="1">
      <alignment horizontal="center" vertical="center"/>
    </xf>
    <xf numFmtId="0" fontId="68" fillId="52" borderId="0" xfId="0" applyFont="1" applyFill="1" applyAlignment="1">
      <alignment vertical="center"/>
    </xf>
    <xf numFmtId="0" fontId="41" fillId="3" borderId="79" xfId="0" applyFont="1" applyFill="1" applyBorder="1" applyAlignment="1">
      <alignment horizontal="center" vertical="center"/>
    </xf>
    <xf numFmtId="0" fontId="41" fillId="3" borderId="78" xfId="0" applyFont="1" applyFill="1" applyBorder="1" applyAlignment="1">
      <alignment horizontal="center" vertical="center"/>
    </xf>
    <xf numFmtId="0" fontId="41" fillId="3" borderId="80" xfId="0" applyFont="1" applyFill="1" applyBorder="1" applyAlignment="1">
      <alignment horizontal="center" vertical="center"/>
    </xf>
    <xf numFmtId="0" fontId="126" fillId="2" borderId="4" xfId="0" applyFont="1" applyFill="1" applyBorder="1" applyAlignment="1">
      <alignment horizontal="center" vertical="center" wrapText="1"/>
    </xf>
    <xf numFmtId="0" fontId="126" fillId="2" borderId="1" xfId="0" applyFont="1" applyFill="1" applyBorder="1" applyAlignment="1">
      <alignment horizontal="center" vertical="center" wrapText="1"/>
    </xf>
    <xf numFmtId="0" fontId="3" fillId="13" borderId="1" xfId="0" applyFont="1" applyFill="1" applyBorder="1" applyAlignment="1">
      <alignment horizontal="center" vertical="center"/>
    </xf>
    <xf numFmtId="0" fontId="134" fillId="3" borderId="61" xfId="0" applyFont="1" applyFill="1" applyBorder="1" applyAlignment="1">
      <alignment horizontal="center" vertical="center"/>
    </xf>
    <xf numFmtId="0" fontId="118" fillId="0" borderId="18" xfId="0" applyFont="1" applyBorder="1"/>
    <xf numFmtId="0" fontId="118" fillId="0" borderId="114" xfId="0" applyFont="1" applyBorder="1"/>
    <xf numFmtId="0" fontId="118" fillId="0" borderId="33" xfId="0" applyFont="1" applyBorder="1"/>
    <xf numFmtId="0" fontId="118" fillId="0" borderId="0" xfId="0" applyFont="1"/>
    <xf numFmtId="0" fontId="118" fillId="0" borderId="38" xfId="0" applyFont="1" applyBorder="1"/>
    <xf numFmtId="0" fontId="118" fillId="0" borderId="29" xfId="0" applyFont="1" applyBorder="1"/>
    <xf numFmtId="0" fontId="118" fillId="0" borderId="5" xfId="0" applyFont="1" applyBorder="1"/>
    <xf numFmtId="0" fontId="118" fillId="0" borderId="35" xfId="0" applyFont="1" applyBorder="1"/>
    <xf numFmtId="49" fontId="126" fillId="0" borderId="45" xfId="0" applyNumberFormat="1" applyFont="1" applyBorder="1" applyAlignment="1">
      <alignment horizontal="left" vertical="center"/>
    </xf>
    <xf numFmtId="49" fontId="126" fillId="0" borderId="4" xfId="0" applyNumberFormat="1" applyFont="1" applyBorder="1" applyAlignment="1">
      <alignment horizontal="left" vertical="center"/>
    </xf>
    <xf numFmtId="169" fontId="126" fillId="55" borderId="55" xfId="4" applyNumberFormat="1" applyFont="1" applyFill="1" applyBorder="1" applyAlignment="1" applyProtection="1">
      <alignment horizontal="center" vertical="center"/>
    </xf>
    <xf numFmtId="169" fontId="126" fillId="55" borderId="25" xfId="4" applyNumberFormat="1" applyFont="1" applyFill="1" applyBorder="1" applyAlignment="1" applyProtection="1">
      <alignment horizontal="center" vertical="center"/>
    </xf>
    <xf numFmtId="169" fontId="126" fillId="55" borderId="44" xfId="4" applyNumberFormat="1" applyFont="1" applyFill="1" applyBorder="1" applyAlignment="1" applyProtection="1">
      <alignment horizontal="center" vertical="center"/>
    </xf>
    <xf numFmtId="169" fontId="126" fillId="55" borderId="36" xfId="4" applyNumberFormat="1" applyFont="1" applyFill="1" applyBorder="1" applyAlignment="1" applyProtection="1">
      <alignment horizontal="center" vertical="center"/>
    </xf>
    <xf numFmtId="169" fontId="126" fillId="55" borderId="28" xfId="4" applyNumberFormat="1" applyFont="1" applyFill="1" applyBorder="1" applyAlignment="1" applyProtection="1">
      <alignment horizontal="center" vertical="center"/>
    </xf>
    <xf numFmtId="169" fontId="126" fillId="55" borderId="48" xfId="4" applyNumberFormat="1" applyFont="1" applyFill="1" applyBorder="1" applyAlignment="1" applyProtection="1">
      <alignment horizontal="center" vertical="center"/>
    </xf>
    <xf numFmtId="49" fontId="126" fillId="0" borderId="43" xfId="0" applyNumberFormat="1" applyFont="1" applyBorder="1" applyAlignment="1">
      <alignment horizontal="left" vertical="center"/>
    </xf>
    <xf numFmtId="49" fontId="126" fillId="0" borderId="25" xfId="0" applyNumberFormat="1" applyFont="1" applyBorder="1" applyAlignment="1">
      <alignment horizontal="left" vertical="center"/>
    </xf>
    <xf numFmtId="0" fontId="130" fillId="13" borderId="25" xfId="0" applyFont="1" applyFill="1" applyBorder="1" applyAlignment="1">
      <alignment horizontal="center" vertical="center"/>
    </xf>
    <xf numFmtId="0" fontId="130" fillId="13" borderId="32" xfId="0" applyFont="1" applyFill="1" applyBorder="1" applyAlignment="1">
      <alignment horizontal="center" vertical="center"/>
    </xf>
    <xf numFmtId="0" fontId="130" fillId="13" borderId="4" xfId="0" applyFont="1" applyFill="1" applyBorder="1" applyAlignment="1">
      <alignment horizontal="center" vertical="center"/>
    </xf>
    <xf numFmtId="0" fontId="130" fillId="13" borderId="1" xfId="0" applyFont="1" applyFill="1" applyBorder="1" applyAlignment="1">
      <alignment horizontal="center" vertical="center"/>
    </xf>
    <xf numFmtId="0" fontId="135" fillId="4" borderId="115" xfId="0" applyFont="1" applyFill="1" applyBorder="1" applyAlignment="1">
      <alignment horizontal="center" vertical="center"/>
    </xf>
    <xf numFmtId="0" fontId="135" fillId="4" borderId="116" xfId="0" applyFont="1" applyFill="1" applyBorder="1" applyAlignment="1">
      <alignment horizontal="center" vertical="center"/>
    </xf>
    <xf numFmtId="0" fontId="42" fillId="0" borderId="117" xfId="0" applyFont="1" applyBorder="1" applyAlignment="1">
      <alignment horizontal="center" vertical="center" wrapText="1"/>
    </xf>
    <xf numFmtId="0" fontId="42" fillId="0" borderId="118" xfId="0" applyFont="1" applyBorder="1" applyAlignment="1">
      <alignment horizontal="center" vertical="center" wrapText="1"/>
    </xf>
    <xf numFmtId="0" fontId="136" fillId="52" borderId="0" xfId="3" applyFont="1" applyFill="1" applyBorder="1" applyAlignment="1" applyProtection="1">
      <alignment vertical="center"/>
    </xf>
    <xf numFmtId="0" fontId="135" fillId="3" borderId="21" xfId="0" applyFont="1" applyFill="1" applyBorder="1" applyAlignment="1">
      <alignment horizontal="center" vertical="center"/>
    </xf>
    <xf numFmtId="0" fontId="135" fillId="3" borderId="30" xfId="0" applyFont="1" applyFill="1" applyBorder="1" applyAlignment="1">
      <alignment horizontal="center" vertical="center"/>
    </xf>
    <xf numFmtId="0" fontId="135" fillId="3" borderId="22" xfId="0" applyFont="1" applyFill="1" applyBorder="1" applyAlignment="1">
      <alignment horizontal="center" vertical="center"/>
    </xf>
    <xf numFmtId="0" fontId="135" fillId="3" borderId="33" xfId="3" applyFont="1" applyFill="1" applyBorder="1" applyAlignment="1" applyProtection="1">
      <alignment horizontal="center" vertical="center" wrapText="1"/>
    </xf>
    <xf numFmtId="0" fontId="135" fillId="3" borderId="0" xfId="3" applyFont="1" applyFill="1" applyBorder="1" applyAlignment="1" applyProtection="1">
      <alignment horizontal="center" vertical="center" wrapText="1"/>
    </xf>
    <xf numFmtId="0" fontId="135" fillId="3" borderId="38" xfId="3" applyFont="1" applyFill="1" applyBorder="1" applyAlignment="1" applyProtection="1">
      <alignment horizontal="center" vertical="center" wrapText="1"/>
    </xf>
    <xf numFmtId="0" fontId="137" fillId="3" borderId="29" xfId="3" applyFont="1" applyFill="1" applyBorder="1" applyAlignment="1" applyProtection="1">
      <alignment horizontal="center" vertical="center" wrapText="1"/>
    </xf>
    <xf numFmtId="0" fontId="137" fillId="3" borderId="5" xfId="3" applyFont="1" applyFill="1" applyBorder="1" applyAlignment="1" applyProtection="1">
      <alignment horizontal="center" vertical="center" wrapText="1"/>
    </xf>
    <xf numFmtId="0" fontId="137" fillId="3" borderId="35" xfId="3" applyFont="1" applyFill="1" applyBorder="1" applyAlignment="1" applyProtection="1">
      <alignment horizontal="center" vertical="center" wrapText="1"/>
    </xf>
    <xf numFmtId="49" fontId="6" fillId="2" borderId="4" xfId="0" applyNumberFormat="1" applyFont="1" applyFill="1" applyBorder="1" applyAlignment="1">
      <alignment horizontal="center" vertical="center"/>
    </xf>
    <xf numFmtId="0" fontId="6" fillId="2" borderId="4" xfId="0" applyFont="1" applyFill="1" applyBorder="1" applyAlignment="1">
      <alignment horizontal="center" vertical="center"/>
    </xf>
    <xf numFmtId="0" fontId="3" fillId="2" borderId="4" xfId="0" applyFont="1" applyFill="1" applyBorder="1" applyAlignment="1">
      <alignment horizontal="center" vertical="center"/>
    </xf>
    <xf numFmtId="3" fontId="6" fillId="8" borderId="1"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49" fontId="6" fillId="56" borderId="43" xfId="0" applyNumberFormat="1" applyFont="1" applyFill="1" applyBorder="1" applyAlignment="1">
      <alignment horizontal="left" vertical="center" wrapText="1"/>
    </xf>
    <xf numFmtId="49" fontId="6" fillId="56" borderId="25" xfId="0" applyNumberFormat="1" applyFont="1" applyFill="1" applyBorder="1" applyAlignment="1">
      <alignment horizontal="left" vertical="center" wrapText="1"/>
    </xf>
    <xf numFmtId="49" fontId="6" fillId="56" borderId="45" xfId="0" applyNumberFormat="1" applyFont="1" applyFill="1" applyBorder="1" applyAlignment="1">
      <alignment horizontal="left" vertical="center" wrapText="1"/>
    </xf>
    <xf numFmtId="49" fontId="6" fillId="56" borderId="4" xfId="0" applyNumberFormat="1" applyFont="1" applyFill="1" applyBorder="1" applyAlignment="1">
      <alignment horizontal="left" vertical="center" wrapText="1"/>
    </xf>
    <xf numFmtId="0" fontId="3" fillId="13" borderId="25" xfId="0" applyFont="1" applyFill="1" applyBorder="1" applyAlignment="1">
      <alignment horizontal="center" vertical="center"/>
    </xf>
    <xf numFmtId="0" fontId="41" fillId="4" borderId="124" xfId="0" applyFont="1" applyFill="1" applyBorder="1" applyAlignment="1">
      <alignment horizontal="center" vertical="center"/>
    </xf>
    <xf numFmtId="0" fontId="41" fillId="4" borderId="125" xfId="0" applyFont="1" applyFill="1" applyBorder="1" applyAlignment="1">
      <alignment horizontal="center" vertical="center"/>
    </xf>
    <xf numFmtId="0" fontId="41" fillId="4" borderId="126" xfId="0" applyFont="1" applyFill="1" applyBorder="1" applyAlignment="1">
      <alignment horizontal="center" vertical="center"/>
    </xf>
    <xf numFmtId="0" fontId="42" fillId="0" borderId="19" xfId="0" applyFont="1" applyBorder="1" applyAlignment="1">
      <alignment horizontal="center" vertical="center" wrapText="1"/>
    </xf>
    <xf numFmtId="0" fontId="42" fillId="0" borderId="13" xfId="0" applyFont="1" applyBorder="1" applyAlignment="1">
      <alignment horizontal="center" vertical="center" wrapText="1"/>
    </xf>
    <xf numFmtId="0" fontId="117" fillId="52" borderId="33" xfId="3" applyFont="1" applyFill="1" applyBorder="1" applyAlignment="1" applyProtection="1">
      <alignment vertical="center"/>
    </xf>
    <xf numFmtId="0" fontId="117" fillId="52" borderId="0" xfId="3" applyFont="1" applyFill="1" applyBorder="1" applyAlignment="1" applyProtection="1">
      <alignment vertical="center"/>
    </xf>
    <xf numFmtId="0" fontId="117" fillId="52" borderId="38" xfId="3" applyFont="1" applyFill="1" applyBorder="1" applyAlignment="1" applyProtection="1">
      <alignment vertical="center"/>
    </xf>
    <xf numFmtId="0" fontId="41" fillId="56" borderId="127" xfId="0" applyFont="1" applyFill="1" applyBorder="1" applyAlignment="1">
      <alignment horizontal="center" vertical="center"/>
    </xf>
    <xf numFmtId="0" fontId="41" fillId="56" borderId="78" xfId="0" applyFont="1" applyFill="1" applyBorder="1" applyAlignment="1">
      <alignment horizontal="center" vertical="center"/>
    </xf>
    <xf numFmtId="0" fontId="41" fillId="56" borderId="128" xfId="0" applyFont="1" applyFill="1" applyBorder="1" applyAlignment="1">
      <alignment horizontal="center" vertical="center"/>
    </xf>
    <xf numFmtId="0" fontId="41" fillId="56" borderId="33" xfId="3" applyFont="1" applyFill="1" applyBorder="1" applyAlignment="1" applyProtection="1">
      <alignment horizontal="center" vertical="center" wrapText="1"/>
    </xf>
    <xf numFmtId="0" fontId="41" fillId="56" borderId="0" xfId="3" applyFont="1" applyFill="1" applyBorder="1" applyAlignment="1" applyProtection="1">
      <alignment horizontal="center" vertical="center" wrapText="1"/>
    </xf>
    <xf numFmtId="0" fontId="41" fillId="56" borderId="38" xfId="3" applyFont="1" applyFill="1" applyBorder="1" applyAlignment="1" applyProtection="1">
      <alignment horizontal="center" vertical="center" wrapText="1"/>
    </xf>
    <xf numFmtId="0" fontId="35" fillId="56" borderId="136" xfId="3" applyFont="1" applyFill="1" applyBorder="1" applyAlignment="1" applyProtection="1">
      <alignment horizontal="center" vertical="center" wrapText="1"/>
    </xf>
    <xf numFmtId="0" fontId="35" fillId="56" borderId="88" xfId="3" applyFont="1" applyFill="1" applyBorder="1" applyAlignment="1" applyProtection="1">
      <alignment horizontal="center" vertical="center" wrapText="1"/>
    </xf>
    <xf numFmtId="0" fontId="35" fillId="56" borderId="137" xfId="3" applyFont="1" applyFill="1" applyBorder="1" applyAlignment="1" applyProtection="1">
      <alignment horizontal="center" vertical="center" wrapText="1"/>
    </xf>
    <xf numFmtId="49" fontId="6" fillId="56" borderId="45" xfId="0" applyNumberFormat="1" applyFont="1" applyFill="1" applyBorder="1" applyAlignment="1">
      <alignment horizontal="left" vertical="center"/>
    </xf>
    <xf numFmtId="49" fontId="6" fillId="56" borderId="4" xfId="0" applyNumberFormat="1" applyFont="1" applyFill="1" applyBorder="1" applyAlignment="1">
      <alignment horizontal="left" vertical="center"/>
    </xf>
    <xf numFmtId="49" fontId="6"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10" borderId="33"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96" xfId="0" applyFont="1" applyFill="1" applyBorder="1" applyAlignment="1">
      <alignment horizontal="center" vertical="center" wrapText="1"/>
    </xf>
    <xf numFmtId="0" fontId="10" fillId="10" borderId="103" xfId="0" applyFont="1" applyFill="1" applyBorder="1" applyAlignment="1">
      <alignment horizontal="center" vertical="center" wrapText="1"/>
    </xf>
    <xf numFmtId="169" fontId="116" fillId="9" borderId="4" xfId="4" applyNumberFormat="1" applyFont="1" applyFill="1" applyBorder="1" applyAlignment="1" applyProtection="1">
      <alignment horizontal="center" vertical="center"/>
    </xf>
    <xf numFmtId="0" fontId="129" fillId="56" borderId="61" xfId="0" applyFont="1" applyFill="1" applyBorder="1" applyAlignment="1">
      <alignment horizontal="center" vertical="center"/>
    </xf>
    <xf numFmtId="0" fontId="120" fillId="56" borderId="18" xfId="0" applyFont="1" applyFill="1" applyBorder="1"/>
    <xf numFmtId="0" fontId="120" fillId="56" borderId="114" xfId="0" applyFont="1" applyFill="1" applyBorder="1"/>
    <xf numFmtId="49" fontId="6" fillId="0" borderId="45" xfId="0" applyNumberFormat="1" applyFont="1" applyBorder="1" applyAlignment="1">
      <alignment horizontal="left" vertical="center"/>
    </xf>
    <xf numFmtId="0" fontId="129" fillId="3" borderId="61" xfId="0" applyFont="1" applyFill="1" applyBorder="1" applyAlignment="1">
      <alignment horizontal="center" vertical="center"/>
    </xf>
    <xf numFmtId="0" fontId="120" fillId="0" borderId="18" xfId="0" applyFont="1" applyBorder="1"/>
    <xf numFmtId="0" fontId="120" fillId="0" borderId="114" xfId="0" applyFont="1" applyBorder="1"/>
    <xf numFmtId="49" fontId="6" fillId="0" borderId="43" xfId="0" applyNumberFormat="1" applyFont="1" applyBorder="1" applyAlignment="1">
      <alignment horizontal="left" vertical="center"/>
    </xf>
    <xf numFmtId="49" fontId="6" fillId="0" borderId="25" xfId="0" applyNumberFormat="1" applyFont="1" applyBorder="1" applyAlignment="1">
      <alignment horizontal="left" vertical="center"/>
    </xf>
    <xf numFmtId="0" fontId="41" fillId="4" borderId="115" xfId="0" applyFont="1" applyFill="1" applyBorder="1" applyAlignment="1">
      <alignment horizontal="center" vertical="center"/>
    </xf>
    <xf numFmtId="0" fontId="41" fillId="4" borderId="116" xfId="0" applyFont="1" applyFill="1" applyBorder="1" applyAlignment="1">
      <alignment horizontal="center" vertical="center"/>
    </xf>
    <xf numFmtId="0" fontId="115" fillId="52" borderId="0" xfId="3" applyFont="1" applyFill="1" applyBorder="1" applyAlignment="1" applyProtection="1"/>
    <xf numFmtId="49" fontId="85" fillId="56" borderId="43" xfId="0" applyNumberFormat="1" applyFont="1" applyFill="1" applyBorder="1" applyAlignment="1">
      <alignment horizontal="left" vertical="center"/>
    </xf>
    <xf numFmtId="49" fontId="85" fillId="56" borderId="25" xfId="0" applyNumberFormat="1" applyFont="1" applyFill="1" applyBorder="1" applyAlignment="1">
      <alignment horizontal="left" vertical="center"/>
    </xf>
    <xf numFmtId="49" fontId="85" fillId="56" borderId="45" xfId="0" applyNumberFormat="1" applyFont="1" applyFill="1" applyBorder="1" applyAlignment="1">
      <alignment horizontal="left" vertical="center"/>
    </xf>
    <xf numFmtId="0" fontId="79" fillId="13" borderId="25" xfId="0" applyFont="1" applyFill="1" applyBorder="1" applyAlignment="1">
      <alignment horizontal="center" vertical="center"/>
    </xf>
    <xf numFmtId="0" fontId="97" fillId="4" borderId="115" xfId="0" applyFont="1" applyFill="1" applyBorder="1" applyAlignment="1">
      <alignment horizontal="center" vertical="center"/>
    </xf>
    <xf numFmtId="0" fontId="97" fillId="4" borderId="116" xfId="0" applyFont="1" applyFill="1" applyBorder="1" applyAlignment="1">
      <alignment horizontal="center" vertical="center"/>
    </xf>
    <xf numFmtId="0" fontId="42" fillId="56" borderId="117" xfId="0" applyFont="1" applyFill="1" applyBorder="1" applyAlignment="1">
      <alignment horizontal="center" vertical="center" wrapText="1"/>
    </xf>
    <xf numFmtId="0" fontId="42" fillId="56" borderId="118" xfId="0" applyFont="1" applyFill="1" applyBorder="1" applyAlignment="1">
      <alignment horizontal="center" vertical="center" wrapText="1"/>
    </xf>
    <xf numFmtId="0" fontId="124" fillId="52" borderId="0" xfId="3" applyFont="1" applyFill="1" applyBorder="1" applyAlignment="1" applyProtection="1">
      <alignment vertical="center"/>
    </xf>
    <xf numFmtId="0" fontId="97" fillId="56" borderId="78" xfId="0" applyFont="1" applyFill="1" applyBorder="1" applyAlignment="1">
      <alignment horizontal="center" vertical="center"/>
    </xf>
    <xf numFmtId="0" fontId="97" fillId="56" borderId="80" xfId="0" applyFont="1" applyFill="1" applyBorder="1" applyAlignment="1">
      <alignment horizontal="center" vertical="center"/>
    </xf>
    <xf numFmtId="0" fontId="97" fillId="56" borderId="90" xfId="3" applyFont="1" applyFill="1" applyBorder="1" applyAlignment="1" applyProtection="1">
      <alignment horizontal="center" vertical="center" wrapText="1"/>
    </xf>
    <xf numFmtId="0" fontId="125" fillId="56" borderId="59" xfId="3" applyFont="1" applyFill="1" applyBorder="1" applyAlignment="1" applyProtection="1">
      <alignment horizontal="center" vertical="center" wrapText="1"/>
    </xf>
    <xf numFmtId="0" fontId="125" fillId="56" borderId="93" xfId="3" applyFont="1" applyFill="1" applyBorder="1" applyAlignment="1" applyProtection="1">
      <alignment horizontal="center" vertical="center" wrapText="1"/>
    </xf>
    <xf numFmtId="0" fontId="132" fillId="56" borderId="61" xfId="0" applyFont="1" applyFill="1" applyBorder="1" applyAlignment="1">
      <alignment horizontal="center" vertical="center"/>
    </xf>
    <xf numFmtId="0" fontId="132" fillId="56" borderId="18" xfId="0" applyFont="1" applyFill="1" applyBorder="1" applyAlignment="1">
      <alignment horizontal="center" vertical="center"/>
    </xf>
    <xf numFmtId="0" fontId="132" fillId="56" borderId="114" xfId="0" applyFont="1" applyFill="1" applyBorder="1" applyAlignment="1">
      <alignment horizontal="center" vertical="center"/>
    </xf>
    <xf numFmtId="0" fontId="132" fillId="56" borderId="33" xfId="0" applyFont="1" applyFill="1" applyBorder="1" applyAlignment="1">
      <alignment horizontal="center" vertical="center"/>
    </xf>
    <xf numFmtId="0" fontId="132" fillId="56" borderId="0" xfId="0" applyFont="1" applyFill="1" applyAlignment="1">
      <alignment horizontal="center" vertical="center"/>
    </xf>
    <xf numFmtId="0" fontId="132" fillId="56" borderId="38" xfId="0" applyFont="1" applyFill="1" applyBorder="1" applyAlignment="1">
      <alignment horizontal="center" vertical="center"/>
    </xf>
    <xf numFmtId="0" fontId="132" fillId="56" borderId="29" xfId="0" applyFont="1" applyFill="1" applyBorder="1" applyAlignment="1">
      <alignment horizontal="center" vertical="center"/>
    </xf>
    <xf numFmtId="0" fontId="132" fillId="56" borderId="5" xfId="0" applyFont="1" applyFill="1" applyBorder="1" applyAlignment="1">
      <alignment horizontal="center" vertical="center"/>
    </xf>
    <xf numFmtId="0" fontId="132" fillId="56" borderId="35" xfId="0" applyFont="1" applyFill="1" applyBorder="1" applyAlignment="1">
      <alignment horizontal="center" vertical="center"/>
    </xf>
    <xf numFmtId="49" fontId="98" fillId="2" borderId="4" xfId="0" applyNumberFormat="1" applyFont="1" applyFill="1" applyBorder="1" applyAlignment="1">
      <alignment horizontal="center" vertical="center" wrapText="1"/>
    </xf>
    <xf numFmtId="0" fontId="98" fillId="2" borderId="4" xfId="0" applyFont="1" applyFill="1" applyBorder="1" applyAlignment="1">
      <alignment horizontal="center" vertical="center" wrapText="1"/>
    </xf>
    <xf numFmtId="0" fontId="85" fillId="2" borderId="4" xfId="0" applyFont="1" applyFill="1" applyBorder="1" applyAlignment="1">
      <alignment horizontal="center" vertical="center"/>
    </xf>
    <xf numFmtId="0" fontId="80" fillId="10" borderId="90" xfId="0" applyFont="1" applyFill="1" applyBorder="1" applyAlignment="1">
      <alignment horizontal="center" vertical="center" wrapText="1"/>
    </xf>
    <xf numFmtId="0" fontId="80" fillId="10" borderId="88" xfId="0" applyFont="1" applyFill="1" applyBorder="1" applyAlignment="1">
      <alignment horizontal="center" vertical="center" wrapText="1"/>
    </xf>
    <xf numFmtId="0" fontId="80" fillId="10" borderId="92" xfId="0" applyFont="1" applyFill="1" applyBorder="1" applyAlignment="1">
      <alignment horizontal="center" vertical="center" wrapText="1"/>
    </xf>
    <xf numFmtId="169" fontId="126" fillId="9" borderId="35" xfId="4" applyNumberFormat="1" applyFont="1" applyFill="1" applyBorder="1" applyAlignment="1" applyProtection="1">
      <alignment horizontal="center" vertical="center"/>
    </xf>
    <xf numFmtId="169" fontId="126" fillId="9" borderId="26" xfId="4" applyNumberFormat="1" applyFont="1" applyFill="1" applyBorder="1" applyAlignment="1" applyProtection="1">
      <alignment horizontal="center" vertical="center"/>
    </xf>
    <xf numFmtId="169" fontId="126" fillId="9" borderId="52" xfId="4" applyNumberFormat="1" applyFont="1" applyFill="1" applyBorder="1" applyAlignment="1" applyProtection="1">
      <alignment horizontal="center" vertical="center"/>
    </xf>
    <xf numFmtId="169" fontId="126" fillId="9" borderId="36" xfId="4" applyNumberFormat="1" applyFont="1" applyFill="1" applyBorder="1" applyAlignment="1" applyProtection="1">
      <alignment horizontal="center" vertical="center"/>
    </xf>
    <xf numFmtId="169" fontId="126" fillId="9" borderId="28" xfId="4" applyNumberFormat="1" applyFont="1" applyFill="1" applyBorder="1" applyAlignment="1" applyProtection="1">
      <alignment horizontal="center" vertical="center"/>
    </xf>
    <xf numFmtId="169" fontId="126" fillId="9" borderId="48" xfId="4" applyNumberFormat="1" applyFont="1" applyFill="1" applyBorder="1" applyAlignment="1" applyProtection="1">
      <alignment horizontal="center" vertical="center"/>
    </xf>
    <xf numFmtId="0" fontId="115" fillId="52" borderId="0" xfId="3" applyFont="1" applyFill="1" applyAlignment="1" applyProtection="1">
      <alignment horizontal="center"/>
    </xf>
    <xf numFmtId="49" fontId="5" fillId="0" borderId="4" xfId="0" applyNumberFormat="1" applyFont="1" applyBorder="1" applyAlignment="1">
      <alignment horizontal="left" vertical="center"/>
    </xf>
    <xf numFmtId="49" fontId="5"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10" borderId="0" xfId="0" applyFont="1" applyFill="1" applyAlignment="1">
      <alignment horizontal="center" vertical="center" wrapText="1"/>
    </xf>
    <xf numFmtId="0" fontId="5" fillId="10" borderId="13"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10" borderId="8" xfId="0" applyFont="1" applyFill="1" applyBorder="1" applyAlignment="1">
      <alignment horizontal="center" vertical="center" wrapText="1"/>
    </xf>
    <xf numFmtId="169" fontId="5" fillId="9" borderId="55" xfId="4" applyNumberFormat="1" applyFont="1" applyFill="1" applyBorder="1" applyAlignment="1" applyProtection="1">
      <alignment horizontal="center" vertical="center"/>
    </xf>
    <xf numFmtId="169" fontId="5" fillId="9" borderId="25" xfId="4" applyNumberFormat="1" applyFont="1" applyFill="1" applyBorder="1" applyAlignment="1" applyProtection="1">
      <alignment horizontal="center" vertical="center"/>
    </xf>
    <xf numFmtId="169" fontId="5" fillId="9" borderId="44" xfId="4" applyNumberFormat="1" applyFont="1" applyFill="1" applyBorder="1" applyAlignment="1" applyProtection="1">
      <alignment horizontal="center" vertical="center"/>
    </xf>
    <xf numFmtId="169" fontId="5" fillId="9" borderId="36" xfId="4" applyNumberFormat="1" applyFont="1" applyFill="1" applyBorder="1" applyAlignment="1" applyProtection="1">
      <alignment horizontal="center" vertical="center"/>
    </xf>
    <xf numFmtId="169" fontId="5" fillId="9" borderId="28" xfId="4" applyNumberFormat="1" applyFont="1" applyFill="1" applyBorder="1" applyAlignment="1" applyProtection="1">
      <alignment horizontal="center" vertical="center"/>
    </xf>
    <xf numFmtId="169" fontId="5" fillId="9" borderId="48" xfId="4" applyNumberFormat="1" applyFont="1" applyFill="1" applyBorder="1" applyAlignment="1" applyProtection="1">
      <alignment horizontal="center" vertical="center"/>
    </xf>
    <xf numFmtId="0" fontId="132" fillId="0" borderId="21" xfId="0" applyFont="1" applyBorder="1" applyAlignment="1">
      <alignment horizontal="center" vertical="center" wrapText="1"/>
    </xf>
    <xf numFmtId="0" fontId="132" fillId="0" borderId="30" xfId="0" applyFont="1" applyBorder="1" applyAlignment="1">
      <alignment horizontal="center" vertical="center" wrapText="1"/>
    </xf>
    <xf numFmtId="0" fontId="132" fillId="0" borderId="22" xfId="0" applyFont="1" applyBorder="1" applyAlignment="1">
      <alignment horizontal="center" vertical="center" wrapText="1"/>
    </xf>
    <xf numFmtId="0" fontId="132" fillId="0" borderId="33" xfId="0" applyFont="1" applyBorder="1" applyAlignment="1">
      <alignment horizontal="center" vertical="center" wrapText="1"/>
    </xf>
    <xf numFmtId="0" fontId="132" fillId="0" borderId="0" xfId="0" applyFont="1" applyAlignment="1">
      <alignment horizontal="center" vertical="center" wrapText="1"/>
    </xf>
    <xf numFmtId="0" fontId="132" fillId="0" borderId="38" xfId="0" applyFont="1" applyBorder="1" applyAlignment="1">
      <alignment horizontal="center" vertical="center" wrapText="1"/>
    </xf>
    <xf numFmtId="0" fontId="132" fillId="0" borderId="29" xfId="0" applyFont="1" applyBorder="1" applyAlignment="1">
      <alignment horizontal="center" vertical="center" wrapText="1"/>
    </xf>
    <xf numFmtId="0" fontId="132" fillId="0" borderId="5" xfId="0" applyFont="1" applyBorder="1" applyAlignment="1">
      <alignment horizontal="center" vertical="center" wrapText="1"/>
    </xf>
    <xf numFmtId="0" fontId="132" fillId="0" borderId="35" xfId="0" applyFont="1" applyBorder="1" applyAlignment="1">
      <alignment horizontal="center" vertical="center" wrapText="1"/>
    </xf>
    <xf numFmtId="49" fontId="98" fillId="56" borderId="43" xfId="0" applyNumberFormat="1" applyFont="1" applyFill="1" applyBorder="1" applyAlignment="1">
      <alignment horizontal="left" vertical="center"/>
    </xf>
    <xf numFmtId="49" fontId="98" fillId="56" borderId="25" xfId="0" applyNumberFormat="1" applyFont="1" applyFill="1" applyBorder="1" applyAlignment="1">
      <alignment horizontal="left" vertical="center"/>
    </xf>
    <xf numFmtId="49" fontId="98" fillId="56" borderId="45" xfId="0" applyNumberFormat="1" applyFont="1" applyFill="1" applyBorder="1" applyAlignment="1">
      <alignment horizontal="left" vertical="center"/>
    </xf>
    <xf numFmtId="49" fontId="98" fillId="56" borderId="4" xfId="0" applyNumberFormat="1" applyFont="1" applyFill="1" applyBorder="1" applyAlignment="1">
      <alignment horizontal="left" vertical="center"/>
    </xf>
    <xf numFmtId="0" fontId="97" fillId="4" borderId="124" xfId="0" applyFont="1" applyFill="1" applyBorder="1" applyAlignment="1">
      <alignment horizontal="center" vertical="center"/>
    </xf>
    <xf numFmtId="0" fontId="97" fillId="4" borderId="125" xfId="0" applyFont="1" applyFill="1" applyBorder="1" applyAlignment="1">
      <alignment horizontal="center" vertical="center"/>
    </xf>
    <xf numFmtId="0" fontId="97" fillId="4" borderId="126" xfId="0" applyFont="1" applyFill="1" applyBorder="1" applyAlignment="1">
      <alignment horizontal="center" vertical="center"/>
    </xf>
    <xf numFmtId="0" fontId="124" fillId="52" borderId="33" xfId="3" applyFont="1" applyFill="1" applyBorder="1" applyAlignment="1" applyProtection="1">
      <alignment vertical="center"/>
    </xf>
    <xf numFmtId="0" fontId="124" fillId="52" borderId="38" xfId="3" applyFont="1" applyFill="1" applyBorder="1" applyAlignment="1" applyProtection="1">
      <alignment vertical="center"/>
    </xf>
    <xf numFmtId="0" fontId="97" fillId="3" borderId="127" xfId="0" applyFont="1" applyFill="1" applyBorder="1" applyAlignment="1">
      <alignment horizontal="center" vertical="center"/>
    </xf>
    <xf numFmtId="0" fontId="97" fillId="3" borderId="78" xfId="0" applyFont="1" applyFill="1" applyBorder="1" applyAlignment="1">
      <alignment horizontal="center" vertical="center"/>
    </xf>
    <xf numFmtId="0" fontId="97" fillId="3" borderId="128" xfId="0" applyFont="1" applyFill="1" applyBorder="1" applyAlignment="1">
      <alignment horizontal="center" vertical="center"/>
    </xf>
    <xf numFmtId="0" fontId="80" fillId="10" borderId="89" xfId="0" applyFont="1" applyFill="1" applyBorder="1" applyAlignment="1">
      <alignment horizontal="center" vertical="center" wrapText="1"/>
    </xf>
    <xf numFmtId="169" fontId="126" fillId="9" borderId="4" xfId="4" applyNumberFormat="1" applyFont="1" applyFill="1" applyBorder="1" applyAlignment="1" applyProtection="1">
      <alignment horizontal="center" vertical="center"/>
    </xf>
    <xf numFmtId="49" fontId="6" fillId="0" borderId="17" xfId="0" applyNumberFormat="1" applyFont="1" applyBorder="1" applyAlignment="1">
      <alignment horizontal="left" vertical="center" wrapText="1"/>
    </xf>
    <xf numFmtId="49" fontId="6" fillId="0" borderId="18" xfId="0" applyNumberFormat="1" applyFont="1" applyBorder="1" applyAlignment="1">
      <alignment horizontal="left" vertical="center" wrapText="1"/>
    </xf>
    <xf numFmtId="49" fontId="6" fillId="0" borderId="10" xfId="0" applyNumberFormat="1" applyFont="1" applyBorder="1" applyAlignment="1">
      <alignment horizontal="left" vertical="center" wrapText="1"/>
    </xf>
    <xf numFmtId="49" fontId="6" fillId="0" borderId="0" xfId="0" applyNumberFormat="1" applyFont="1" applyAlignment="1">
      <alignment horizontal="left" vertical="center" wrapText="1"/>
    </xf>
    <xf numFmtId="49" fontId="6" fillId="0" borderId="120"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0" fontId="3" fillId="13" borderId="61" xfId="0" applyFont="1" applyFill="1" applyBorder="1" applyAlignment="1">
      <alignment horizontal="center" vertical="center"/>
    </xf>
    <xf numFmtId="0" fontId="3" fillId="13" borderId="18" xfId="0" applyFont="1" applyFill="1" applyBorder="1" applyAlignment="1">
      <alignment horizontal="center" vertical="center"/>
    </xf>
    <xf numFmtId="0" fontId="3" fillId="13" borderId="114" xfId="0" applyFont="1" applyFill="1" applyBorder="1" applyAlignment="1">
      <alignment horizontal="center" vertical="center"/>
    </xf>
    <xf numFmtId="0" fontId="3" fillId="13" borderId="33" xfId="0" applyFont="1" applyFill="1" applyBorder="1" applyAlignment="1">
      <alignment horizontal="center" vertical="center"/>
    </xf>
    <xf numFmtId="0" fontId="3" fillId="13" borderId="0" xfId="0" applyFont="1" applyFill="1" applyAlignment="1">
      <alignment horizontal="center" vertical="center"/>
    </xf>
    <xf numFmtId="0" fontId="3" fillId="13" borderId="38" xfId="0" applyFont="1" applyFill="1" applyBorder="1" applyAlignment="1">
      <alignment horizontal="center" vertical="center"/>
    </xf>
    <xf numFmtId="0" fontId="3" fillId="13" borderId="29" xfId="0" applyFont="1" applyFill="1" applyBorder="1" applyAlignment="1">
      <alignment horizontal="center" vertical="center"/>
    </xf>
    <xf numFmtId="0" fontId="3" fillId="13" borderId="5" xfId="0" applyFont="1" applyFill="1" applyBorder="1" applyAlignment="1">
      <alignment horizontal="center" vertical="center"/>
    </xf>
    <xf numFmtId="0" fontId="3" fillId="13" borderId="35" xfId="0" applyFont="1" applyFill="1" applyBorder="1" applyAlignment="1">
      <alignment horizontal="center" vertical="center"/>
    </xf>
    <xf numFmtId="0" fontId="41" fillId="4" borderId="121" xfId="0" applyFont="1" applyFill="1" applyBorder="1" applyAlignment="1">
      <alignment horizontal="center" vertical="center"/>
    </xf>
    <xf numFmtId="0" fontId="41" fillId="4" borderId="122" xfId="0" applyFont="1" applyFill="1" applyBorder="1" applyAlignment="1">
      <alignment horizontal="center" vertical="center"/>
    </xf>
    <xf numFmtId="0" fontId="42" fillId="0" borderId="18" xfId="0" applyFont="1" applyBorder="1" applyAlignment="1">
      <alignment horizontal="center" vertical="center" wrapText="1"/>
    </xf>
    <xf numFmtId="0" fontId="117" fillId="52" borderId="0" xfId="3" applyFont="1" applyFill="1" applyBorder="1" applyAlignment="1" applyProtection="1"/>
    <xf numFmtId="49" fontId="6" fillId="0" borderId="123" xfId="0" applyNumberFormat="1" applyFont="1" applyBorder="1" applyAlignment="1">
      <alignment horizontal="left" vertical="center"/>
    </xf>
    <xf numFmtId="49" fontId="6" fillId="0" borderId="30" xfId="0" applyNumberFormat="1" applyFont="1" applyBorder="1" applyAlignment="1">
      <alignment horizontal="left" vertical="center"/>
    </xf>
    <xf numFmtId="49" fontId="6" fillId="0" borderId="22" xfId="0" applyNumberFormat="1" applyFont="1" applyBorder="1" applyAlignment="1">
      <alignment horizontal="left" vertical="center"/>
    </xf>
    <xf numFmtId="49" fontId="6" fillId="0" borderId="120" xfId="0" applyNumberFormat="1" applyFont="1" applyBorder="1" applyAlignment="1">
      <alignment horizontal="left" vertical="center"/>
    </xf>
    <xf numFmtId="49" fontId="6" fillId="0" borderId="5" xfId="0" applyNumberFormat="1" applyFont="1" applyBorder="1" applyAlignment="1">
      <alignment horizontal="left" vertical="center"/>
    </xf>
    <xf numFmtId="49" fontId="6" fillId="0" borderId="35" xfId="0" applyNumberFormat="1" applyFont="1" applyBorder="1" applyAlignment="1">
      <alignment horizontal="left" vertical="center"/>
    </xf>
    <xf numFmtId="49" fontId="5" fillId="2" borderId="21" xfId="0" applyNumberFormat="1" applyFont="1" applyFill="1" applyBorder="1" applyAlignment="1">
      <alignment horizontal="center" vertical="center"/>
    </xf>
    <xf numFmtId="0" fontId="5" fillId="2" borderId="22"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21" xfId="0" applyFont="1" applyFill="1" applyBorder="1" applyAlignment="1">
      <alignment horizontal="center" vertical="center"/>
    </xf>
    <xf numFmtId="0" fontId="5" fillId="14" borderId="18" xfId="0" applyFont="1" applyFill="1" applyBorder="1" applyAlignment="1">
      <alignment horizontal="center" vertical="center" wrapText="1"/>
    </xf>
    <xf numFmtId="0" fontId="5" fillId="14" borderId="19" xfId="0" applyFont="1" applyFill="1" applyBorder="1" applyAlignment="1">
      <alignment horizontal="center" vertical="center" wrapText="1"/>
    </xf>
    <xf numFmtId="0" fontId="5" fillId="14" borderId="0" xfId="0" applyFont="1" applyFill="1" applyAlignment="1">
      <alignment horizontal="center" vertical="center" wrapText="1"/>
    </xf>
    <xf numFmtId="0" fontId="5" fillId="14" borderId="8" xfId="0" applyFont="1" applyFill="1" applyBorder="1" applyAlignment="1">
      <alignment horizontal="center" vertical="center" wrapText="1"/>
    </xf>
    <xf numFmtId="0" fontId="1" fillId="0" borderId="21" xfId="0" applyFont="1" applyBorder="1" applyAlignment="1">
      <alignment horizontal="center" vertical="center"/>
    </xf>
    <xf numFmtId="0" fontId="120" fillId="0" borderId="30" xfId="0" applyFont="1" applyBorder="1" applyAlignment="1">
      <alignment horizontal="center" vertical="center"/>
    </xf>
    <xf numFmtId="0" fontId="120" fillId="0" borderId="22" xfId="0" applyFont="1" applyBorder="1" applyAlignment="1">
      <alignment horizontal="center" vertical="center"/>
    </xf>
    <xf numFmtId="0" fontId="120" fillId="0" borderId="33" xfId="0" applyFont="1" applyBorder="1" applyAlignment="1">
      <alignment horizontal="center" vertical="center"/>
    </xf>
    <xf numFmtId="0" fontId="120" fillId="0" borderId="0" xfId="0" applyFont="1" applyAlignment="1">
      <alignment horizontal="center" vertical="center"/>
    </xf>
    <xf numFmtId="0" fontId="120" fillId="0" borderId="38" xfId="0" applyFont="1" applyBorder="1" applyAlignment="1">
      <alignment horizontal="center" vertical="center"/>
    </xf>
    <xf numFmtId="0" fontId="120" fillId="0" borderId="29" xfId="0" applyFont="1" applyBorder="1" applyAlignment="1">
      <alignment horizontal="center" vertical="center"/>
    </xf>
    <xf numFmtId="0" fontId="120" fillId="0" borderId="5" xfId="0" applyFont="1" applyBorder="1" applyAlignment="1">
      <alignment horizontal="center" vertical="center"/>
    </xf>
    <xf numFmtId="0" fontId="120" fillId="0" borderId="35" xfId="0" applyFont="1" applyBorder="1" applyAlignment="1">
      <alignment horizontal="center" vertical="center"/>
    </xf>
    <xf numFmtId="49" fontId="98" fillId="0" borderId="1" xfId="0" applyNumberFormat="1" applyFont="1" applyBorder="1" applyAlignment="1">
      <alignment horizontal="left" vertical="center"/>
    </xf>
    <xf numFmtId="0" fontId="79" fillId="13" borderId="43" xfId="0" applyFont="1" applyFill="1" applyBorder="1" applyAlignment="1">
      <alignment horizontal="center" vertical="center"/>
    </xf>
    <xf numFmtId="0" fontId="79" fillId="13" borderId="32" xfId="0" applyFont="1" applyFill="1" applyBorder="1" applyAlignment="1">
      <alignment horizontal="center" vertical="center"/>
    </xf>
    <xf numFmtId="0" fontId="79" fillId="13" borderId="45" xfId="0" applyFont="1" applyFill="1" applyBorder="1" applyAlignment="1">
      <alignment horizontal="center" vertical="center"/>
    </xf>
    <xf numFmtId="0" fontId="79" fillId="13" borderId="1" xfId="0" applyFont="1" applyFill="1" applyBorder="1" applyAlignment="1">
      <alignment horizontal="center" vertical="center"/>
    </xf>
    <xf numFmtId="0" fontId="97" fillId="56" borderId="79" xfId="0" applyFont="1" applyFill="1" applyBorder="1" applyAlignment="1">
      <alignment horizontal="center" vertical="center"/>
    </xf>
    <xf numFmtId="0" fontId="97" fillId="56" borderId="89" xfId="3" applyFont="1" applyFill="1" applyBorder="1" applyAlignment="1" applyProtection="1">
      <alignment horizontal="center" vertical="center" wrapText="1"/>
    </xf>
    <xf numFmtId="0" fontId="125" fillId="56" borderId="91" xfId="3" applyFont="1" applyFill="1" applyBorder="1" applyAlignment="1" applyProtection="1">
      <alignment horizontal="center" vertical="center" wrapText="1"/>
    </xf>
    <xf numFmtId="0" fontId="125" fillId="56" borderId="88" xfId="3" applyFont="1" applyFill="1" applyBorder="1" applyAlignment="1" applyProtection="1">
      <alignment horizontal="center" vertical="center" wrapText="1"/>
    </xf>
    <xf numFmtId="0" fontId="125" fillId="56" borderId="92" xfId="3" applyFont="1" applyFill="1" applyBorder="1" applyAlignment="1" applyProtection="1">
      <alignment horizontal="center" vertical="center" wrapText="1"/>
    </xf>
    <xf numFmtId="0" fontId="131" fillId="56" borderId="61" xfId="0" applyFont="1" applyFill="1" applyBorder="1" applyAlignment="1">
      <alignment horizontal="center" vertical="center"/>
    </xf>
    <xf numFmtId="0" fontId="132" fillId="56" borderId="18" xfId="0" applyFont="1" applyFill="1" applyBorder="1"/>
    <xf numFmtId="0" fontId="132" fillId="56" borderId="114" xfId="0" applyFont="1" applyFill="1" applyBorder="1"/>
    <xf numFmtId="0" fontId="132" fillId="56" borderId="33" xfId="0" applyFont="1" applyFill="1" applyBorder="1"/>
    <xf numFmtId="0" fontId="132" fillId="56" borderId="0" xfId="0" applyFont="1" applyFill="1"/>
    <xf numFmtId="0" fontId="132" fillId="56" borderId="38" xfId="0" applyFont="1" applyFill="1" applyBorder="1"/>
    <xf numFmtId="0" fontId="132" fillId="56" borderId="29" xfId="0" applyFont="1" applyFill="1" applyBorder="1"/>
    <xf numFmtId="0" fontId="132" fillId="56" borderId="5" xfId="0" applyFont="1" applyFill="1" applyBorder="1"/>
    <xf numFmtId="0" fontId="132" fillId="56" borderId="35" xfId="0" applyFont="1" applyFill="1" applyBorder="1"/>
    <xf numFmtId="49" fontId="98" fillId="2" borderId="45" xfId="0" applyNumberFormat="1" applyFont="1" applyFill="1" applyBorder="1" applyAlignment="1">
      <alignment horizontal="center" vertical="center" wrapText="1"/>
    </xf>
    <xf numFmtId="0" fontId="98" fillId="2" borderId="45" xfId="0" applyFont="1" applyFill="1" applyBorder="1" applyAlignment="1">
      <alignment horizontal="center" vertical="center" wrapText="1"/>
    </xf>
    <xf numFmtId="0" fontId="79" fillId="2" borderId="1" xfId="0" applyFont="1" applyFill="1" applyBorder="1" applyAlignment="1">
      <alignment horizontal="center" vertical="center"/>
    </xf>
    <xf numFmtId="169" fontId="126" fillId="9" borderId="55" xfId="4" applyNumberFormat="1" applyFont="1" applyFill="1" applyBorder="1" applyAlignment="1" applyProtection="1">
      <alignment horizontal="center" vertical="center"/>
    </xf>
    <xf numFmtId="169" fontId="126" fillId="9" borderId="25" xfId="4" applyNumberFormat="1" applyFont="1" applyFill="1" applyBorder="1" applyAlignment="1" applyProtection="1">
      <alignment horizontal="center" vertical="center"/>
    </xf>
    <xf numFmtId="169" fontId="126" fillId="9" borderId="44" xfId="4" applyNumberFormat="1" applyFont="1" applyFill="1" applyBorder="1" applyAlignment="1" applyProtection="1">
      <alignment horizontal="center" vertical="center"/>
    </xf>
    <xf numFmtId="0" fontId="97" fillId="4" borderId="129" xfId="0" applyFont="1" applyFill="1" applyBorder="1" applyAlignment="1">
      <alignment horizontal="center" vertical="center"/>
    </xf>
    <xf numFmtId="0" fontId="97" fillId="4" borderId="18" xfId="0" applyFont="1" applyFill="1" applyBorder="1" applyAlignment="1">
      <alignment horizontal="center" vertical="center"/>
    </xf>
    <xf numFmtId="0" fontId="97" fillId="4" borderId="130" xfId="0" applyFont="1" applyFill="1" applyBorder="1" applyAlignment="1">
      <alignment horizontal="center" vertical="center"/>
    </xf>
    <xf numFmtId="0" fontId="120" fillId="56" borderId="18" xfId="0" applyFont="1" applyFill="1" applyBorder="1" applyAlignment="1">
      <alignment vertical="center"/>
    </xf>
    <xf numFmtId="0" fontId="120" fillId="56" borderId="33" xfId="0" applyFont="1" applyFill="1" applyBorder="1" applyAlignment="1">
      <alignment vertical="center"/>
    </xf>
    <xf numFmtId="0" fontId="120" fillId="56" borderId="0" xfId="0" applyFont="1" applyFill="1" applyAlignment="1">
      <alignment vertical="center"/>
    </xf>
    <xf numFmtId="0" fontId="120" fillId="56" borderId="29" xfId="0" applyFont="1" applyFill="1" applyBorder="1" applyAlignment="1">
      <alignment vertical="center"/>
    </xf>
    <xf numFmtId="0" fontId="120" fillId="56" borderId="5" xfId="0" applyFont="1" applyFill="1" applyBorder="1" applyAlignment="1">
      <alignment vertical="center"/>
    </xf>
    <xf numFmtId="49" fontId="80" fillId="2" borderId="4" xfId="0" applyNumberFormat="1" applyFont="1" applyFill="1" applyBorder="1" applyAlignment="1">
      <alignment horizontal="center" vertical="center" wrapText="1"/>
    </xf>
    <xf numFmtId="0" fontId="80" fillId="2" borderId="4" xfId="0" applyFont="1" applyFill="1" applyBorder="1" applyAlignment="1">
      <alignment horizontal="center" vertical="center" wrapText="1"/>
    </xf>
    <xf numFmtId="0" fontId="41" fillId="4" borderId="131" xfId="0" applyFont="1" applyFill="1" applyBorder="1" applyAlignment="1">
      <alignment horizontal="center" vertical="center"/>
    </xf>
    <xf numFmtId="0" fontId="41" fillId="4" borderId="132" xfId="0" applyFont="1" applyFill="1" applyBorder="1" applyAlignment="1">
      <alignment horizontal="center" vertical="center"/>
    </xf>
    <xf numFmtId="0" fontId="41" fillId="4" borderId="133" xfId="0" applyFont="1" applyFill="1" applyBorder="1" applyAlignment="1">
      <alignment horizontal="center" vertical="center"/>
    </xf>
    <xf numFmtId="0" fontId="42" fillId="0" borderId="134" xfId="0" applyFont="1" applyBorder="1" applyAlignment="1">
      <alignment horizontal="center" vertical="center" wrapText="1"/>
    </xf>
    <xf numFmtId="0" fontId="42" fillId="0" borderId="38" xfId="0" applyFont="1" applyBorder="1" applyAlignment="1">
      <alignment horizontal="center" vertical="center" wrapText="1"/>
    </xf>
    <xf numFmtId="0" fontId="132" fillId="56" borderId="21" xfId="0" applyFont="1" applyFill="1" applyBorder="1" applyAlignment="1">
      <alignment horizontal="center" vertical="center"/>
    </xf>
    <xf numFmtId="0" fontId="132" fillId="56" borderId="30" xfId="0" applyFont="1" applyFill="1" applyBorder="1" applyAlignment="1">
      <alignment horizontal="center" vertical="center"/>
    </xf>
    <xf numFmtId="165" fontId="5" fillId="8" borderId="114" xfId="0" applyNumberFormat="1" applyFont="1" applyFill="1" applyBorder="1" applyAlignment="1">
      <alignment horizontal="center" vertical="center" wrapText="1"/>
    </xf>
    <xf numFmtId="165" fontId="5" fillId="8" borderId="35" xfId="0" applyNumberFormat="1" applyFont="1" applyFill="1" applyBorder="1" applyAlignment="1">
      <alignment horizontal="center" vertical="center"/>
    </xf>
    <xf numFmtId="169" fontId="79" fillId="9" borderId="55" xfId="4" applyNumberFormat="1" applyFont="1" applyFill="1" applyBorder="1" applyAlignment="1" applyProtection="1">
      <alignment horizontal="center" vertical="center"/>
    </xf>
    <xf numFmtId="169" fontId="79" fillId="9" borderId="25" xfId="4" applyNumberFormat="1" applyFont="1" applyFill="1" applyBorder="1" applyAlignment="1" applyProtection="1">
      <alignment horizontal="center" vertical="center"/>
    </xf>
    <xf numFmtId="169" fontId="79" fillId="9" borderId="44" xfId="4" applyNumberFormat="1" applyFont="1" applyFill="1" applyBorder="1" applyAlignment="1" applyProtection="1">
      <alignment horizontal="center" vertical="center"/>
    </xf>
    <xf numFmtId="169" fontId="79" fillId="9" borderId="36" xfId="4" applyNumberFormat="1" applyFont="1" applyFill="1" applyBorder="1" applyAlignment="1" applyProtection="1">
      <alignment horizontal="center" vertical="center"/>
    </xf>
    <xf numFmtId="169" fontId="79" fillId="9" borderId="28" xfId="4" applyNumberFormat="1" applyFont="1" applyFill="1" applyBorder="1" applyAlignment="1" applyProtection="1">
      <alignment horizontal="center" vertical="center"/>
    </xf>
    <xf numFmtId="169" fontId="79" fillId="9" borderId="48" xfId="4" applyNumberFormat="1" applyFont="1" applyFill="1" applyBorder="1" applyAlignment="1" applyProtection="1">
      <alignment horizontal="center" vertical="center"/>
    </xf>
    <xf numFmtId="0" fontId="0" fillId="40" borderId="0" xfId="0" applyFill="1" applyProtection="1"/>
    <xf numFmtId="0" fontId="0" fillId="0" borderId="0" xfId="0" applyProtection="1"/>
    <xf numFmtId="0" fontId="0" fillId="0" borderId="0" xfId="0" applyAlignment="1" applyProtection="1">
      <alignment horizontal="center"/>
    </xf>
    <xf numFmtId="49" fontId="6" fillId="0" borderId="4" xfId="0" applyNumberFormat="1" applyFont="1" applyBorder="1" applyAlignment="1" applyProtection="1">
      <alignment horizontal="left" vertical="center"/>
    </xf>
    <xf numFmtId="0" fontId="3" fillId="13" borderId="4" xfId="0" applyFont="1" applyFill="1" applyBorder="1" applyAlignment="1" applyProtection="1">
      <alignment horizontal="center" vertical="center"/>
    </xf>
    <xf numFmtId="0" fontId="131" fillId="3" borderId="21" xfId="0" applyFont="1" applyFill="1" applyBorder="1" applyAlignment="1" applyProtection="1">
      <alignment horizontal="center" vertical="center"/>
    </xf>
    <xf numFmtId="0" fontId="132" fillId="0" borderId="30" xfId="0" applyFont="1" applyBorder="1" applyProtection="1"/>
    <xf numFmtId="0" fontId="41" fillId="4" borderId="79" xfId="0" applyFont="1" applyFill="1" applyBorder="1" applyAlignment="1" applyProtection="1">
      <alignment horizontal="center" vertical="center"/>
    </xf>
    <xf numFmtId="0" fontId="41" fillId="4" borderId="78" xfId="0" applyFont="1" applyFill="1" applyBorder="1" applyAlignment="1" applyProtection="1">
      <alignment horizontal="center" vertical="center"/>
    </xf>
    <xf numFmtId="0" fontId="41" fillId="4" borderId="80" xfId="0" applyFont="1" applyFill="1" applyBorder="1" applyAlignment="1" applyProtection="1">
      <alignment horizontal="center" vertical="center"/>
    </xf>
    <xf numFmtId="0" fontId="42" fillId="0" borderId="0" xfId="0" applyFont="1" applyAlignment="1" applyProtection="1">
      <alignment horizontal="center" vertical="center" wrapText="1"/>
    </xf>
    <xf numFmtId="0" fontId="132" fillId="0" borderId="33" xfId="0" applyFont="1" applyBorder="1" applyProtection="1"/>
    <xf numFmtId="0" fontId="132" fillId="0" borderId="0" xfId="0" applyFont="1" applyProtection="1"/>
    <xf numFmtId="0" fontId="41" fillId="3" borderId="89" xfId="0" applyFont="1" applyFill="1" applyBorder="1" applyAlignment="1" applyProtection="1">
      <alignment horizontal="center" vertical="center"/>
    </xf>
    <xf numFmtId="0" fontId="41" fillId="3" borderId="0" xfId="0" applyFont="1" applyFill="1" applyAlignment="1" applyProtection="1">
      <alignment horizontal="center" vertical="center"/>
    </xf>
    <xf numFmtId="0" fontId="41" fillId="3" borderId="90" xfId="0" applyFont="1" applyFill="1" applyBorder="1" applyAlignment="1" applyProtection="1">
      <alignment horizontal="center" vertical="center"/>
    </xf>
    <xf numFmtId="49" fontId="130" fillId="2" borderId="4" xfId="0" applyNumberFormat="1" applyFont="1" applyFill="1" applyBorder="1" applyAlignment="1" applyProtection="1">
      <alignment horizontal="center" vertical="center"/>
    </xf>
    <xf numFmtId="0" fontId="130" fillId="2" borderId="4" xfId="0" applyFont="1" applyFill="1" applyBorder="1" applyAlignment="1" applyProtection="1">
      <alignment horizontal="center" vertical="center"/>
    </xf>
    <xf numFmtId="0" fontId="3" fillId="2" borderId="4" xfId="0" applyFont="1" applyFill="1" applyBorder="1" applyAlignment="1" applyProtection="1">
      <alignment horizontal="center" vertical="center" wrapText="1"/>
    </xf>
    <xf numFmtId="0" fontId="132" fillId="0" borderId="38" xfId="0" applyFont="1" applyBorder="1" applyProtection="1"/>
    <xf numFmtId="0" fontId="10" fillId="10" borderId="0" xfId="0" applyFont="1" applyFill="1" applyAlignment="1" applyProtection="1">
      <alignment horizontal="center" vertical="center" wrapText="1"/>
    </xf>
    <xf numFmtId="0" fontId="10" fillId="10" borderId="13" xfId="0" applyFont="1" applyFill="1" applyBorder="1" applyAlignment="1" applyProtection="1">
      <alignment horizontal="center" vertical="center" wrapText="1"/>
    </xf>
    <xf numFmtId="0" fontId="38" fillId="0" borderId="0" xfId="0" applyFont="1" applyProtection="1"/>
    <xf numFmtId="0" fontId="10" fillId="10" borderId="7" xfId="0" applyFont="1" applyFill="1" applyBorder="1" applyAlignment="1" applyProtection="1">
      <alignment horizontal="center" vertical="center" wrapText="1"/>
    </xf>
    <xf numFmtId="0" fontId="10" fillId="10" borderId="8" xfId="0" applyFont="1" applyFill="1" applyBorder="1" applyAlignment="1" applyProtection="1">
      <alignment horizontal="center" vertical="center" wrapText="1"/>
    </xf>
    <xf numFmtId="165" fontId="5" fillId="8" borderId="19" xfId="0" applyNumberFormat="1" applyFont="1" applyFill="1" applyBorder="1" applyAlignment="1" applyProtection="1">
      <alignment horizontal="center" vertical="center" wrapText="1"/>
    </xf>
    <xf numFmtId="0" fontId="132" fillId="0" borderId="29" xfId="0" applyFont="1" applyBorder="1" applyProtection="1"/>
    <xf numFmtId="0" fontId="132" fillId="0" borderId="5" xfId="0" applyFont="1" applyBorder="1" applyProtection="1"/>
    <xf numFmtId="0" fontId="132" fillId="0" borderId="35" xfId="0" applyFont="1" applyBorder="1" applyProtection="1"/>
    <xf numFmtId="165" fontId="5" fillId="8" borderId="60" xfId="0" applyNumberFormat="1" applyFont="1" applyFill="1" applyBorder="1" applyAlignment="1" applyProtection="1">
      <alignment horizontal="center" vertical="center"/>
    </xf>
    <xf numFmtId="0" fontId="6" fillId="8" borderId="26" xfId="0" applyFont="1" applyFill="1" applyBorder="1" applyAlignment="1" applyProtection="1">
      <alignment horizontal="center" vertical="center"/>
    </xf>
    <xf numFmtId="49" fontId="6" fillId="8" borderId="26" xfId="0" applyNumberFormat="1" applyFont="1" applyFill="1" applyBorder="1" applyAlignment="1" applyProtection="1">
      <alignment horizontal="center" vertical="center" wrapText="1"/>
    </xf>
    <xf numFmtId="49" fontId="6" fillId="8" borderId="26" xfId="0" applyNumberFormat="1" applyFont="1" applyFill="1" applyBorder="1" applyAlignment="1" applyProtection="1">
      <alignment horizontal="center" vertical="center"/>
    </xf>
    <xf numFmtId="49" fontId="6" fillId="8" borderId="29" xfId="0" applyNumberFormat="1" applyFont="1" applyFill="1" applyBorder="1" applyAlignment="1" applyProtection="1">
      <alignment horizontal="center" vertical="center" wrapText="1"/>
    </xf>
    <xf numFmtId="0" fontId="6" fillId="8" borderId="26" xfId="0" applyFont="1" applyFill="1" applyBorder="1" applyAlignment="1" applyProtection="1">
      <alignment horizontal="center" wrapText="1"/>
    </xf>
    <xf numFmtId="3" fontId="6" fillId="8" borderId="26" xfId="0" applyNumberFormat="1" applyFont="1" applyFill="1" applyBorder="1" applyAlignment="1" applyProtection="1">
      <alignment horizontal="centerContinuous" vertical="center" wrapText="1"/>
    </xf>
    <xf numFmtId="49" fontId="28" fillId="8" borderId="26" xfId="0" applyNumberFormat="1" applyFont="1" applyFill="1" applyBorder="1" applyAlignment="1" applyProtection="1">
      <alignment horizontal="centerContinuous" vertical="center" wrapText="1"/>
    </xf>
    <xf numFmtId="165" fontId="6" fillId="8" borderId="26" xfId="0" applyNumberFormat="1" applyFont="1" applyFill="1" applyBorder="1" applyAlignment="1" applyProtection="1">
      <alignment horizontal="center" vertical="center" wrapText="1"/>
    </xf>
    <xf numFmtId="3" fontId="6" fillId="7" borderId="26" xfId="0" applyNumberFormat="1" applyFont="1" applyFill="1" applyBorder="1" applyAlignment="1" applyProtection="1">
      <alignment horizontal="center" vertical="center" wrapText="1"/>
    </xf>
    <xf numFmtId="4" fontId="6" fillId="8" borderId="26" xfId="0" applyNumberFormat="1" applyFont="1" applyFill="1" applyBorder="1" applyAlignment="1" applyProtection="1">
      <alignment horizontal="centerContinuous" vertical="center"/>
    </xf>
    <xf numFmtId="165" fontId="5" fillId="8" borderId="46" xfId="0" applyNumberFormat="1" applyFont="1" applyFill="1" applyBorder="1" applyAlignment="1" applyProtection="1">
      <alignment horizontal="center" vertical="center"/>
    </xf>
    <xf numFmtId="0" fontId="29" fillId="8" borderId="4" xfId="0" applyFont="1" applyFill="1" applyBorder="1" applyAlignment="1" applyProtection="1">
      <alignment horizontal="center" vertical="center"/>
    </xf>
    <xf numFmtId="49" fontId="29" fillId="8" borderId="4" xfId="0" applyNumberFormat="1" applyFont="1" applyFill="1" applyBorder="1" applyAlignment="1" applyProtection="1">
      <alignment horizontal="center" vertical="center" wrapText="1"/>
    </xf>
    <xf numFmtId="49" fontId="29" fillId="8" borderId="4" xfId="0" applyNumberFormat="1" applyFont="1" applyFill="1" applyBorder="1" applyAlignment="1" applyProtection="1">
      <alignment horizontal="center" vertical="center"/>
    </xf>
    <xf numFmtId="4" fontId="29" fillId="8" borderId="1" xfId="0" applyNumberFormat="1" applyFont="1" applyFill="1" applyBorder="1" applyAlignment="1" applyProtection="1">
      <alignment horizontal="center" vertical="center"/>
    </xf>
    <xf numFmtId="0" fontId="29" fillId="8" borderId="4" xfId="0" applyFont="1" applyFill="1" applyBorder="1" applyAlignment="1" applyProtection="1">
      <alignment horizontal="center" vertical="center" wrapText="1"/>
    </xf>
    <xf numFmtId="49" fontId="29" fillId="14" borderId="3" xfId="0" applyNumberFormat="1" applyFont="1" applyFill="1" applyBorder="1" applyAlignment="1" applyProtection="1">
      <alignment horizontal="center" vertical="center" wrapText="1"/>
    </xf>
    <xf numFmtId="49" fontId="29" fillId="11" borderId="4" xfId="0" applyNumberFormat="1" applyFont="1" applyFill="1" applyBorder="1" applyAlignment="1" applyProtection="1">
      <alignment horizontal="center" vertical="center" wrapText="1"/>
    </xf>
    <xf numFmtId="165" fontId="29" fillId="8" borderId="4" xfId="0" applyNumberFormat="1" applyFont="1" applyFill="1" applyBorder="1" applyAlignment="1" applyProtection="1">
      <alignment horizontal="center" vertical="center" wrapText="1"/>
    </xf>
    <xf numFmtId="3" fontId="29" fillId="8" borderId="4" xfId="0" applyNumberFormat="1" applyFont="1" applyFill="1" applyBorder="1" applyAlignment="1" applyProtection="1">
      <alignment horizontal="center" vertical="center" wrapText="1"/>
    </xf>
    <xf numFmtId="4" fontId="29" fillId="8" borderId="4" xfId="0" applyNumberFormat="1" applyFont="1" applyFill="1" applyBorder="1" applyAlignment="1" applyProtection="1">
      <alignment horizontal="center" vertical="center"/>
    </xf>
    <xf numFmtId="165" fontId="29" fillId="8" borderId="46" xfId="0" applyNumberFormat="1" applyFont="1" applyFill="1" applyBorder="1" applyAlignment="1" applyProtection="1">
      <alignment horizontal="center" vertical="center"/>
    </xf>
    <xf numFmtId="0" fontId="14" fillId="11" borderId="1" xfId="0" applyFont="1" applyFill="1" applyBorder="1" applyAlignment="1" applyProtection="1">
      <alignment horizontal="center" vertical="center"/>
    </xf>
    <xf numFmtId="0" fontId="14" fillId="11" borderId="4" xfId="0" applyFont="1" applyFill="1" applyBorder="1" applyAlignment="1" applyProtection="1">
      <alignment horizontal="center" vertical="center"/>
    </xf>
    <xf numFmtId="0" fontId="14" fillId="11" borderId="26" xfId="0" applyFont="1" applyFill="1" applyBorder="1" applyAlignment="1" applyProtection="1">
      <alignment horizontal="center" vertical="center"/>
    </xf>
    <xf numFmtId="0" fontId="6" fillId="11" borderId="26" xfId="0" applyFont="1" applyFill="1" applyBorder="1" applyAlignment="1" applyProtection="1">
      <alignment horizontal="left" vertical="center"/>
    </xf>
    <xf numFmtId="168" fontId="6" fillId="11" borderId="1" xfId="0" applyNumberFormat="1" applyFont="1" applyFill="1" applyBorder="1" applyProtection="1"/>
    <xf numFmtId="168" fontId="6" fillId="11" borderId="4" xfId="0" applyNumberFormat="1" applyFont="1" applyFill="1" applyBorder="1" applyProtection="1"/>
    <xf numFmtId="168" fontId="6" fillId="11" borderId="3" xfId="0" applyNumberFormat="1" applyFont="1" applyFill="1" applyBorder="1" applyProtection="1"/>
    <xf numFmtId="2" fontId="6" fillId="11" borderId="1" xfId="0" applyNumberFormat="1" applyFont="1" applyFill="1" applyBorder="1" applyProtection="1"/>
    <xf numFmtId="44" fontId="6" fillId="11" borderId="46" xfId="0" applyNumberFormat="1" applyFont="1" applyFill="1" applyBorder="1" applyProtection="1"/>
    <xf numFmtId="0" fontId="14" fillId="3" borderId="5" xfId="0" applyFont="1" applyFill="1" applyBorder="1" applyAlignment="1" applyProtection="1">
      <alignment horizontal="center" vertical="center"/>
    </xf>
    <xf numFmtId="0" fontId="14" fillId="3" borderId="26" xfId="0" applyFont="1" applyFill="1" applyBorder="1" applyAlignment="1" applyProtection="1">
      <alignment horizontal="center" vertical="center"/>
    </xf>
    <xf numFmtId="0" fontId="43" fillId="0" borderId="4" xfId="0" applyFont="1" applyBorder="1" applyAlignment="1" applyProtection="1">
      <alignment horizontal="center" vertical="center"/>
    </xf>
    <xf numFmtId="0" fontId="14" fillId="0" borderId="4" xfId="0" applyFont="1" applyBorder="1" applyAlignment="1" applyProtection="1">
      <alignment horizontal="center" vertical="center"/>
    </xf>
    <xf numFmtId="0" fontId="14" fillId="0" borderId="4" xfId="0" applyFont="1" applyBorder="1" applyAlignment="1" applyProtection="1">
      <alignment vertical="center"/>
    </xf>
    <xf numFmtId="168" fontId="14" fillId="0" borderId="4" xfId="0" applyNumberFormat="1" applyFont="1" applyBorder="1" applyAlignment="1" applyProtection="1">
      <alignment horizontal="right" vertical="center"/>
    </xf>
    <xf numFmtId="0" fontId="14" fillId="3" borderId="4" xfId="0" applyFont="1" applyFill="1" applyBorder="1" applyAlignment="1" applyProtection="1">
      <alignment horizontal="center" vertical="center"/>
    </xf>
    <xf numFmtId="49" fontId="14" fillId="5" borderId="4" xfId="0" applyNumberFormat="1" applyFont="1" applyFill="1" applyBorder="1" applyAlignment="1" applyProtection="1">
      <alignment horizontal="center" vertical="center"/>
    </xf>
    <xf numFmtId="49" fontId="14" fillId="5" borderId="4" xfId="0" applyNumberFormat="1" applyFont="1" applyFill="1" applyBorder="1" applyAlignment="1" applyProtection="1">
      <alignment horizontal="center"/>
    </xf>
    <xf numFmtId="1" fontId="14" fillId="3" borderId="26" xfId="0" applyNumberFormat="1" applyFont="1" applyFill="1" applyBorder="1" applyAlignment="1" applyProtection="1">
      <alignment horizontal="center"/>
    </xf>
    <xf numFmtId="168" fontId="14" fillId="3" borderId="4" xfId="0" applyNumberFormat="1" applyFont="1" applyFill="1" applyBorder="1" applyProtection="1"/>
    <xf numFmtId="4" fontId="14" fillId="0" borderId="26" xfId="0" applyNumberFormat="1" applyFont="1" applyBorder="1" applyAlignment="1" applyProtection="1">
      <alignment horizontal="right" vertical="center"/>
    </xf>
    <xf numFmtId="49" fontId="14" fillId="0" borderId="26" xfId="0" applyNumberFormat="1" applyFont="1" applyBorder="1" applyAlignment="1" applyProtection="1">
      <alignment horizontal="center" vertical="center"/>
    </xf>
    <xf numFmtId="3" fontId="14" fillId="0" borderId="4" xfId="0" applyNumberFormat="1" applyFont="1" applyBorder="1" applyAlignment="1" applyProtection="1">
      <alignment vertical="center"/>
    </xf>
    <xf numFmtId="0" fontId="14" fillId="3" borderId="4" xfId="0" applyFont="1" applyFill="1" applyBorder="1" applyAlignment="1" applyProtection="1">
      <alignment vertical="center"/>
    </xf>
    <xf numFmtId="0" fontId="14" fillId="3" borderId="4" xfId="0" applyFont="1" applyFill="1" applyBorder="1" applyAlignment="1" applyProtection="1">
      <alignment horizontal="center" vertical="center" wrapText="1"/>
    </xf>
    <xf numFmtId="1" fontId="14" fillId="3" borderId="4" xfId="0" applyNumberFormat="1" applyFont="1" applyFill="1" applyBorder="1" applyAlignment="1" applyProtection="1">
      <alignment horizontal="center" vertical="center"/>
    </xf>
    <xf numFmtId="169" fontId="116" fillId="9" borderId="30" xfId="4" applyNumberFormat="1" applyFont="1" applyFill="1" applyBorder="1" applyAlignment="1" applyProtection="1">
      <alignment horizontal="center" vertical="center"/>
    </xf>
    <xf numFmtId="0" fontId="0" fillId="9" borderId="22" xfId="0" applyFill="1" applyBorder="1" applyAlignment="1">
      <alignment horizontal="center" vertical="center"/>
    </xf>
    <xf numFmtId="169" fontId="116" fillId="9" borderId="5" xfId="4" applyNumberFormat="1" applyFont="1" applyFill="1" applyBorder="1" applyAlignment="1" applyProtection="1">
      <alignment horizontal="center" vertical="center"/>
    </xf>
    <xf numFmtId="0" fontId="0" fillId="9" borderId="35" xfId="0" applyFill="1" applyBorder="1" applyAlignment="1">
      <alignment horizontal="center" vertical="center"/>
    </xf>
  </cellXfs>
  <cellStyles count="60">
    <cellStyle name="20% - Akzent1 2" xfId="9" xr:uid="{00000000-0005-0000-0000-000000000000}"/>
    <cellStyle name="20% - Akzent2 2" xfId="10" xr:uid="{00000000-0005-0000-0000-000001000000}"/>
    <cellStyle name="20% - Akzent3 2" xfId="11" xr:uid="{00000000-0005-0000-0000-000002000000}"/>
    <cellStyle name="20% - Akzent4 2" xfId="12" xr:uid="{00000000-0005-0000-0000-000003000000}"/>
    <cellStyle name="20% - Akzent5 2" xfId="13" xr:uid="{00000000-0005-0000-0000-000004000000}"/>
    <cellStyle name="20% - Akzent6 2" xfId="14" xr:uid="{00000000-0005-0000-0000-000005000000}"/>
    <cellStyle name="40% - Akzent1 2" xfId="15" xr:uid="{00000000-0005-0000-0000-000006000000}"/>
    <cellStyle name="40% - Akzent2 2" xfId="16" xr:uid="{00000000-0005-0000-0000-000007000000}"/>
    <cellStyle name="40% - Akzent3 2" xfId="17" xr:uid="{00000000-0005-0000-0000-000008000000}"/>
    <cellStyle name="40% - Akzent4 2" xfId="18" xr:uid="{00000000-0005-0000-0000-000009000000}"/>
    <cellStyle name="40% - Akzent5 2" xfId="19" xr:uid="{00000000-0005-0000-0000-00000A000000}"/>
    <cellStyle name="40% - Akzent6 2" xfId="20" xr:uid="{00000000-0005-0000-0000-00000B000000}"/>
    <cellStyle name="60% - Akzent1 2" xfId="21" xr:uid="{00000000-0005-0000-0000-00000C000000}"/>
    <cellStyle name="60% - Akzent2 2" xfId="22" xr:uid="{00000000-0005-0000-0000-00000D000000}"/>
    <cellStyle name="60% - Akzent3 2" xfId="23" xr:uid="{00000000-0005-0000-0000-00000E000000}"/>
    <cellStyle name="60% - Akzent4 2" xfId="24" xr:uid="{00000000-0005-0000-0000-00000F000000}"/>
    <cellStyle name="60% - Akzent5 2" xfId="25" xr:uid="{00000000-0005-0000-0000-000010000000}"/>
    <cellStyle name="60% - Akzent6 2" xfId="26" xr:uid="{00000000-0005-0000-0000-000011000000}"/>
    <cellStyle name="Akzent1 2" xfId="27" xr:uid="{00000000-0005-0000-0000-000012000000}"/>
    <cellStyle name="Akzent2 2" xfId="28" xr:uid="{00000000-0005-0000-0000-000013000000}"/>
    <cellStyle name="Akzent3 2" xfId="29" xr:uid="{00000000-0005-0000-0000-000014000000}"/>
    <cellStyle name="Akzent4 2" xfId="30" xr:uid="{00000000-0005-0000-0000-000015000000}"/>
    <cellStyle name="Akzent5 2" xfId="31" xr:uid="{00000000-0005-0000-0000-000016000000}"/>
    <cellStyle name="Akzent6 2" xfId="32" xr:uid="{00000000-0005-0000-0000-000017000000}"/>
    <cellStyle name="Ausgabe 2" xfId="33" xr:uid="{00000000-0005-0000-0000-000018000000}"/>
    <cellStyle name="Berechnung 2" xfId="34" xr:uid="{00000000-0005-0000-0000-000019000000}"/>
    <cellStyle name="Eingabe 2" xfId="35" xr:uid="{00000000-0005-0000-0000-00001A000000}"/>
    <cellStyle name="Ergebnis 2" xfId="36" xr:uid="{00000000-0005-0000-0000-00001B000000}"/>
    <cellStyle name="Erklärender Text 2" xfId="37" xr:uid="{00000000-0005-0000-0000-00001C000000}"/>
    <cellStyle name="Euro" xfId="4" xr:uid="{00000000-0005-0000-0000-00001D000000}"/>
    <cellStyle name="Euro 2" xfId="38" xr:uid="{00000000-0005-0000-0000-00001E000000}"/>
    <cellStyle name="Euro 3" xfId="39" xr:uid="{00000000-0005-0000-0000-00001F000000}"/>
    <cellStyle name="Euro 4" xfId="40" xr:uid="{00000000-0005-0000-0000-000020000000}"/>
    <cellStyle name="Euro_c. Preisblatt" xfId="2" xr:uid="{00000000-0005-0000-0000-000021000000}"/>
    <cellStyle name="Euro_TESTKalkulationGUD1" xfId="6" xr:uid="{00000000-0005-0000-0000-000022000000}"/>
    <cellStyle name="Gut 2" xfId="41" xr:uid="{00000000-0005-0000-0000-000023000000}"/>
    <cellStyle name="Hyperlink 2" xfId="42" xr:uid="{00000000-0005-0000-0000-000024000000}"/>
    <cellStyle name="Komma 2" xfId="8" xr:uid="{00000000-0005-0000-0000-000025000000}"/>
    <cellStyle name="Link" xfId="3" builtinId="8"/>
    <cellStyle name="Link 2" xfId="58" xr:uid="{00000000-0005-0000-0000-000027000000}"/>
    <cellStyle name="Neutral 2" xfId="43" xr:uid="{00000000-0005-0000-0000-000028000000}"/>
    <cellStyle name="Notiz 2" xfId="44" xr:uid="{00000000-0005-0000-0000-000029000000}"/>
    <cellStyle name="Schlecht 2" xfId="45" xr:uid="{00000000-0005-0000-0000-00002A000000}"/>
    <cellStyle name="Standard" xfId="0" builtinId="0"/>
    <cellStyle name="Standard 2" xfId="46" xr:uid="{00000000-0005-0000-0000-00002C000000}"/>
    <cellStyle name="Standard 2 2" xfId="57" xr:uid="{00000000-0005-0000-0000-00002D000000}"/>
    <cellStyle name="Standard 3" xfId="47" xr:uid="{00000000-0005-0000-0000-00002E000000}"/>
    <cellStyle name="Standard 4" xfId="7" xr:uid="{00000000-0005-0000-0000-00002F000000}"/>
    <cellStyle name="Standard 5" xfId="48" xr:uid="{00000000-0005-0000-0000-000030000000}"/>
    <cellStyle name="Standard 6" xfId="1" xr:uid="{00000000-0005-0000-0000-000031000000}"/>
    <cellStyle name="Standard 8" xfId="59" xr:uid="{00000000-0005-0000-0000-000032000000}"/>
    <cellStyle name="Standard_Tabelle1" xfId="5" xr:uid="{00000000-0005-0000-0000-000033000000}"/>
    <cellStyle name="Überschrift 1 2" xfId="49" xr:uid="{00000000-0005-0000-0000-000034000000}"/>
    <cellStyle name="Überschrift 2 2" xfId="50" xr:uid="{00000000-0005-0000-0000-000035000000}"/>
    <cellStyle name="Überschrift 3 2" xfId="51" xr:uid="{00000000-0005-0000-0000-000036000000}"/>
    <cellStyle name="Überschrift 4 2" xfId="52" xr:uid="{00000000-0005-0000-0000-000037000000}"/>
    <cellStyle name="Überschrift 5" xfId="53" xr:uid="{00000000-0005-0000-0000-000038000000}"/>
    <cellStyle name="Verknüpfte Zelle 2" xfId="54" xr:uid="{00000000-0005-0000-0000-000039000000}"/>
    <cellStyle name="Warnender Text 2" xfId="55" xr:uid="{00000000-0005-0000-0000-00003A000000}"/>
    <cellStyle name="Zelle überprüfen 2" xfId="56" xr:uid="{00000000-0005-0000-0000-00003B000000}"/>
  </cellStyles>
  <dxfs count="0"/>
  <tableStyles count="0" defaultTableStyle="TableStyleMedium9" defaultPivotStyle="PivotStyleLight16"/>
  <colors>
    <mruColors>
      <color rgb="FF0000FF"/>
      <color rgb="FFFFFF99"/>
      <color rgb="FF99CCFF"/>
      <color rgb="FFCC99FF"/>
      <color rgb="FFCCFFCC"/>
      <color rgb="FFFF99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2-Preisblatt'!A1"/><Relationship Id="rId2" Type="http://schemas.openxmlformats.org/officeDocument/2006/relationships/hyperlink" Target="#'4-Legende'!A1"/><Relationship Id="rId1" Type="http://schemas.openxmlformats.org/officeDocument/2006/relationships/hyperlink" Target="#'3-Angebotsgesamt&#252;bersicht'!A1"/><Relationship Id="rId5" Type="http://schemas.openxmlformats.org/officeDocument/2006/relationships/hyperlink" Target="#'1-Kalk_SVR  '!A1"/><Relationship Id="rId4" Type="http://schemas.openxmlformats.org/officeDocument/2006/relationships/hyperlink" Target="#'5-LB UR'!A1"/></Relationships>
</file>

<file path=xl/drawings/drawing1.xml><?xml version="1.0" encoding="utf-8"?>
<xdr:wsDr xmlns:xdr="http://schemas.openxmlformats.org/drawingml/2006/spreadsheetDrawing" xmlns:a="http://schemas.openxmlformats.org/drawingml/2006/main">
  <xdr:twoCellAnchor>
    <xdr:from>
      <xdr:col>3</xdr:col>
      <xdr:colOff>76200</xdr:colOff>
      <xdr:row>5</xdr:row>
      <xdr:rowOff>88900</xdr:rowOff>
    </xdr:from>
    <xdr:to>
      <xdr:col>3</xdr:col>
      <xdr:colOff>971550</xdr:colOff>
      <xdr:row>5</xdr:row>
      <xdr:rowOff>269875</xdr:rowOff>
    </xdr:to>
    <xdr:sp macro="" textlink="">
      <xdr:nvSpPr>
        <xdr:cNvPr id="3" name="AutoShape 2">
          <a:hlinkClick xmlns:r="http://schemas.openxmlformats.org/officeDocument/2006/relationships" r:id="rId1"/>
          <a:extLst>
            <a:ext uri="{FF2B5EF4-FFF2-40B4-BE49-F238E27FC236}">
              <a16:creationId xmlns:a16="http://schemas.microsoft.com/office/drawing/2014/main" id="{00000000-0008-0000-0000-000003000000}"/>
            </a:ext>
          </a:extLst>
        </xdr:cNvPr>
        <xdr:cNvSpPr>
          <a:spLocks noChangeArrowheads="1"/>
        </xdr:cNvSpPr>
      </xdr:nvSpPr>
      <xdr:spPr bwMode="auto">
        <a:xfrm>
          <a:off x="3981450" y="24415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6</xdr:row>
      <xdr:rowOff>98425</xdr:rowOff>
    </xdr:from>
    <xdr:to>
      <xdr:col>3</xdr:col>
      <xdr:colOff>971550</xdr:colOff>
      <xdr:row>6</xdr:row>
      <xdr:rowOff>279400</xdr:rowOff>
    </xdr:to>
    <xdr:sp macro="" textlink="">
      <xdr:nvSpPr>
        <xdr:cNvPr id="4" name="AutoShape 4">
          <a:hlinkClick xmlns:r="http://schemas.openxmlformats.org/officeDocument/2006/relationships" r:id="rId2"/>
          <a:extLst>
            <a:ext uri="{FF2B5EF4-FFF2-40B4-BE49-F238E27FC236}">
              <a16:creationId xmlns:a16="http://schemas.microsoft.com/office/drawing/2014/main" id="{00000000-0008-0000-0000-000004000000}"/>
            </a:ext>
          </a:extLst>
        </xdr:cNvPr>
        <xdr:cNvSpPr>
          <a:spLocks noChangeArrowheads="1"/>
        </xdr:cNvSpPr>
      </xdr:nvSpPr>
      <xdr:spPr bwMode="auto">
        <a:xfrm>
          <a:off x="3981450" y="2889250"/>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4</xdr:row>
      <xdr:rowOff>104487</xdr:rowOff>
    </xdr:from>
    <xdr:to>
      <xdr:col>3</xdr:col>
      <xdr:colOff>971550</xdr:colOff>
      <xdr:row>4</xdr:row>
      <xdr:rowOff>285462</xdr:rowOff>
    </xdr:to>
    <xdr:sp macro="" textlink="">
      <xdr:nvSpPr>
        <xdr:cNvPr id="5" name="AutoShape 5">
          <a:hlinkClick xmlns:r="http://schemas.openxmlformats.org/officeDocument/2006/relationships" r:id="rId3"/>
          <a:extLst>
            <a:ext uri="{FF2B5EF4-FFF2-40B4-BE49-F238E27FC236}">
              <a16:creationId xmlns:a16="http://schemas.microsoft.com/office/drawing/2014/main" id="{00000000-0008-0000-0000-000005000000}"/>
            </a:ext>
          </a:extLst>
        </xdr:cNvPr>
        <xdr:cNvSpPr>
          <a:spLocks noChangeArrowheads="1"/>
        </xdr:cNvSpPr>
      </xdr:nvSpPr>
      <xdr:spPr bwMode="auto">
        <a:xfrm>
          <a:off x="3981450" y="2019012"/>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7</xdr:row>
      <xdr:rowOff>95250</xdr:rowOff>
    </xdr:from>
    <xdr:to>
      <xdr:col>3</xdr:col>
      <xdr:colOff>971550</xdr:colOff>
      <xdr:row>7</xdr:row>
      <xdr:rowOff>276225</xdr:rowOff>
    </xdr:to>
    <xdr:sp macro="" textlink="">
      <xdr:nvSpPr>
        <xdr:cNvPr id="6" name="AutoShape 6">
          <a:hlinkClick xmlns:r="http://schemas.openxmlformats.org/officeDocument/2006/relationships" r:id="rId4"/>
          <a:extLst>
            <a:ext uri="{FF2B5EF4-FFF2-40B4-BE49-F238E27FC236}">
              <a16:creationId xmlns:a16="http://schemas.microsoft.com/office/drawing/2014/main" id="{00000000-0008-0000-0000-000006000000}"/>
            </a:ext>
          </a:extLst>
        </xdr:cNvPr>
        <xdr:cNvSpPr>
          <a:spLocks noChangeArrowheads="1"/>
        </xdr:cNvSpPr>
      </xdr:nvSpPr>
      <xdr:spPr bwMode="auto">
        <a:xfrm>
          <a:off x="3981450" y="11334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3</xdr:row>
      <xdr:rowOff>95250</xdr:rowOff>
    </xdr:from>
    <xdr:to>
      <xdr:col>3</xdr:col>
      <xdr:colOff>971550</xdr:colOff>
      <xdr:row>3</xdr:row>
      <xdr:rowOff>276225</xdr:rowOff>
    </xdr:to>
    <xdr:sp macro="" textlink="">
      <xdr:nvSpPr>
        <xdr:cNvPr id="7" name="AutoShape 1">
          <a:hlinkClick xmlns:r="http://schemas.openxmlformats.org/officeDocument/2006/relationships" r:id="rId5"/>
          <a:extLst>
            <a:ext uri="{FF2B5EF4-FFF2-40B4-BE49-F238E27FC236}">
              <a16:creationId xmlns:a16="http://schemas.microsoft.com/office/drawing/2014/main" id="{46BAC5A4-637C-4502-9FC4-7CF55EE721E2}"/>
            </a:ext>
          </a:extLst>
        </xdr:cNvPr>
        <xdr:cNvSpPr>
          <a:spLocks noChangeArrowheads="1"/>
        </xdr:cNvSpPr>
      </xdr:nvSpPr>
      <xdr:spPr bwMode="auto">
        <a:xfrm>
          <a:off x="4436533" y="2561167"/>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1</xdr:col>
      <xdr:colOff>169333</xdr:colOff>
      <xdr:row>11</xdr:row>
      <xdr:rowOff>63500</xdr:rowOff>
    </xdr:from>
    <xdr:to>
      <xdr:col>1</xdr:col>
      <xdr:colOff>370417</xdr:colOff>
      <xdr:row>11</xdr:row>
      <xdr:rowOff>158750</xdr:rowOff>
    </xdr:to>
    <xdr:sp macro="" textlink="">
      <xdr:nvSpPr>
        <xdr:cNvPr id="2" name="Pfeil: eingekerbt nach rechts 1">
          <a:extLst>
            <a:ext uri="{FF2B5EF4-FFF2-40B4-BE49-F238E27FC236}">
              <a16:creationId xmlns:a16="http://schemas.microsoft.com/office/drawing/2014/main" id="{F734FBFE-B820-4BEC-B9B9-A4AB129F3495}"/>
            </a:ext>
          </a:extLst>
        </xdr:cNvPr>
        <xdr:cNvSpPr/>
      </xdr:nvSpPr>
      <xdr:spPr>
        <a:xfrm>
          <a:off x="197908" y="5140325"/>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12</xdr:row>
      <xdr:rowOff>84666</xdr:rowOff>
    </xdr:from>
    <xdr:to>
      <xdr:col>1</xdr:col>
      <xdr:colOff>359834</xdr:colOff>
      <xdr:row>12</xdr:row>
      <xdr:rowOff>179916</xdr:rowOff>
    </xdr:to>
    <xdr:sp macro="" textlink="">
      <xdr:nvSpPr>
        <xdr:cNvPr id="8" name="Pfeil: eingekerbt nach rechts 7">
          <a:extLst>
            <a:ext uri="{FF2B5EF4-FFF2-40B4-BE49-F238E27FC236}">
              <a16:creationId xmlns:a16="http://schemas.microsoft.com/office/drawing/2014/main" id="{E7A00D5A-7E33-4C69-AFC2-56E094C2AD88}"/>
            </a:ext>
          </a:extLst>
        </xdr:cNvPr>
        <xdr:cNvSpPr/>
      </xdr:nvSpPr>
      <xdr:spPr>
        <a:xfrm>
          <a:off x="187325" y="5361516"/>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13</xdr:row>
      <xdr:rowOff>95250</xdr:rowOff>
    </xdr:from>
    <xdr:to>
      <xdr:col>1</xdr:col>
      <xdr:colOff>359834</xdr:colOff>
      <xdr:row>13</xdr:row>
      <xdr:rowOff>190500</xdr:rowOff>
    </xdr:to>
    <xdr:sp macro="" textlink="">
      <xdr:nvSpPr>
        <xdr:cNvPr id="9" name="Pfeil: eingekerbt nach rechts 8">
          <a:extLst>
            <a:ext uri="{FF2B5EF4-FFF2-40B4-BE49-F238E27FC236}">
              <a16:creationId xmlns:a16="http://schemas.microsoft.com/office/drawing/2014/main" id="{F79EBECA-B3A4-4C67-9165-23A6E47D8414}"/>
            </a:ext>
          </a:extLst>
        </xdr:cNvPr>
        <xdr:cNvSpPr/>
      </xdr:nvSpPr>
      <xdr:spPr>
        <a:xfrm>
          <a:off x="187325" y="5572125"/>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FB%20Objektverwaltung%20und%20Hochbau\Frau%20Reinhardt\AUSSCHREIBUNG%202025%20UR\04.11.2024-%20Entwurf%20LOS%201.xlsx" TargetMode="External"/><Relationship Id="rId1" Type="http://schemas.openxmlformats.org/officeDocument/2006/relationships/externalLinkPath" Target="/FB%20Objektverwaltung%20und%20Hochbau/Frau%20Reinhardt/AUSSCHREIBUNG%202025%20UR/Kalkulationstabellen/04.11.2024-%20Entwurf%20LOS%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abriele.reinhardt/AppData/Local/Microsoft/Windows/INetCache/Content.Outlook/IQ3Z5BJX/1986%20Stadtverwaltung%20Meinigen/Version%204/Teil%20B.5%20Kalkulation%20Los%201-10.11.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Übersicht"/>
      <sheetName val="1-Kalk_SVR"/>
      <sheetName val="2-Preisblatt"/>
      <sheetName val="3-Angebotsgesamtübersicht"/>
      <sheetName val="4-Legende"/>
      <sheetName val="5-LB UR"/>
      <sheetName val="1-SV"/>
      <sheetName val="2-Marstall"/>
      <sheetName val="3- Friedhof"/>
      <sheetName val="4-ADA"/>
      <sheetName val="5-Bibo"/>
      <sheetName val="6a-Volkshaus-UR"/>
      <sheetName val="6b-Volkshaus- BR"/>
    </sheetNames>
    <sheetDataSet>
      <sheetData sheetId="0" refreshError="1"/>
      <sheetData sheetId="1">
        <row r="9">
          <cell r="P9" t="str">
            <v>zur Angebotsgesamtübersicht</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Übersicht"/>
      <sheetName val="Kalk_SVR"/>
      <sheetName val="Kalk_SVR_SoT"/>
      <sheetName val="PB 1"/>
      <sheetName val="Angebotsgesamtübersicht"/>
      <sheetName val="Legende"/>
      <sheetName val="LB UR"/>
      <sheetName val="UR 1"/>
      <sheetName val="UR 2"/>
      <sheetName val="UR 3"/>
      <sheetName val="UR 4"/>
      <sheetName val="UR 5"/>
      <sheetName val="UR 6"/>
      <sheetName val="UR 7"/>
      <sheetName val="UR 8"/>
      <sheetName val="UR 9"/>
      <sheetName val="UR 10"/>
      <sheetName val="UR 11"/>
      <sheetName val="UR 12"/>
      <sheetName val="UR 13"/>
      <sheetName val="LB Grundreinig."/>
      <sheetName val="Eingabe LZ u. SVR"/>
      <sheetName val="Gr.R1"/>
      <sheetName val="Gr.R2"/>
      <sheetName val="Gr.R3"/>
      <sheetName val="Gr.R4"/>
      <sheetName val="Gr.R5"/>
      <sheetName val="Gr.R6"/>
      <sheetName val="Gr.R7"/>
      <sheetName val="Gr.R8"/>
      <sheetName val="Gr.R9"/>
      <sheetName val="Gr.R10"/>
      <sheetName val="Gr.R11"/>
      <sheetName val="Gr.R12"/>
      <sheetName val="Gr.R13"/>
      <sheetName val="Gr.R14"/>
      <sheetName val="Gr.R15"/>
      <sheetName val="Gr.R16"/>
      <sheetName val="Gr.R17"/>
      <sheetName val="Gr.R18"/>
      <sheetName val="Gr.R19"/>
      <sheetName val="Gr.R20"/>
      <sheetName val="Gr.R21"/>
      <sheetName val="Gr.R22"/>
      <sheetName val="Gr.R23"/>
      <sheetName val="Gr.R24"/>
      <sheetName val="Gr.R25"/>
      <sheetName val="Gr.R26"/>
    </sheetNames>
    <sheetDataSet>
      <sheetData sheetId="0">
        <row r="2">
          <cell r="B2" t="str">
            <v>Stadt Meiningen / Los 1</v>
          </cell>
        </row>
      </sheetData>
      <sheetData sheetId="1"/>
      <sheetData sheetId="2"/>
      <sheetData sheetId="3"/>
      <sheetData sheetId="4">
        <row r="7">
          <cell r="D7" t="str">
            <v>Meiningen</v>
          </cell>
        </row>
        <row r="42">
          <cell r="D42" t="str">
            <v>Walldorf</v>
          </cell>
          <cell r="E42" t="str">
            <v>Spitalstr. 29</v>
          </cell>
          <cell r="F42" t="str">
            <v>Jugendclub Walldorf</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59999389629810485"/>
  </sheetPr>
  <dimension ref="B1:E15"/>
  <sheetViews>
    <sheetView showGridLines="0" zoomScale="90" zoomScaleNormal="90" workbookViewId="0">
      <selection activeCell="E7" sqref="E7"/>
    </sheetView>
  </sheetViews>
  <sheetFormatPr baseColWidth="10" defaultColWidth="11.42578125" defaultRowHeight="15" x14ac:dyDescent="0.25"/>
  <cols>
    <col min="1" max="1" width="0.42578125" customWidth="1"/>
    <col min="2" max="2" width="7.28515625" customWidth="1"/>
    <col min="3" max="3" width="57.5703125" customWidth="1"/>
    <col min="4" max="4" width="15.7109375" style="3" customWidth="1"/>
    <col min="5" max="5" width="50.140625" customWidth="1"/>
  </cols>
  <sheetData>
    <row r="1" spans="2:5" ht="2.25" customHeight="1" thickBot="1" x14ac:dyDescent="0.3"/>
    <row r="2" spans="2:5" ht="39" customHeight="1" thickBot="1" x14ac:dyDescent="0.3">
      <c r="B2" s="888" t="s">
        <v>482</v>
      </c>
      <c r="C2" s="889"/>
      <c r="D2" s="890"/>
    </row>
    <row r="3" spans="2:5" ht="18" customHeight="1" x14ac:dyDescent="0.25">
      <c r="B3" s="170" t="s">
        <v>0</v>
      </c>
      <c r="C3" s="171" t="s">
        <v>1</v>
      </c>
      <c r="D3" s="515"/>
      <c r="E3" s="516" t="s">
        <v>617</v>
      </c>
    </row>
    <row r="4" spans="2:5" s="5" customFormat="1" ht="47.25" customHeight="1" x14ac:dyDescent="0.2">
      <c r="B4" s="174">
        <v>1</v>
      </c>
      <c r="C4" s="325" t="s">
        <v>486</v>
      </c>
      <c r="D4" s="173"/>
      <c r="E4" s="509" t="s">
        <v>618</v>
      </c>
    </row>
    <row r="5" spans="2:5" s="5" customFormat="1" ht="39.950000000000003" customHeight="1" x14ac:dyDescent="0.2">
      <c r="B5" s="172">
        <v>2</v>
      </c>
      <c r="C5" s="324" t="s">
        <v>109</v>
      </c>
      <c r="D5" s="173"/>
      <c r="E5" s="509" t="s">
        <v>619</v>
      </c>
    </row>
    <row r="6" spans="2:5" s="5" customFormat="1" ht="39.950000000000003" customHeight="1" x14ac:dyDescent="0.2">
      <c r="B6" s="172">
        <v>3</v>
      </c>
      <c r="C6" s="321" t="s">
        <v>100</v>
      </c>
      <c r="D6" s="173"/>
      <c r="E6" s="509" t="s">
        <v>620</v>
      </c>
    </row>
    <row r="7" spans="2:5" s="5" customFormat="1" ht="39.950000000000003" customHeight="1" x14ac:dyDescent="0.2">
      <c r="B7" s="174">
        <v>4</v>
      </c>
      <c r="C7" s="322" t="s">
        <v>2</v>
      </c>
      <c r="D7" s="173"/>
      <c r="E7" s="509" t="s">
        <v>621</v>
      </c>
    </row>
    <row r="8" spans="2:5" ht="39.950000000000003" customHeight="1" x14ac:dyDescent="0.25">
      <c r="B8" s="172">
        <v>5</v>
      </c>
      <c r="C8" s="323" t="s">
        <v>99</v>
      </c>
      <c r="D8" s="511"/>
      <c r="E8" s="509" t="s">
        <v>622</v>
      </c>
    </row>
    <row r="9" spans="2:5" x14ac:dyDescent="0.25">
      <c r="C9" s="175"/>
      <c r="E9" s="510"/>
    </row>
    <row r="10" spans="2:5" ht="15.75" x14ac:dyDescent="0.25">
      <c r="B10" s="512"/>
      <c r="C10" s="513"/>
      <c r="D10" s="444"/>
    </row>
    <row r="11" spans="2:5" ht="18.75" x14ac:dyDescent="0.3">
      <c r="B11" s="855"/>
      <c r="C11" s="514" t="s">
        <v>623</v>
      </c>
      <c r="D11" s="444"/>
    </row>
    <row r="12" spans="2:5" ht="15.75" x14ac:dyDescent="0.25">
      <c r="B12" s="512"/>
      <c r="C12" s="512" t="s">
        <v>624</v>
      </c>
    </row>
    <row r="13" spans="2:5" ht="15.75" x14ac:dyDescent="0.25">
      <c r="C13" s="512" t="s">
        <v>625</v>
      </c>
      <c r="D13" s="444"/>
    </row>
    <row r="14" spans="2:5" ht="15.75" x14ac:dyDescent="0.25">
      <c r="C14" s="512" t="s">
        <v>640</v>
      </c>
    </row>
    <row r="15" spans="2:5" x14ac:dyDescent="0.25">
      <c r="D15" s="5"/>
    </row>
  </sheetData>
  <sheetProtection algorithmName="SHA-512" hashValue="/OkT/FnuGVW82Z9Bf05UvmTfh1jUWQ+t2/YatIIg0EK9SMOTMdhnGyyY5djQwTb55OmXirP6V8/8dJxhCkslEA==" saltValue="9fyQhjP7RYJpbUe9GAy1Vw==" spinCount="100000" sheet="1" objects="1" scenarios="1"/>
  <mergeCells count="1">
    <mergeCell ref="B2:D2"/>
  </mergeCells>
  <printOptions horizontalCentered="1"/>
  <pageMargins left="0.70866141732283472" right="0.70866141732283472" top="0.78740157480314965" bottom="0.78740157480314965" header="0.31496062992125984" footer="0.31496062992125984"/>
  <pageSetup paperSize="9" orientation="portrait" r:id="rId1"/>
  <headerFooter>
    <oddFooter>&amp;L&amp;F&amp;R&amp;P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5B06D-C906-425E-B210-C2E754B48BA5}">
  <sheetPr>
    <tabColor theme="9" tint="-0.249977111117893"/>
  </sheetPr>
  <dimension ref="A1:Y25"/>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6.7109375" customWidth="1"/>
    <col min="12" max="12" width="6.7109375" hidden="1" customWidth="1"/>
    <col min="13" max="13" width="6.28515625" hidden="1" customWidth="1"/>
    <col min="14" max="14" width="12.5703125" bestFit="1" customWidth="1"/>
    <col min="15" max="15" width="10"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thickTop="1" x14ac:dyDescent="0.25">
      <c r="A2" s="1094" t="s">
        <v>77</v>
      </c>
      <c r="B2" s="1094"/>
      <c r="C2" s="1094"/>
      <c r="D2" s="1013" t="s">
        <v>416</v>
      </c>
      <c r="E2" s="1013"/>
      <c r="F2" s="1013"/>
      <c r="G2" s="1013"/>
      <c r="H2" s="1085" t="str">
        <f>'3-Angebotsgesamtübersicht'!G2</f>
        <v>Firma</v>
      </c>
      <c r="I2" s="1086"/>
      <c r="J2" s="1086"/>
      <c r="K2" s="1086"/>
      <c r="L2" s="1086"/>
      <c r="M2" s="1086"/>
      <c r="N2" s="1087"/>
      <c r="O2" s="1102" t="s">
        <v>111</v>
      </c>
      <c r="P2" s="1102"/>
      <c r="Q2" s="1103"/>
      <c r="R2" s="1052" t="s">
        <v>110</v>
      </c>
      <c r="W2" s="603"/>
    </row>
    <row r="3" spans="1:25" ht="15" customHeight="1" x14ac:dyDescent="0.25">
      <c r="A3" s="1094"/>
      <c r="B3" s="1094"/>
      <c r="C3" s="1094"/>
      <c r="D3" s="1013"/>
      <c r="E3" s="1013"/>
      <c r="F3" s="1013"/>
      <c r="G3" s="1013"/>
      <c r="H3" s="1088"/>
      <c r="I3" s="1089"/>
      <c r="J3" s="1089"/>
      <c r="K3" s="1089"/>
      <c r="L3" s="1089"/>
      <c r="M3" s="1089"/>
      <c r="N3" s="1090"/>
      <c r="O3" s="1104" t="s">
        <v>4</v>
      </c>
      <c r="P3" s="1104"/>
      <c r="Q3" s="1104"/>
      <c r="R3" s="1052"/>
      <c r="Y3" s="604"/>
    </row>
    <row r="4" spans="1:25" ht="15" customHeight="1" x14ac:dyDescent="0.25">
      <c r="A4" s="1094"/>
      <c r="B4" s="1094"/>
      <c r="C4" s="1094"/>
      <c r="D4" s="1013"/>
      <c r="E4" s="1013"/>
      <c r="F4" s="1013"/>
      <c r="G4" s="1013"/>
      <c r="H4" s="1088"/>
      <c r="I4" s="1089"/>
      <c r="J4" s="1089"/>
      <c r="K4" s="1089"/>
      <c r="L4" s="1089"/>
      <c r="M4" s="1089"/>
      <c r="N4" s="1090"/>
      <c r="O4" s="1105"/>
      <c r="P4" s="1106"/>
      <c r="Q4" s="1107"/>
      <c r="Y4" s="605"/>
    </row>
    <row r="5" spans="1:25" ht="15.75" customHeight="1" x14ac:dyDescent="0.25">
      <c r="A5" s="1094"/>
      <c r="B5" s="1094"/>
      <c r="C5" s="1094"/>
      <c r="D5" s="1013"/>
      <c r="E5" s="1013"/>
      <c r="F5" s="1013"/>
      <c r="G5" s="1013"/>
      <c r="H5" s="1088"/>
      <c r="I5" s="1089"/>
      <c r="J5" s="1089"/>
      <c r="K5" s="1089"/>
      <c r="L5" s="1089"/>
      <c r="M5" s="1089"/>
      <c r="N5" s="1090"/>
      <c r="O5" s="1108"/>
      <c r="P5" s="1109"/>
      <c r="Q5" s="1110"/>
    </row>
    <row r="6" spans="1:25" ht="15.75" customHeight="1" x14ac:dyDescent="0.25">
      <c r="A6" s="1094"/>
      <c r="B6" s="1094"/>
      <c r="C6" s="1094"/>
      <c r="D6" s="1013"/>
      <c r="E6" s="1013"/>
      <c r="F6" s="1013"/>
      <c r="G6" s="1013"/>
      <c r="H6" s="1088"/>
      <c r="I6" s="1089"/>
      <c r="J6" s="1089"/>
      <c r="K6" s="1089"/>
      <c r="L6" s="1089"/>
      <c r="M6" s="1089"/>
      <c r="N6" s="1090"/>
      <c r="O6" s="1111"/>
      <c r="P6" s="1112"/>
      <c r="Q6" s="1113"/>
    </row>
    <row r="7" spans="1:25" ht="15" customHeight="1" x14ac:dyDescent="0.25">
      <c r="A7" s="1094" t="s">
        <v>78</v>
      </c>
      <c r="B7" s="1094"/>
      <c r="C7" s="1094"/>
      <c r="D7" s="1070" t="s">
        <v>633</v>
      </c>
      <c r="E7" s="1071"/>
      <c r="F7" s="1095" t="s">
        <v>636</v>
      </c>
      <c r="G7" s="1095"/>
      <c r="H7" s="1088"/>
      <c r="I7" s="1089"/>
      <c r="J7" s="1089"/>
      <c r="K7" s="1089"/>
      <c r="L7" s="1089"/>
      <c r="M7" s="1089"/>
      <c r="N7" s="1090"/>
      <c r="O7" s="1096" t="s">
        <v>105</v>
      </c>
      <c r="P7" s="1096"/>
      <c r="Q7" s="1097"/>
      <c r="R7" s="98"/>
    </row>
    <row r="8" spans="1:25" ht="15.75" customHeight="1" thickBot="1" x14ac:dyDescent="0.3">
      <c r="A8" s="1094"/>
      <c r="B8" s="1094"/>
      <c r="C8" s="1094"/>
      <c r="D8" s="1071"/>
      <c r="E8" s="1071"/>
      <c r="F8" s="1095"/>
      <c r="G8" s="1095"/>
      <c r="H8" s="1088"/>
      <c r="I8" s="1089"/>
      <c r="J8" s="1089"/>
      <c r="K8" s="1089"/>
      <c r="L8" s="1089"/>
      <c r="M8" s="1089"/>
      <c r="N8" s="1090"/>
      <c r="O8" s="1098"/>
      <c r="P8" s="1098"/>
      <c r="Q8" s="1099"/>
    </row>
    <row r="9" spans="1:25" ht="15" customHeight="1" x14ac:dyDescent="0.25">
      <c r="A9" s="1094"/>
      <c r="B9" s="1094"/>
      <c r="C9" s="1094"/>
      <c r="D9" s="1071"/>
      <c r="E9" s="1071"/>
      <c r="F9" s="1095"/>
      <c r="G9" s="1095"/>
      <c r="H9" s="1088"/>
      <c r="I9" s="1089"/>
      <c r="J9" s="1089"/>
      <c r="K9" s="1089"/>
      <c r="L9" s="1089"/>
      <c r="M9" s="1089"/>
      <c r="N9" s="1090"/>
      <c r="O9" s="1354">
        <f>'2-Preisblatt'!D6</f>
        <v>0</v>
      </c>
      <c r="P9" s="1355"/>
      <c r="Q9" s="1356"/>
      <c r="R9" s="1100" t="s">
        <v>103</v>
      </c>
      <c r="W9" s="1037"/>
    </row>
    <row r="10" spans="1:25" ht="15.75" customHeight="1" thickBot="1" x14ac:dyDescent="0.3">
      <c r="A10" s="1094"/>
      <c r="B10" s="1094"/>
      <c r="C10" s="1094"/>
      <c r="D10" s="1071"/>
      <c r="E10" s="1071"/>
      <c r="F10" s="1095"/>
      <c r="G10" s="1095"/>
      <c r="H10" s="1091"/>
      <c r="I10" s="1092"/>
      <c r="J10" s="1092"/>
      <c r="K10" s="1092"/>
      <c r="L10" s="1092"/>
      <c r="M10" s="1092"/>
      <c r="N10" s="1093"/>
      <c r="O10" s="1248"/>
      <c r="P10" s="1249"/>
      <c r="Q10" s="1250"/>
      <c r="R10" s="1101"/>
      <c r="W10" s="1037"/>
    </row>
    <row r="11" spans="1:25" ht="36.75" customHeight="1" x14ac:dyDescent="0.25">
      <c r="A11" s="623" t="s">
        <v>79</v>
      </c>
      <c r="B11" s="624"/>
      <c r="C11" s="624" t="s">
        <v>113</v>
      </c>
      <c r="D11" s="624" t="s">
        <v>119</v>
      </c>
      <c r="E11" s="624" t="s">
        <v>80</v>
      </c>
      <c r="F11" s="625" t="s">
        <v>85</v>
      </c>
      <c r="G11" s="626" t="s">
        <v>82</v>
      </c>
      <c r="H11" s="624" t="s">
        <v>44</v>
      </c>
      <c r="I11" s="627" t="s">
        <v>114</v>
      </c>
      <c r="J11" s="627" t="s">
        <v>115</v>
      </c>
      <c r="K11" s="628" t="s">
        <v>83</v>
      </c>
      <c r="L11" s="628"/>
      <c r="M11" s="629"/>
      <c r="N11" s="630" t="s">
        <v>63</v>
      </c>
      <c r="O11" s="862" t="s">
        <v>632</v>
      </c>
      <c r="P11" s="631" t="s">
        <v>84</v>
      </c>
      <c r="Q11" s="631"/>
      <c r="R11" s="632" t="s">
        <v>634</v>
      </c>
      <c r="W11" s="607"/>
    </row>
    <row r="12" spans="1:25" ht="45" x14ac:dyDescent="0.25">
      <c r="A12" s="633"/>
      <c r="B12" s="634"/>
      <c r="C12" s="634"/>
      <c r="D12" s="634" t="s">
        <v>80</v>
      </c>
      <c r="E12" s="634"/>
      <c r="F12" s="635" t="s">
        <v>85</v>
      </c>
      <c r="G12" s="636" t="s">
        <v>86</v>
      </c>
      <c r="H12" s="634" t="s">
        <v>87</v>
      </c>
      <c r="I12" s="637" t="s">
        <v>81</v>
      </c>
      <c r="J12" s="638"/>
      <c r="K12" s="639"/>
      <c r="L12" s="639" t="s">
        <v>88</v>
      </c>
      <c r="M12" s="639" t="s">
        <v>635</v>
      </c>
      <c r="N12" s="640" t="s">
        <v>90</v>
      </c>
      <c r="O12" s="641" t="s">
        <v>637</v>
      </c>
      <c r="P12" s="642" t="s">
        <v>92</v>
      </c>
      <c r="Q12" s="642" t="s">
        <v>93</v>
      </c>
      <c r="R12" s="643" t="s">
        <v>94</v>
      </c>
      <c r="W12" s="606"/>
    </row>
    <row r="13" spans="1:25" x14ac:dyDescent="0.25">
      <c r="A13" s="644"/>
      <c r="B13" s="645"/>
      <c r="C13" s="646"/>
      <c r="D13" s="646"/>
      <c r="E13" s="646"/>
      <c r="F13" s="647" t="s">
        <v>75</v>
      </c>
      <c r="G13" s="648">
        <f>SUM(G14:G15)</f>
        <v>56.4</v>
      </c>
      <c r="H13" s="649"/>
      <c r="I13" s="646"/>
      <c r="J13" s="650"/>
      <c r="K13" s="649"/>
      <c r="L13" s="649"/>
      <c r="M13" s="649"/>
      <c r="N13" s="648">
        <f>SUM(N14:N$15)</f>
        <v>1466.4</v>
      </c>
      <c r="O13" s="649"/>
      <c r="P13" s="651" t="e">
        <f>SUM(P14:P$15)</f>
        <v>#DIV/0!</v>
      </c>
      <c r="Q13" s="651" t="e">
        <f>SUM(Q14:Q$25)</f>
        <v>#DIV/0!</v>
      </c>
      <c r="R13" s="652" t="e">
        <f>SUM(R14:R15)</f>
        <v>#DIV/0!</v>
      </c>
    </row>
    <row r="14" spans="1:25" s="136" customFormat="1" ht="21.75" customHeight="1" x14ac:dyDescent="0.25">
      <c r="A14" s="653">
        <v>1</v>
      </c>
      <c r="B14" s="654"/>
      <c r="C14" s="655"/>
      <c r="D14" s="656" t="s">
        <v>124</v>
      </c>
      <c r="E14" s="657"/>
      <c r="F14" s="657" t="s">
        <v>418</v>
      </c>
      <c r="G14" s="658">
        <v>56.4</v>
      </c>
      <c r="H14" s="659" t="s">
        <v>122</v>
      </c>
      <c r="I14" s="660" t="s">
        <v>6</v>
      </c>
      <c r="J14" s="661"/>
      <c r="K14" s="662">
        <v>26</v>
      </c>
      <c r="L14" s="662">
        <v>26</v>
      </c>
      <c r="M14" s="662">
        <v>26</v>
      </c>
      <c r="N14" s="663">
        <v>1466.4</v>
      </c>
      <c r="O14" s="664"/>
      <c r="P14" s="665" t="e">
        <f>N14/O14</f>
        <v>#DIV/0!</v>
      </c>
      <c r="Q14" s="665" t="e">
        <f>P14/12</f>
        <v>#DIV/0!</v>
      </c>
      <c r="R14" s="666" t="e">
        <f>P14*O9</f>
        <v>#DIV/0!</v>
      </c>
    </row>
    <row r="15" spans="1:25" s="136" customFormat="1" ht="14.1" customHeight="1" x14ac:dyDescent="0.25">
      <c r="A15" s="653"/>
      <c r="B15" s="667"/>
      <c r="C15" s="655"/>
      <c r="D15" s="656"/>
      <c r="E15" s="657"/>
      <c r="F15" s="657"/>
      <c r="G15" s="658"/>
      <c r="H15" s="659"/>
      <c r="I15" s="660"/>
      <c r="J15" s="661"/>
      <c r="K15" s="662"/>
      <c r="L15" s="662"/>
      <c r="M15" s="662"/>
      <c r="N15" s="663"/>
      <c r="O15" s="680"/>
      <c r="P15" s="665"/>
      <c r="Q15" s="665"/>
      <c r="R15" s="666"/>
    </row>
    <row r="16" spans="1:25" s="621" customFormat="1" ht="14.1" customHeight="1" x14ac:dyDescent="0.25">
      <c r="A16" s="668"/>
      <c r="B16" s="669"/>
      <c r="C16" s="6"/>
      <c r="D16" s="670"/>
      <c r="E16" s="670"/>
      <c r="F16" s="264"/>
      <c r="G16" s="671"/>
      <c r="H16" s="672"/>
      <c r="I16" s="673"/>
      <c r="J16" s="673"/>
      <c r="K16" s="674"/>
      <c r="L16" s="674"/>
      <c r="M16" s="674"/>
      <c r="N16" s="675"/>
      <c r="O16" s="676"/>
      <c r="P16" s="677"/>
      <c r="Q16" s="677"/>
      <c r="R16" s="678"/>
      <c r="T16" s="136"/>
    </row>
    <row r="17" spans="1:20" s="621" customFormat="1" ht="14.1" customHeight="1" x14ac:dyDescent="0.25">
      <c r="A17" s="668"/>
      <c r="B17" s="669"/>
      <c r="C17" s="6"/>
      <c r="D17" s="670"/>
      <c r="E17" s="670"/>
      <c r="F17" s="264"/>
      <c r="G17" s="671"/>
      <c r="H17" s="672"/>
      <c r="I17" s="673"/>
      <c r="J17" s="673"/>
      <c r="K17" s="674"/>
      <c r="L17" s="674"/>
      <c r="M17" s="674"/>
      <c r="N17" s="675"/>
      <c r="O17" s="676"/>
      <c r="P17" s="677"/>
      <c r="Q17" s="677"/>
      <c r="R17" s="678"/>
      <c r="T17" s="136"/>
    </row>
    <row r="18" spans="1:20" s="621" customFormat="1" ht="14.1" customHeight="1" x14ac:dyDescent="0.2">
      <c r="A18" s="608"/>
      <c r="B18" s="609"/>
      <c r="C18" s="610"/>
      <c r="D18" s="611"/>
      <c r="E18" s="611"/>
      <c r="F18" s="612"/>
      <c r="G18" s="613"/>
      <c r="H18" s="614"/>
      <c r="I18" s="615"/>
      <c r="J18" s="615"/>
      <c r="K18" s="616"/>
      <c r="L18" s="616"/>
      <c r="M18" s="616"/>
      <c r="N18" s="617"/>
      <c r="O18" s="618"/>
      <c r="P18" s="619"/>
      <c r="Q18" s="619"/>
      <c r="R18" s="620"/>
      <c r="T18" s="136"/>
    </row>
    <row r="19" spans="1:20" s="621" customFormat="1" ht="14.1" customHeight="1" x14ac:dyDescent="0.2">
      <c r="A19" s="608"/>
      <c r="B19" s="609"/>
      <c r="C19" s="610"/>
      <c r="D19" s="611"/>
      <c r="E19" s="611"/>
      <c r="F19" s="612"/>
      <c r="G19" s="613"/>
      <c r="H19" s="614"/>
      <c r="I19" s="615"/>
      <c r="J19" s="615"/>
      <c r="K19" s="616"/>
      <c r="L19" s="616"/>
      <c r="M19" s="616"/>
      <c r="N19" s="617"/>
      <c r="O19" s="618"/>
      <c r="P19" s="619"/>
      <c r="Q19" s="619"/>
      <c r="R19" s="620"/>
      <c r="T19" s="136"/>
    </row>
    <row r="20" spans="1:20" s="621" customFormat="1" ht="14.1" customHeight="1" x14ac:dyDescent="0.2">
      <c r="A20" s="608"/>
      <c r="B20" s="609"/>
      <c r="C20" s="610"/>
      <c r="D20" s="611"/>
      <c r="E20" s="611"/>
      <c r="F20" s="612"/>
      <c r="G20" s="613"/>
      <c r="H20" s="614"/>
      <c r="I20" s="615"/>
      <c r="J20" s="615"/>
      <c r="K20" s="616"/>
      <c r="L20" s="616"/>
      <c r="M20" s="616"/>
      <c r="N20" s="617"/>
      <c r="O20" s="618"/>
      <c r="P20" s="619"/>
      <c r="Q20" s="619"/>
      <c r="R20" s="620"/>
      <c r="T20" s="136"/>
    </row>
    <row r="21" spans="1:20" s="621" customFormat="1" ht="14.1" customHeight="1" x14ac:dyDescent="0.2">
      <c r="A21" s="608"/>
      <c r="B21" s="609"/>
      <c r="C21" s="610"/>
      <c r="D21" s="611"/>
      <c r="E21" s="611"/>
      <c r="F21" s="612"/>
      <c r="G21" s="613"/>
      <c r="H21" s="614"/>
      <c r="I21" s="615"/>
      <c r="J21" s="615"/>
      <c r="K21" s="616"/>
      <c r="L21" s="616"/>
      <c r="M21" s="616"/>
      <c r="N21" s="617"/>
      <c r="O21" s="618"/>
      <c r="P21" s="619"/>
      <c r="Q21" s="619"/>
      <c r="R21" s="620"/>
      <c r="T21" s="136"/>
    </row>
    <row r="22" spans="1:20" s="621" customFormat="1" ht="14.1" customHeight="1" x14ac:dyDescent="0.2">
      <c r="A22" s="608"/>
      <c r="B22" s="609"/>
      <c r="C22" s="610"/>
      <c r="D22" s="611"/>
      <c r="E22" s="611"/>
      <c r="F22" s="612"/>
      <c r="G22" s="613"/>
      <c r="H22" s="614"/>
      <c r="I22" s="615"/>
      <c r="J22" s="615"/>
      <c r="K22" s="616"/>
      <c r="L22" s="616"/>
      <c r="M22" s="616"/>
      <c r="N22" s="617"/>
      <c r="O22" s="618"/>
      <c r="P22" s="619"/>
      <c r="Q22" s="619"/>
      <c r="R22" s="620"/>
      <c r="T22" s="136"/>
    </row>
    <row r="23" spans="1:20" s="621" customFormat="1" ht="14.1" customHeight="1" x14ac:dyDescent="0.2">
      <c r="A23" s="608"/>
      <c r="B23" s="609"/>
      <c r="C23" s="610"/>
      <c r="D23" s="622"/>
      <c r="E23" s="622"/>
      <c r="F23" s="612"/>
      <c r="G23" s="613"/>
      <c r="H23" s="614"/>
      <c r="I23" s="615"/>
      <c r="J23" s="615"/>
      <c r="K23" s="616"/>
      <c r="L23" s="616"/>
      <c r="M23" s="616"/>
      <c r="N23" s="617"/>
      <c r="O23" s="618"/>
      <c r="P23" s="619"/>
      <c r="Q23" s="619"/>
      <c r="R23" s="620"/>
      <c r="T23" s="136"/>
    </row>
    <row r="24" spans="1:20" s="621" customFormat="1" ht="14.1" customHeight="1" x14ac:dyDescent="0.2">
      <c r="A24" s="608"/>
      <c r="B24" s="609"/>
      <c r="C24" s="610"/>
      <c r="D24" s="611"/>
      <c r="E24" s="611"/>
      <c r="F24" s="612"/>
      <c r="G24" s="613"/>
      <c r="H24" s="614"/>
      <c r="I24" s="615"/>
      <c r="J24" s="615"/>
      <c r="K24" s="616"/>
      <c r="L24" s="616"/>
      <c r="M24" s="616"/>
      <c r="N24" s="617"/>
      <c r="O24" s="618"/>
      <c r="P24" s="619"/>
      <c r="Q24" s="619"/>
      <c r="R24" s="620"/>
      <c r="T24" s="136"/>
    </row>
    <row r="25" spans="1:20" s="136" customFormat="1" ht="14.1" customHeight="1" x14ac:dyDescent="0.2">
      <c r="A25" s="608"/>
      <c r="B25" s="608"/>
      <c r="C25" s="610"/>
      <c r="D25" s="611"/>
      <c r="E25" s="611"/>
      <c r="F25" s="612"/>
      <c r="G25" s="613"/>
      <c r="H25" s="614"/>
      <c r="I25" s="615"/>
      <c r="J25" s="615"/>
      <c r="K25" s="616"/>
      <c r="L25" s="616"/>
      <c r="M25" s="616"/>
      <c r="N25" s="617"/>
      <c r="O25" s="618"/>
      <c r="P25" s="619"/>
      <c r="Q25" s="619"/>
      <c r="R25" s="620"/>
    </row>
  </sheetData>
  <sheetProtection algorithmName="SHA-512" hashValue="WExrhWyrE+OoAieLXkA0a1+IyyAFRsqlKxgKIU9EJQLeqDBO0ijfnG/27QR3v02TUafuF/XpPm1FwRp86XHVWQ==" saltValue="Tnip82+noRSCf5MwiBCWkw==" spinCount="100000" sheet="1" autoFilter="0"/>
  <autoFilter ref="A12:O25" xr:uid="{00000000-0009-0000-0000-000034000000}"/>
  <mergeCells count="16">
    <mergeCell ref="W9:W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82D12A86-103B-4CB9-AB7B-6349C3EF2E6E}"/>
    <hyperlink ref="O3:Q3" location="'3-Angebotsgesamtübersicht'!A1" display="zur Angebotsgesamtübersicht" xr:uid="{ECDA1714-C4E9-4642-90DB-9AEEDF3B9A8D}"/>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C8C8C-B7C6-4F30-94E6-CC19E6592946}">
  <sheetPr>
    <tabColor theme="9" tint="-0.249977111117893"/>
  </sheetPr>
  <dimension ref="A1:U39"/>
  <sheetViews>
    <sheetView workbookViewId="0">
      <selection activeCell="O14" sqref="O14"/>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7" customWidth="1"/>
    <col min="12" max="12" width="6.7109375" hidden="1" customWidth="1"/>
    <col min="13" max="13" width="6.28515625" hidden="1" customWidth="1"/>
    <col min="14" max="14" width="10.85546875" bestFit="1" customWidth="1"/>
    <col min="15" max="15" width="9.28515625" customWidth="1"/>
    <col min="16" max="16" width="11" customWidth="1"/>
    <col min="17" max="17" width="8.7109375" customWidth="1"/>
    <col min="18" max="18" width="15.7109375" customWidth="1"/>
    <col min="19" max="19" width="31.85546875" customWidth="1"/>
    <col min="20" max="20" width="1.140625" customWidth="1"/>
    <col min="21" max="21" width="16.42578125" bestFit="1" customWidth="1"/>
    <col min="35" max="35" width="11" customWidth="1"/>
  </cols>
  <sheetData>
    <row r="1" spans="1:21" ht="7.5" customHeight="1" thickBot="1" x14ac:dyDescent="0.3"/>
    <row r="2" spans="1:21" ht="21.6" customHeight="1" thickTop="1" x14ac:dyDescent="0.25">
      <c r="A2" s="1047" t="s">
        <v>77</v>
      </c>
      <c r="B2" s="1047"/>
      <c r="C2" s="1047"/>
      <c r="D2" s="1048" t="s">
        <v>419</v>
      </c>
      <c r="E2" s="1048"/>
      <c r="F2" s="1048"/>
      <c r="G2" s="1048"/>
      <c r="H2" s="1085" t="str">
        <f>'3-Angebotsgesamtübersicht'!G2</f>
        <v>Firma</v>
      </c>
      <c r="I2" s="1086"/>
      <c r="J2" s="1086"/>
      <c r="K2" s="1086"/>
      <c r="L2" s="1086"/>
      <c r="M2" s="1086"/>
      <c r="N2" s="1087"/>
      <c r="O2" s="1121" t="s">
        <v>111</v>
      </c>
      <c r="P2" s="1121"/>
      <c r="Q2" s="1122"/>
      <c r="R2" s="1052" t="s">
        <v>110</v>
      </c>
      <c r="S2" s="95"/>
    </row>
    <row r="3" spans="1:21" ht="15" customHeight="1" x14ac:dyDescent="0.25">
      <c r="A3" s="1047"/>
      <c r="B3" s="1047"/>
      <c r="C3" s="1047"/>
      <c r="D3" s="1048"/>
      <c r="E3" s="1048"/>
      <c r="F3" s="1048"/>
      <c r="G3" s="1048"/>
      <c r="H3" s="1088"/>
      <c r="I3" s="1089"/>
      <c r="J3" s="1089"/>
      <c r="K3" s="1089"/>
      <c r="L3" s="1089"/>
      <c r="M3" s="1089"/>
      <c r="N3" s="1090"/>
      <c r="O3" s="1123" t="s">
        <v>4</v>
      </c>
      <c r="P3" s="1123"/>
      <c r="Q3" s="1123"/>
      <c r="R3" s="1052"/>
      <c r="U3" s="96"/>
    </row>
    <row r="4" spans="1:21" ht="15" customHeight="1" x14ac:dyDescent="0.25">
      <c r="A4" s="1047"/>
      <c r="B4" s="1047"/>
      <c r="C4" s="1047"/>
      <c r="D4" s="1048"/>
      <c r="E4" s="1048"/>
      <c r="F4" s="1048"/>
      <c r="G4" s="1048"/>
      <c r="H4" s="1088"/>
      <c r="I4" s="1089"/>
      <c r="J4" s="1089"/>
      <c r="K4" s="1089"/>
      <c r="L4" s="1089"/>
      <c r="M4" s="1089"/>
      <c r="N4" s="1090"/>
      <c r="O4" s="1124"/>
      <c r="P4" s="1125"/>
      <c r="Q4" s="1126"/>
      <c r="U4" s="97"/>
    </row>
    <row r="5" spans="1:21" ht="15.75" customHeight="1" x14ac:dyDescent="0.25">
      <c r="A5" s="1047"/>
      <c r="B5" s="1047"/>
      <c r="C5" s="1047"/>
      <c r="D5" s="1048"/>
      <c r="E5" s="1048"/>
      <c r="F5" s="1048"/>
      <c r="G5" s="1048"/>
      <c r="H5" s="1088"/>
      <c r="I5" s="1089"/>
      <c r="J5" s="1089"/>
      <c r="K5" s="1089"/>
      <c r="L5" s="1089"/>
      <c r="M5" s="1089"/>
      <c r="N5" s="1090"/>
      <c r="O5" s="1080"/>
      <c r="P5" s="1058"/>
      <c r="Q5" s="1081"/>
    </row>
    <row r="6" spans="1:21" ht="15.75" customHeight="1" x14ac:dyDescent="0.25">
      <c r="A6" s="1047"/>
      <c r="B6" s="1047"/>
      <c r="C6" s="1047"/>
      <c r="D6" s="1048"/>
      <c r="E6" s="1048"/>
      <c r="F6" s="1048"/>
      <c r="G6" s="1048"/>
      <c r="H6" s="1088"/>
      <c r="I6" s="1089"/>
      <c r="J6" s="1089"/>
      <c r="K6" s="1089"/>
      <c r="L6" s="1089"/>
      <c r="M6" s="1089"/>
      <c r="N6" s="1090"/>
      <c r="O6" s="1082"/>
      <c r="P6" s="1083"/>
      <c r="Q6" s="1084"/>
    </row>
    <row r="7" spans="1:21" ht="15" customHeight="1" x14ac:dyDescent="0.25">
      <c r="A7" s="1047" t="s">
        <v>78</v>
      </c>
      <c r="B7" s="1047"/>
      <c r="C7" s="1047"/>
      <c r="D7" s="1070" t="s">
        <v>643</v>
      </c>
      <c r="E7" s="1114"/>
      <c r="F7" s="1040" t="s">
        <v>644</v>
      </c>
      <c r="G7" s="1040"/>
      <c r="H7" s="1088"/>
      <c r="I7" s="1089"/>
      <c r="J7" s="1089"/>
      <c r="K7" s="1089"/>
      <c r="L7" s="1089"/>
      <c r="M7" s="1089"/>
      <c r="N7" s="1090"/>
      <c r="O7" s="1073" t="s">
        <v>105</v>
      </c>
      <c r="P7" s="1073"/>
      <c r="Q7" s="1074"/>
      <c r="R7" s="98"/>
    </row>
    <row r="8" spans="1:21" ht="15.75" customHeight="1" thickBot="1" x14ac:dyDescent="0.3">
      <c r="A8" s="1047"/>
      <c r="B8" s="1047"/>
      <c r="C8" s="1047"/>
      <c r="D8" s="1114"/>
      <c r="E8" s="1114"/>
      <c r="F8" s="1040"/>
      <c r="G8" s="1040"/>
      <c r="H8" s="1088"/>
      <c r="I8" s="1089"/>
      <c r="J8" s="1089"/>
      <c r="K8" s="1089"/>
      <c r="L8" s="1089"/>
      <c r="M8" s="1089"/>
      <c r="N8" s="1090"/>
      <c r="O8" s="1075"/>
      <c r="P8" s="1075"/>
      <c r="Q8" s="1076"/>
    </row>
    <row r="9" spans="1:21" ht="15" customHeight="1" x14ac:dyDescent="0.25">
      <c r="A9" s="1047"/>
      <c r="B9" s="1047"/>
      <c r="C9" s="1047"/>
      <c r="D9" s="1114"/>
      <c r="E9" s="1114"/>
      <c r="F9" s="1040"/>
      <c r="G9" s="1040"/>
      <c r="H9" s="1088"/>
      <c r="I9" s="1089"/>
      <c r="J9" s="1089"/>
      <c r="K9" s="1089"/>
      <c r="L9" s="1089"/>
      <c r="M9" s="1089"/>
      <c r="N9" s="1090"/>
      <c r="O9" s="1115">
        <f>'2-Preisblatt'!D6</f>
        <v>0</v>
      </c>
      <c r="P9" s="1116"/>
      <c r="Q9" s="1117"/>
      <c r="R9" s="1077" t="s">
        <v>103</v>
      </c>
      <c r="S9" s="1069"/>
    </row>
    <row r="10" spans="1:21" ht="15.75" customHeight="1" thickBot="1" x14ac:dyDescent="0.3">
      <c r="A10" s="1047"/>
      <c r="B10" s="1047"/>
      <c r="C10" s="1047"/>
      <c r="D10" s="1114"/>
      <c r="E10" s="1114"/>
      <c r="F10" s="1040"/>
      <c r="G10" s="1040"/>
      <c r="H10" s="1091"/>
      <c r="I10" s="1092"/>
      <c r="J10" s="1092"/>
      <c r="K10" s="1092"/>
      <c r="L10" s="1092"/>
      <c r="M10" s="1092"/>
      <c r="N10" s="1093"/>
      <c r="O10" s="1118"/>
      <c r="P10" s="1119"/>
      <c r="Q10" s="1120"/>
      <c r="R10" s="1078"/>
      <c r="S10" s="1069"/>
    </row>
    <row r="11" spans="1:21" ht="23.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3" t="s">
        <v>63</v>
      </c>
      <c r="O11" s="862" t="s">
        <v>632</v>
      </c>
      <c r="P11" s="104" t="s">
        <v>84</v>
      </c>
      <c r="Q11" s="104"/>
      <c r="R11" s="105" t="s">
        <v>102</v>
      </c>
      <c r="S11" s="2"/>
    </row>
    <row r="12" spans="1:21" ht="22.5" x14ac:dyDescent="0.25">
      <c r="A12" s="106"/>
      <c r="B12" s="107"/>
      <c r="C12" s="107"/>
      <c r="D12" s="107" t="s">
        <v>80</v>
      </c>
      <c r="E12" s="107"/>
      <c r="F12" s="108" t="s">
        <v>85</v>
      </c>
      <c r="G12" s="109" t="s">
        <v>86</v>
      </c>
      <c r="H12" s="107" t="s">
        <v>87</v>
      </c>
      <c r="I12" s="110" t="s">
        <v>81</v>
      </c>
      <c r="J12" s="111"/>
      <c r="K12" s="112" t="s">
        <v>44</v>
      </c>
      <c r="L12" s="112" t="s">
        <v>88</v>
      </c>
      <c r="M12" s="112" t="s">
        <v>89</v>
      </c>
      <c r="N12" s="113" t="s">
        <v>90</v>
      </c>
      <c r="O12" s="114" t="s">
        <v>637</v>
      </c>
      <c r="P12" s="115" t="s">
        <v>92</v>
      </c>
      <c r="Q12" s="115" t="s">
        <v>93</v>
      </c>
      <c r="R12" s="116" t="s">
        <v>94</v>
      </c>
      <c r="S12" s="221"/>
    </row>
    <row r="13" spans="1:21" x14ac:dyDescent="0.25">
      <c r="A13" s="117"/>
      <c r="B13" s="118"/>
      <c r="C13" s="119"/>
      <c r="D13" s="119"/>
      <c r="E13" s="119"/>
      <c r="F13" s="120" t="s">
        <v>75</v>
      </c>
      <c r="G13" s="121">
        <f>SUM(G14:G37)</f>
        <v>434.19</v>
      </c>
      <c r="H13" s="122"/>
      <c r="I13" s="119"/>
      <c r="J13" s="123"/>
      <c r="K13" s="122"/>
      <c r="L13" s="122"/>
      <c r="M13" s="122"/>
      <c r="N13" s="121">
        <f>SUM(N14:N$37)</f>
        <v>9708.4399999999987</v>
      </c>
      <c r="O13" s="122"/>
      <c r="P13" s="124" t="e">
        <f>SUM(P14:P$37)</f>
        <v>#DIV/0!</v>
      </c>
      <c r="Q13" s="124" t="e">
        <f>SUM(Q14:Q$37)</f>
        <v>#DIV/0!</v>
      </c>
      <c r="R13" s="125" t="e">
        <f>SUM(R14:R$37)</f>
        <v>#DIV/0!</v>
      </c>
    </row>
    <row r="14" spans="1:21" s="135" customFormat="1" ht="14.1" customHeight="1" x14ac:dyDescent="0.2">
      <c r="A14" s="126">
        <v>1</v>
      </c>
      <c r="B14" s="127"/>
      <c r="C14" s="142"/>
      <c r="D14" s="140" t="s">
        <v>236</v>
      </c>
      <c r="E14" s="224"/>
      <c r="F14" s="224" t="s">
        <v>421</v>
      </c>
      <c r="G14" s="130">
        <v>8.7899999999999991</v>
      </c>
      <c r="H14" s="159"/>
      <c r="I14" s="143"/>
      <c r="J14" s="132"/>
      <c r="K14" s="158">
        <v>26</v>
      </c>
      <c r="L14" s="158">
        <v>26</v>
      </c>
      <c r="M14" s="158">
        <v>26</v>
      </c>
      <c r="N14" s="257">
        <f t="shared" ref="N14:N37" si="0">G14*L14</f>
        <v>228.53999999999996</v>
      </c>
      <c r="O14" s="14"/>
      <c r="P14" s="134" t="e">
        <f>N14/O14</f>
        <v>#DIV/0!</v>
      </c>
      <c r="Q14" s="134" t="e">
        <f>P14/12</f>
        <v>#DIV/0!</v>
      </c>
      <c r="R14" s="10" t="e">
        <f>P14*$O$9</f>
        <v>#DIV/0!</v>
      </c>
    </row>
    <row r="15" spans="1:21" s="135" customFormat="1" ht="14.1" customHeight="1" x14ac:dyDescent="0.2">
      <c r="A15" s="126">
        <v>2</v>
      </c>
      <c r="B15" s="137"/>
      <c r="C15" s="142"/>
      <c r="D15" s="140" t="s">
        <v>236</v>
      </c>
      <c r="E15" s="224"/>
      <c r="F15" s="224" t="s">
        <v>422</v>
      </c>
      <c r="G15" s="130">
        <v>52.31</v>
      </c>
      <c r="H15" s="159"/>
      <c r="I15" s="143"/>
      <c r="J15" s="132"/>
      <c r="K15" s="158">
        <v>26</v>
      </c>
      <c r="L15" s="158">
        <v>26</v>
      </c>
      <c r="M15" s="158">
        <v>26</v>
      </c>
      <c r="N15" s="257">
        <f t="shared" si="0"/>
        <v>1360.06</v>
      </c>
      <c r="O15" s="14"/>
      <c r="P15" s="134" t="e">
        <f t="shared" ref="P15:P37" si="1">N15/O15</f>
        <v>#DIV/0!</v>
      </c>
      <c r="Q15" s="134" t="e">
        <f t="shared" ref="Q15:Q37" si="2">P15/12</f>
        <v>#DIV/0!</v>
      </c>
      <c r="R15" s="10" t="e">
        <f t="shared" ref="R15:R37" si="3">P15*$O$9</f>
        <v>#DIV/0!</v>
      </c>
    </row>
    <row r="16" spans="1:21" s="135" customFormat="1" ht="14.1" customHeight="1" x14ac:dyDescent="0.2">
      <c r="A16" s="126">
        <v>3</v>
      </c>
      <c r="B16" s="127"/>
      <c r="C16" s="142"/>
      <c r="D16" s="140" t="s">
        <v>236</v>
      </c>
      <c r="E16" s="223"/>
      <c r="F16" s="224" t="s">
        <v>129</v>
      </c>
      <c r="G16" s="130">
        <v>3.1</v>
      </c>
      <c r="H16" s="159"/>
      <c r="I16" s="143"/>
      <c r="J16" s="132"/>
      <c r="K16" s="158">
        <v>26</v>
      </c>
      <c r="L16" s="158">
        <v>26</v>
      </c>
      <c r="M16" s="158">
        <v>26</v>
      </c>
      <c r="N16" s="257">
        <f t="shared" si="0"/>
        <v>80.600000000000009</v>
      </c>
      <c r="O16" s="14"/>
      <c r="P16" s="134" t="e">
        <f t="shared" si="1"/>
        <v>#DIV/0!</v>
      </c>
      <c r="Q16" s="134" t="e">
        <f t="shared" si="2"/>
        <v>#DIV/0!</v>
      </c>
      <c r="R16" s="10" t="e">
        <f t="shared" si="3"/>
        <v>#DIV/0!</v>
      </c>
    </row>
    <row r="17" spans="1:18" s="139" customFormat="1" ht="11.25" x14ac:dyDescent="0.2">
      <c r="A17" s="126">
        <v>4</v>
      </c>
      <c r="B17" s="137"/>
      <c r="C17" s="142"/>
      <c r="D17" s="140" t="s">
        <v>236</v>
      </c>
      <c r="E17" s="223"/>
      <c r="F17" s="256" t="s">
        <v>227</v>
      </c>
      <c r="G17" s="130">
        <v>10.48</v>
      </c>
      <c r="H17" s="237"/>
      <c r="I17" s="143"/>
      <c r="J17" s="132"/>
      <c r="K17" s="158">
        <v>1</v>
      </c>
      <c r="L17" s="158">
        <v>1</v>
      </c>
      <c r="M17" s="158">
        <v>0</v>
      </c>
      <c r="N17" s="257">
        <f t="shared" si="0"/>
        <v>10.48</v>
      </c>
      <c r="O17" s="14"/>
      <c r="P17" s="134" t="e">
        <f t="shared" si="1"/>
        <v>#DIV/0!</v>
      </c>
      <c r="Q17" s="134" t="e">
        <f t="shared" si="2"/>
        <v>#DIV/0!</v>
      </c>
      <c r="R17" s="10" t="e">
        <f t="shared" si="3"/>
        <v>#DIV/0!</v>
      </c>
    </row>
    <row r="18" spans="1:18" s="139" customFormat="1" ht="14.1" customHeight="1" x14ac:dyDescent="0.2">
      <c r="A18" s="126">
        <v>5</v>
      </c>
      <c r="B18" s="137"/>
      <c r="C18" s="142"/>
      <c r="D18" s="140" t="s">
        <v>236</v>
      </c>
      <c r="E18" s="223"/>
      <c r="F18" s="225" t="s">
        <v>134</v>
      </c>
      <c r="G18" s="130">
        <v>12.85</v>
      </c>
      <c r="H18" s="159"/>
      <c r="I18" s="143"/>
      <c r="J18" s="132"/>
      <c r="K18" s="158">
        <v>1</v>
      </c>
      <c r="L18" s="158">
        <v>1</v>
      </c>
      <c r="M18" s="158">
        <v>1</v>
      </c>
      <c r="N18" s="257">
        <f t="shared" si="0"/>
        <v>12.85</v>
      </c>
      <c r="O18" s="14"/>
      <c r="P18" s="134" t="e">
        <f t="shared" si="1"/>
        <v>#DIV/0!</v>
      </c>
      <c r="Q18" s="134" t="e">
        <f t="shared" si="2"/>
        <v>#DIV/0!</v>
      </c>
      <c r="R18" s="10" t="e">
        <f t="shared" si="3"/>
        <v>#DIV/0!</v>
      </c>
    </row>
    <row r="19" spans="1:18" s="139" customFormat="1" ht="11.25" x14ac:dyDescent="0.2">
      <c r="A19" s="126">
        <v>6</v>
      </c>
      <c r="B19" s="137"/>
      <c r="C19" s="142"/>
      <c r="D19" s="140" t="s">
        <v>236</v>
      </c>
      <c r="E19" s="223"/>
      <c r="F19" s="224" t="s">
        <v>423</v>
      </c>
      <c r="G19" s="130">
        <v>74.06</v>
      </c>
      <c r="H19" s="237"/>
      <c r="I19" s="143"/>
      <c r="J19" s="132"/>
      <c r="K19" s="158">
        <v>26</v>
      </c>
      <c r="L19" s="158">
        <v>26</v>
      </c>
      <c r="M19" s="158">
        <v>26</v>
      </c>
      <c r="N19" s="257">
        <f t="shared" si="0"/>
        <v>1925.56</v>
      </c>
      <c r="O19" s="14"/>
      <c r="P19" s="134" t="e">
        <f t="shared" si="1"/>
        <v>#DIV/0!</v>
      </c>
      <c r="Q19" s="134" t="e">
        <f t="shared" si="2"/>
        <v>#DIV/0!</v>
      </c>
      <c r="R19" s="10" t="e">
        <f t="shared" si="3"/>
        <v>#DIV/0!</v>
      </c>
    </row>
    <row r="20" spans="1:18" s="139" customFormat="1" ht="14.1" customHeight="1" x14ac:dyDescent="0.2">
      <c r="A20" s="126">
        <v>7</v>
      </c>
      <c r="B20" s="137"/>
      <c r="C20" s="142"/>
      <c r="D20" s="140" t="s">
        <v>236</v>
      </c>
      <c r="E20" s="223"/>
      <c r="F20" s="224" t="s">
        <v>424</v>
      </c>
      <c r="G20" s="130">
        <v>11</v>
      </c>
      <c r="H20" s="159"/>
      <c r="I20" s="143"/>
      <c r="J20" s="132"/>
      <c r="K20" s="158">
        <v>26</v>
      </c>
      <c r="L20" s="158">
        <v>26</v>
      </c>
      <c r="M20" s="158">
        <v>26</v>
      </c>
      <c r="N20" s="257">
        <f t="shared" si="0"/>
        <v>286</v>
      </c>
      <c r="O20" s="14"/>
      <c r="P20" s="134" t="e">
        <f t="shared" si="1"/>
        <v>#DIV/0!</v>
      </c>
      <c r="Q20" s="134" t="e">
        <f t="shared" si="2"/>
        <v>#DIV/0!</v>
      </c>
      <c r="R20" s="10" t="e">
        <f t="shared" si="3"/>
        <v>#DIV/0!</v>
      </c>
    </row>
    <row r="21" spans="1:18" s="139" customFormat="1" ht="11.25" x14ac:dyDescent="0.2">
      <c r="A21" s="126">
        <v>8</v>
      </c>
      <c r="B21" s="137"/>
      <c r="C21" s="142"/>
      <c r="D21" s="140" t="s">
        <v>236</v>
      </c>
      <c r="E21" s="223"/>
      <c r="F21" s="224" t="s">
        <v>425</v>
      </c>
      <c r="G21" s="130"/>
      <c r="H21" s="237"/>
      <c r="I21" s="143"/>
      <c r="J21" s="132"/>
      <c r="K21" s="158"/>
      <c r="L21" s="158"/>
      <c r="M21" s="158"/>
      <c r="N21" s="257">
        <f t="shared" si="0"/>
        <v>0</v>
      </c>
      <c r="O21" s="863"/>
      <c r="P21" s="134"/>
      <c r="Q21" s="134"/>
      <c r="R21" s="10"/>
    </row>
    <row r="22" spans="1:18" s="139" customFormat="1" ht="11.25" x14ac:dyDescent="0.2">
      <c r="A22" s="126">
        <v>9</v>
      </c>
      <c r="B22" s="137"/>
      <c r="C22" s="142"/>
      <c r="D22" s="140" t="s">
        <v>236</v>
      </c>
      <c r="E22" s="223"/>
      <c r="F22" s="224" t="s">
        <v>426</v>
      </c>
      <c r="G22" s="130">
        <v>21.96</v>
      </c>
      <c r="H22" s="237"/>
      <c r="I22" s="143"/>
      <c r="J22" s="132"/>
      <c r="K22" s="158">
        <v>26</v>
      </c>
      <c r="L22" s="158">
        <v>26</v>
      </c>
      <c r="M22" s="158">
        <v>26</v>
      </c>
      <c r="N22" s="257">
        <f t="shared" si="0"/>
        <v>570.96</v>
      </c>
      <c r="O22" s="14"/>
      <c r="P22" s="134" t="e">
        <f t="shared" si="1"/>
        <v>#DIV/0!</v>
      </c>
      <c r="Q22" s="134" t="e">
        <f t="shared" si="2"/>
        <v>#DIV/0!</v>
      </c>
      <c r="R22" s="10" t="e">
        <f t="shared" si="3"/>
        <v>#DIV/0!</v>
      </c>
    </row>
    <row r="23" spans="1:18" s="139" customFormat="1" ht="11.25" x14ac:dyDescent="0.2">
      <c r="A23" s="126">
        <v>10</v>
      </c>
      <c r="B23" s="137"/>
      <c r="C23" s="128"/>
      <c r="D23" s="140" t="s">
        <v>236</v>
      </c>
      <c r="E23" s="223"/>
      <c r="F23" s="224" t="s">
        <v>227</v>
      </c>
      <c r="G23" s="130">
        <v>17.510000000000002</v>
      </c>
      <c r="H23" s="237"/>
      <c r="I23" s="143"/>
      <c r="J23" s="132"/>
      <c r="K23" s="158">
        <v>1</v>
      </c>
      <c r="L23" s="158">
        <v>1</v>
      </c>
      <c r="M23" s="158">
        <v>1</v>
      </c>
      <c r="N23" s="257">
        <f t="shared" si="0"/>
        <v>17.510000000000002</v>
      </c>
      <c r="O23" s="14"/>
      <c r="P23" s="134" t="e">
        <f t="shared" si="1"/>
        <v>#DIV/0!</v>
      </c>
      <c r="Q23" s="134" t="e">
        <f t="shared" si="2"/>
        <v>#DIV/0!</v>
      </c>
      <c r="R23" s="10" t="e">
        <f t="shared" si="3"/>
        <v>#DIV/0!</v>
      </c>
    </row>
    <row r="24" spans="1:18" s="139" customFormat="1" ht="11.25" x14ac:dyDescent="0.2">
      <c r="A24" s="126">
        <v>11</v>
      </c>
      <c r="B24" s="137"/>
      <c r="C24" s="128"/>
      <c r="D24" s="154" t="s">
        <v>236</v>
      </c>
      <c r="E24" s="223"/>
      <c r="F24" s="224" t="s">
        <v>427</v>
      </c>
      <c r="G24" s="130">
        <v>22.37</v>
      </c>
      <c r="H24" s="237"/>
      <c r="I24" s="143"/>
      <c r="J24" s="132"/>
      <c r="K24" s="158">
        <v>26</v>
      </c>
      <c r="L24" s="158">
        <v>26</v>
      </c>
      <c r="M24" s="158">
        <v>26</v>
      </c>
      <c r="N24" s="257">
        <f t="shared" si="0"/>
        <v>581.62</v>
      </c>
      <c r="O24" s="14"/>
      <c r="P24" s="134" t="e">
        <f t="shared" si="1"/>
        <v>#DIV/0!</v>
      </c>
      <c r="Q24" s="134" t="e">
        <f t="shared" si="2"/>
        <v>#DIV/0!</v>
      </c>
      <c r="R24" s="10" t="e">
        <f t="shared" si="3"/>
        <v>#DIV/0!</v>
      </c>
    </row>
    <row r="25" spans="1:18" s="139" customFormat="1" ht="14.1" customHeight="1" x14ac:dyDescent="0.2">
      <c r="A25" s="126">
        <v>12</v>
      </c>
      <c r="B25" s="137"/>
      <c r="C25" s="128"/>
      <c r="D25" s="154" t="s">
        <v>124</v>
      </c>
      <c r="E25" s="223"/>
      <c r="F25" s="224" t="s">
        <v>428</v>
      </c>
      <c r="G25" s="130">
        <v>34.29</v>
      </c>
      <c r="H25" s="159"/>
      <c r="I25" s="143"/>
      <c r="J25" s="132"/>
      <c r="K25" s="158">
        <v>26</v>
      </c>
      <c r="L25" s="158">
        <v>26</v>
      </c>
      <c r="M25" s="158">
        <v>26</v>
      </c>
      <c r="N25" s="257">
        <f t="shared" si="0"/>
        <v>891.54</v>
      </c>
      <c r="O25" s="14"/>
      <c r="P25" s="134" t="e">
        <f t="shared" si="1"/>
        <v>#DIV/0!</v>
      </c>
      <c r="Q25" s="134" t="e">
        <f t="shared" si="2"/>
        <v>#DIV/0!</v>
      </c>
      <c r="R25" s="10" t="e">
        <f t="shared" si="3"/>
        <v>#DIV/0!</v>
      </c>
    </row>
    <row r="26" spans="1:18" s="139" customFormat="1" ht="11.25" x14ac:dyDescent="0.2">
      <c r="A26" s="126">
        <v>13</v>
      </c>
      <c r="B26" s="137"/>
      <c r="C26" s="128"/>
      <c r="D26" s="154" t="s">
        <v>124</v>
      </c>
      <c r="E26" s="223"/>
      <c r="F26" s="224" t="s">
        <v>429</v>
      </c>
      <c r="G26" s="130">
        <v>8.31</v>
      </c>
      <c r="H26" s="237"/>
      <c r="I26" s="143"/>
      <c r="J26" s="132"/>
      <c r="K26" s="158">
        <v>26</v>
      </c>
      <c r="L26" s="158">
        <v>26</v>
      </c>
      <c r="M26" s="158">
        <v>26</v>
      </c>
      <c r="N26" s="257">
        <f t="shared" si="0"/>
        <v>216.06</v>
      </c>
      <c r="O26" s="14"/>
      <c r="P26" s="134" t="e">
        <f t="shared" si="1"/>
        <v>#DIV/0!</v>
      </c>
      <c r="Q26" s="134" t="e">
        <f t="shared" si="2"/>
        <v>#DIV/0!</v>
      </c>
      <c r="R26" s="10" t="e">
        <f t="shared" si="3"/>
        <v>#DIV/0!</v>
      </c>
    </row>
    <row r="27" spans="1:18" s="139" customFormat="1" ht="14.1" customHeight="1" x14ac:dyDescent="0.2">
      <c r="A27" s="126">
        <v>14</v>
      </c>
      <c r="B27" s="222"/>
      <c r="C27" s="128"/>
      <c r="D27" s="154" t="s">
        <v>124</v>
      </c>
      <c r="E27" s="223"/>
      <c r="F27" s="224" t="s">
        <v>430</v>
      </c>
      <c r="G27" s="130">
        <v>8.76</v>
      </c>
      <c r="H27" s="159"/>
      <c r="I27" s="143"/>
      <c r="J27" s="132"/>
      <c r="K27" s="158">
        <v>26</v>
      </c>
      <c r="L27" s="158">
        <v>26</v>
      </c>
      <c r="M27" s="158">
        <v>26</v>
      </c>
      <c r="N27" s="257">
        <f t="shared" si="0"/>
        <v>227.76</v>
      </c>
      <c r="O27" s="14"/>
      <c r="P27" s="134" t="e">
        <f t="shared" si="1"/>
        <v>#DIV/0!</v>
      </c>
      <c r="Q27" s="134" t="e">
        <f t="shared" si="2"/>
        <v>#DIV/0!</v>
      </c>
      <c r="R27" s="10" t="e">
        <f t="shared" si="3"/>
        <v>#DIV/0!</v>
      </c>
    </row>
    <row r="28" spans="1:18" s="139" customFormat="1" ht="14.1" customHeight="1" x14ac:dyDescent="0.2">
      <c r="A28" s="126">
        <v>15</v>
      </c>
      <c r="B28" s="222"/>
      <c r="C28" s="128"/>
      <c r="D28" s="154" t="s">
        <v>124</v>
      </c>
      <c r="E28" s="138"/>
      <c r="F28" s="129" t="s">
        <v>431</v>
      </c>
      <c r="G28" s="130">
        <v>9.93</v>
      </c>
      <c r="H28" s="159" t="s">
        <v>127</v>
      </c>
      <c r="I28" s="239"/>
      <c r="J28" s="238"/>
      <c r="K28" s="158">
        <v>26</v>
      </c>
      <c r="L28" s="158">
        <v>26</v>
      </c>
      <c r="M28" s="158">
        <v>26</v>
      </c>
      <c r="N28" s="257">
        <f t="shared" si="0"/>
        <v>258.18</v>
      </c>
      <c r="O28" s="14"/>
      <c r="P28" s="134" t="e">
        <f t="shared" si="1"/>
        <v>#DIV/0!</v>
      </c>
      <c r="Q28" s="134" t="e">
        <f t="shared" si="2"/>
        <v>#DIV/0!</v>
      </c>
      <c r="R28" s="10" t="e">
        <f t="shared" si="3"/>
        <v>#DIV/0!</v>
      </c>
    </row>
    <row r="29" spans="1:18" s="139" customFormat="1" ht="14.1" customHeight="1" x14ac:dyDescent="0.2">
      <c r="A29" s="159">
        <v>16</v>
      </c>
      <c r="B29" s="222"/>
      <c r="C29" s="128"/>
      <c r="D29" s="154" t="s">
        <v>124</v>
      </c>
      <c r="E29" s="138"/>
      <c r="F29" s="129" t="s">
        <v>121</v>
      </c>
      <c r="G29" s="130">
        <v>29.02</v>
      </c>
      <c r="H29" s="131"/>
      <c r="I29" s="143"/>
      <c r="J29" s="238"/>
      <c r="K29" s="158">
        <v>26</v>
      </c>
      <c r="L29" s="158">
        <v>26</v>
      </c>
      <c r="M29" s="158">
        <v>26</v>
      </c>
      <c r="N29" s="257">
        <f t="shared" si="0"/>
        <v>754.52</v>
      </c>
      <c r="O29" s="14"/>
      <c r="P29" s="134" t="e">
        <f t="shared" si="1"/>
        <v>#DIV/0!</v>
      </c>
      <c r="Q29" s="134" t="e">
        <f t="shared" si="2"/>
        <v>#DIV/0!</v>
      </c>
      <c r="R29" s="10" t="e">
        <f t="shared" si="3"/>
        <v>#DIV/0!</v>
      </c>
    </row>
    <row r="30" spans="1:18" s="139" customFormat="1" ht="14.1" customHeight="1" x14ac:dyDescent="0.2">
      <c r="A30" s="159">
        <v>17</v>
      </c>
      <c r="B30" s="222"/>
      <c r="C30" s="128"/>
      <c r="D30" s="154" t="s">
        <v>124</v>
      </c>
      <c r="E30" s="138"/>
      <c r="F30" s="129" t="s">
        <v>432</v>
      </c>
      <c r="G30" s="130">
        <v>7.08</v>
      </c>
      <c r="H30" s="131"/>
      <c r="I30" s="143"/>
      <c r="J30" s="238"/>
      <c r="K30" s="158">
        <v>1</v>
      </c>
      <c r="L30" s="158">
        <v>1</v>
      </c>
      <c r="M30" s="158">
        <v>1</v>
      </c>
      <c r="N30" s="257">
        <f t="shared" si="0"/>
        <v>7.08</v>
      </c>
      <c r="O30" s="14"/>
      <c r="P30" s="134" t="e">
        <f t="shared" si="1"/>
        <v>#DIV/0!</v>
      </c>
      <c r="Q30" s="134" t="e">
        <f t="shared" si="2"/>
        <v>#DIV/0!</v>
      </c>
      <c r="R30" s="10" t="e">
        <f t="shared" si="3"/>
        <v>#DIV/0!</v>
      </c>
    </row>
    <row r="31" spans="1:18" s="139" customFormat="1" ht="14.1" customHeight="1" x14ac:dyDescent="0.2">
      <c r="A31" s="159">
        <v>18</v>
      </c>
      <c r="B31" s="222"/>
      <c r="C31" s="128"/>
      <c r="D31" s="154" t="s">
        <v>124</v>
      </c>
      <c r="E31" s="138"/>
      <c r="F31" s="129" t="s">
        <v>433</v>
      </c>
      <c r="G31" s="130">
        <v>8.02</v>
      </c>
      <c r="H31" s="131"/>
      <c r="I31" s="143"/>
      <c r="J31" s="238"/>
      <c r="K31" s="158">
        <v>1</v>
      </c>
      <c r="L31" s="158">
        <v>1</v>
      </c>
      <c r="M31" s="158">
        <v>1</v>
      </c>
      <c r="N31" s="257">
        <f t="shared" si="0"/>
        <v>8.02</v>
      </c>
      <c r="O31" s="14"/>
      <c r="P31" s="134" t="e">
        <f t="shared" si="1"/>
        <v>#DIV/0!</v>
      </c>
      <c r="Q31" s="134" t="e">
        <f t="shared" si="2"/>
        <v>#DIV/0!</v>
      </c>
      <c r="R31" s="10" t="e">
        <f t="shared" si="3"/>
        <v>#DIV/0!</v>
      </c>
    </row>
    <row r="32" spans="1:18" s="139" customFormat="1" ht="14.1" customHeight="1" x14ac:dyDescent="0.2">
      <c r="A32" s="159">
        <v>19</v>
      </c>
      <c r="B32" s="222"/>
      <c r="C32" s="128"/>
      <c r="D32" s="154" t="s">
        <v>124</v>
      </c>
      <c r="E32" s="138"/>
      <c r="F32" s="129" t="s">
        <v>434</v>
      </c>
      <c r="G32" s="130">
        <v>13</v>
      </c>
      <c r="H32" s="131"/>
      <c r="I32" s="143"/>
      <c r="J32" s="238"/>
      <c r="K32" s="158">
        <v>12</v>
      </c>
      <c r="L32" s="158">
        <v>12</v>
      </c>
      <c r="M32" s="158">
        <v>12</v>
      </c>
      <c r="N32" s="257">
        <f t="shared" si="0"/>
        <v>156</v>
      </c>
      <c r="O32" s="14"/>
      <c r="P32" s="134" t="e">
        <f t="shared" si="1"/>
        <v>#DIV/0!</v>
      </c>
      <c r="Q32" s="134" t="e">
        <f t="shared" si="2"/>
        <v>#DIV/0!</v>
      </c>
      <c r="R32" s="10" t="e">
        <f t="shared" si="3"/>
        <v>#DIV/0!</v>
      </c>
    </row>
    <row r="33" spans="1:18" s="139" customFormat="1" ht="14.1" customHeight="1" x14ac:dyDescent="0.2">
      <c r="A33" s="126">
        <v>20</v>
      </c>
      <c r="B33" s="222"/>
      <c r="C33" s="128"/>
      <c r="D33" s="154" t="s">
        <v>124</v>
      </c>
      <c r="E33" s="138"/>
      <c r="F33" s="129" t="s">
        <v>435</v>
      </c>
      <c r="G33" s="130">
        <v>8.8000000000000007</v>
      </c>
      <c r="H33" s="131" t="s">
        <v>122</v>
      </c>
      <c r="I33" s="143"/>
      <c r="J33" s="238"/>
      <c r="K33" s="158">
        <v>26</v>
      </c>
      <c r="L33" s="158">
        <v>26</v>
      </c>
      <c r="M33" s="158">
        <v>26</v>
      </c>
      <c r="N33" s="257">
        <f t="shared" si="0"/>
        <v>228.8</v>
      </c>
      <c r="O33" s="14"/>
      <c r="P33" s="134" t="e">
        <f t="shared" si="1"/>
        <v>#DIV/0!</v>
      </c>
      <c r="Q33" s="134" t="e">
        <f t="shared" si="2"/>
        <v>#DIV/0!</v>
      </c>
      <c r="R33" s="10" t="e">
        <f t="shared" si="3"/>
        <v>#DIV/0!</v>
      </c>
    </row>
    <row r="34" spans="1:18" s="139" customFormat="1" ht="14.1" customHeight="1" x14ac:dyDescent="0.2">
      <c r="A34" s="126">
        <v>21</v>
      </c>
      <c r="B34" s="222"/>
      <c r="C34" s="128"/>
      <c r="D34" s="154" t="s">
        <v>124</v>
      </c>
      <c r="E34" s="138"/>
      <c r="F34" s="129" t="s">
        <v>436</v>
      </c>
      <c r="G34" s="130">
        <v>8.6300000000000008</v>
      </c>
      <c r="H34" s="131" t="s">
        <v>127</v>
      </c>
      <c r="I34" s="143"/>
      <c r="J34" s="238"/>
      <c r="K34" s="158">
        <v>26</v>
      </c>
      <c r="L34" s="158">
        <v>26</v>
      </c>
      <c r="M34" s="158">
        <v>26</v>
      </c>
      <c r="N34" s="257">
        <f t="shared" si="0"/>
        <v>224.38000000000002</v>
      </c>
      <c r="O34" s="14"/>
      <c r="P34" s="134" t="e">
        <f t="shared" si="1"/>
        <v>#DIV/0!</v>
      </c>
      <c r="Q34" s="134" t="e">
        <f t="shared" si="2"/>
        <v>#DIV/0!</v>
      </c>
      <c r="R34" s="10" t="e">
        <f t="shared" si="3"/>
        <v>#DIV/0!</v>
      </c>
    </row>
    <row r="35" spans="1:18" s="139" customFormat="1" ht="14.1" customHeight="1" x14ac:dyDescent="0.2">
      <c r="A35" s="126">
        <v>22</v>
      </c>
      <c r="B35" s="222"/>
      <c r="C35" s="128"/>
      <c r="D35" s="154" t="s">
        <v>124</v>
      </c>
      <c r="E35" s="138"/>
      <c r="F35" s="129" t="s">
        <v>437</v>
      </c>
      <c r="G35" s="130">
        <v>11.15</v>
      </c>
      <c r="H35" s="131" t="s">
        <v>122</v>
      </c>
      <c r="I35" s="143"/>
      <c r="J35" s="238"/>
      <c r="K35" s="158">
        <v>26</v>
      </c>
      <c r="L35" s="158">
        <v>26</v>
      </c>
      <c r="M35" s="158">
        <v>26</v>
      </c>
      <c r="N35" s="257">
        <f t="shared" si="0"/>
        <v>289.90000000000003</v>
      </c>
      <c r="O35" s="14"/>
      <c r="P35" s="134" t="e">
        <f t="shared" si="1"/>
        <v>#DIV/0!</v>
      </c>
      <c r="Q35" s="134" t="e">
        <f t="shared" si="2"/>
        <v>#DIV/0!</v>
      </c>
      <c r="R35" s="10" t="e">
        <f t="shared" si="3"/>
        <v>#DIV/0!</v>
      </c>
    </row>
    <row r="36" spans="1:18" s="139" customFormat="1" ht="14.1" customHeight="1" x14ac:dyDescent="0.2">
      <c r="A36" s="126">
        <v>23</v>
      </c>
      <c r="B36" s="222"/>
      <c r="C36" s="128"/>
      <c r="D36" s="154" t="s">
        <v>124</v>
      </c>
      <c r="E36" s="138"/>
      <c r="F36" s="129" t="s">
        <v>334</v>
      </c>
      <c r="G36" s="130">
        <v>43.23</v>
      </c>
      <c r="H36" s="131" t="s">
        <v>122</v>
      </c>
      <c r="I36" s="239"/>
      <c r="J36" s="238"/>
      <c r="K36" s="158">
        <v>26</v>
      </c>
      <c r="L36" s="158">
        <v>26</v>
      </c>
      <c r="M36" s="158">
        <v>26</v>
      </c>
      <c r="N36" s="257">
        <f t="shared" si="0"/>
        <v>1123.98</v>
      </c>
      <c r="O36" s="14"/>
      <c r="P36" s="134" t="e">
        <f t="shared" si="1"/>
        <v>#DIV/0!</v>
      </c>
      <c r="Q36" s="134" t="e">
        <f t="shared" si="2"/>
        <v>#DIV/0!</v>
      </c>
      <c r="R36" s="10" t="e">
        <f t="shared" si="3"/>
        <v>#DIV/0!</v>
      </c>
    </row>
    <row r="37" spans="1:18" s="139" customFormat="1" ht="14.1" customHeight="1" x14ac:dyDescent="0.2">
      <c r="A37" s="126">
        <v>24</v>
      </c>
      <c r="B37" s="222"/>
      <c r="C37" s="128"/>
      <c r="D37" s="154" t="s">
        <v>124</v>
      </c>
      <c r="E37" s="141"/>
      <c r="F37" s="129" t="s">
        <v>438</v>
      </c>
      <c r="G37" s="130">
        <v>9.5399999999999991</v>
      </c>
      <c r="H37" s="131" t="s">
        <v>439</v>
      </c>
      <c r="I37" s="143"/>
      <c r="J37" s="238"/>
      <c r="K37" s="158">
        <v>26</v>
      </c>
      <c r="L37" s="158">
        <v>26</v>
      </c>
      <c r="M37" s="158">
        <v>26</v>
      </c>
      <c r="N37" s="257">
        <f t="shared" si="0"/>
        <v>248.03999999999996</v>
      </c>
      <c r="O37" s="14"/>
      <c r="P37" s="505" t="e">
        <f t="shared" si="1"/>
        <v>#DIV/0!</v>
      </c>
      <c r="Q37" s="134" t="e">
        <f t="shared" si="2"/>
        <v>#DIV/0!</v>
      </c>
      <c r="R37" s="10" t="e">
        <f t="shared" si="3"/>
        <v>#DIV/0!</v>
      </c>
    </row>
    <row r="38" spans="1:18" s="139" customFormat="1" ht="14.1" customHeight="1" x14ac:dyDescent="0.2">
      <c r="A38" s="226"/>
      <c r="B38" s="227"/>
      <c r="C38" s="228"/>
      <c r="D38" s="162"/>
      <c r="E38" s="162"/>
      <c r="F38" s="1"/>
      <c r="G38" s="163"/>
      <c r="H38" s="229"/>
      <c r="I38" s="233"/>
      <c r="J38" s="233"/>
      <c r="K38" s="234"/>
      <c r="L38" s="234"/>
      <c r="M38" s="234"/>
      <c r="N38" s="235"/>
      <c r="O38" s="236"/>
      <c r="P38" s="506"/>
      <c r="Q38" s="161"/>
      <c r="R38" s="230"/>
    </row>
    <row r="39" spans="1:18" s="135" customFormat="1" ht="14.1" customHeight="1" x14ac:dyDescent="0.2">
      <c r="A39" s="226"/>
      <c r="B39" s="226"/>
      <c r="C39" s="228"/>
      <c r="D39" s="162"/>
      <c r="E39" s="162"/>
      <c r="F39" s="1"/>
      <c r="G39" s="163"/>
      <c r="H39" s="229"/>
      <c r="I39" s="233"/>
      <c r="J39" s="233"/>
      <c r="K39" s="234"/>
      <c r="L39" s="234"/>
      <c r="M39" s="234"/>
      <c r="N39" s="235"/>
      <c r="O39" s="236"/>
      <c r="P39" s="161"/>
      <c r="Q39" s="161"/>
      <c r="R39" s="230"/>
    </row>
  </sheetData>
  <sheetProtection algorithmName="SHA-512" hashValue="xaLnjVUFdiZjmlofZ3kYL/RGB4Nm5VFQQtq0/KKhunyCt+KKAfCvegb/0wzRaYqxUut6liRmILBbfGJPjOlV+g==" saltValue="un+d1M+prN19F7ZrjGFH4g==" spinCount="100000" sheet="1" selectLockedCells="1" autoFilter="0"/>
  <autoFilter ref="A12:O39" xr:uid="{00000000-0009-0000-0000-000034000000}"/>
  <mergeCells count="16">
    <mergeCell ref="S9:S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C4D4228A-BD12-46B1-8887-74DB0FC5779C}"/>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DF73E-34E3-4A86-B7BA-A3C7C9D9B406}">
  <sheetPr>
    <tabColor theme="9" tint="-0.249977111117893"/>
  </sheetPr>
  <dimension ref="A1:Y28"/>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5.5703125" customWidth="1"/>
    <col min="12" max="12" width="6.7109375" hidden="1" customWidth="1"/>
    <col min="13" max="13" width="6.28515625" hidden="1" customWidth="1"/>
    <col min="14" max="14" width="10.85546875" bestFit="1" customWidth="1"/>
    <col min="15" max="15" width="9.8554687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thickTop="1" x14ac:dyDescent="0.25">
      <c r="A2" s="1047" t="s">
        <v>77</v>
      </c>
      <c r="B2" s="1047"/>
      <c r="C2" s="1047"/>
      <c r="D2" s="1048" t="s">
        <v>440</v>
      </c>
      <c r="E2" s="1048"/>
      <c r="F2" s="1048"/>
      <c r="G2" s="1048"/>
      <c r="H2" s="1085" t="str">
        <f>'3-Angebotsgesamtübersicht'!G2</f>
        <v>Firma</v>
      </c>
      <c r="I2" s="1086"/>
      <c r="J2" s="1086"/>
      <c r="K2" s="1086"/>
      <c r="L2" s="1086"/>
      <c r="M2" s="1086"/>
      <c r="N2" s="1087"/>
      <c r="O2" s="1121" t="s">
        <v>111</v>
      </c>
      <c r="P2" s="1121"/>
      <c r="Q2" s="1122"/>
      <c r="R2" s="1052" t="s">
        <v>110</v>
      </c>
      <c r="W2" s="95"/>
    </row>
    <row r="3" spans="1:25" ht="15" customHeight="1" x14ac:dyDescent="0.25">
      <c r="A3" s="1047"/>
      <c r="B3" s="1047"/>
      <c r="C3" s="1047"/>
      <c r="D3" s="1048"/>
      <c r="E3" s="1048"/>
      <c r="F3" s="1048"/>
      <c r="G3" s="1048"/>
      <c r="H3" s="1088"/>
      <c r="I3" s="1089"/>
      <c r="J3" s="1089"/>
      <c r="K3" s="1089"/>
      <c r="L3" s="1089"/>
      <c r="M3" s="1089"/>
      <c r="N3" s="1090"/>
      <c r="O3" s="1079" t="s">
        <v>4</v>
      </c>
      <c r="P3" s="1079"/>
      <c r="Q3" s="1079"/>
      <c r="R3" s="1052"/>
      <c r="Y3" s="96"/>
    </row>
    <row r="4" spans="1:25" ht="15" customHeight="1" x14ac:dyDescent="0.25">
      <c r="A4" s="1047"/>
      <c r="B4" s="1047"/>
      <c r="C4" s="1047"/>
      <c r="D4" s="1048"/>
      <c r="E4" s="1048"/>
      <c r="F4" s="1048"/>
      <c r="G4" s="1048"/>
      <c r="H4" s="1088"/>
      <c r="I4" s="1089"/>
      <c r="J4" s="1089"/>
      <c r="K4" s="1089"/>
      <c r="L4" s="1089"/>
      <c r="M4" s="1089"/>
      <c r="N4" s="1090"/>
      <c r="O4" s="1124"/>
      <c r="P4" s="1125"/>
      <c r="Q4" s="1126"/>
      <c r="Y4" s="97"/>
    </row>
    <row r="5" spans="1:25" ht="15.75" customHeight="1" x14ac:dyDescent="0.25">
      <c r="A5" s="1047"/>
      <c r="B5" s="1047"/>
      <c r="C5" s="1047"/>
      <c r="D5" s="1048"/>
      <c r="E5" s="1048"/>
      <c r="F5" s="1048"/>
      <c r="G5" s="1048"/>
      <c r="H5" s="1088"/>
      <c r="I5" s="1089"/>
      <c r="J5" s="1089"/>
      <c r="K5" s="1089"/>
      <c r="L5" s="1089"/>
      <c r="M5" s="1089"/>
      <c r="N5" s="1090"/>
      <c r="O5" s="1080"/>
      <c r="P5" s="1058"/>
      <c r="Q5" s="1081"/>
    </row>
    <row r="6" spans="1:25" ht="15.75" customHeight="1" x14ac:dyDescent="0.25">
      <c r="A6" s="1047"/>
      <c r="B6" s="1047"/>
      <c r="C6" s="1047"/>
      <c r="D6" s="1048"/>
      <c r="E6" s="1048"/>
      <c r="F6" s="1048"/>
      <c r="G6" s="1048"/>
      <c r="H6" s="1088"/>
      <c r="I6" s="1089"/>
      <c r="J6" s="1089"/>
      <c r="K6" s="1089"/>
      <c r="L6" s="1089"/>
      <c r="M6" s="1089"/>
      <c r="N6" s="1090"/>
      <c r="O6" s="1082"/>
      <c r="P6" s="1083"/>
      <c r="Q6" s="1084"/>
    </row>
    <row r="7" spans="1:25" ht="15" customHeight="1" x14ac:dyDescent="0.25">
      <c r="A7" s="1047" t="s">
        <v>78</v>
      </c>
      <c r="B7" s="1047"/>
      <c r="C7" s="1047"/>
      <c r="D7" s="1070" t="s">
        <v>645</v>
      </c>
      <c r="E7" s="1071"/>
      <c r="F7" s="1072" t="s">
        <v>646</v>
      </c>
      <c r="G7" s="1072"/>
      <c r="H7" s="1088"/>
      <c r="I7" s="1089"/>
      <c r="J7" s="1089"/>
      <c r="K7" s="1089"/>
      <c r="L7" s="1089"/>
      <c r="M7" s="1089"/>
      <c r="N7" s="1090"/>
      <c r="O7" s="1073" t="s">
        <v>105</v>
      </c>
      <c r="P7" s="1073"/>
      <c r="Q7" s="1074"/>
      <c r="R7" s="98"/>
    </row>
    <row r="8" spans="1:25" ht="15.75" customHeight="1" thickBot="1" x14ac:dyDescent="0.3">
      <c r="A8" s="1047"/>
      <c r="B8" s="1047"/>
      <c r="C8" s="1047"/>
      <c r="D8" s="1071"/>
      <c r="E8" s="1071"/>
      <c r="F8" s="1072"/>
      <c r="G8" s="1072"/>
      <c r="H8" s="1088"/>
      <c r="I8" s="1089"/>
      <c r="J8" s="1089"/>
      <c r="K8" s="1089"/>
      <c r="L8" s="1089"/>
      <c r="M8" s="1089"/>
      <c r="N8" s="1090"/>
      <c r="O8" s="1075"/>
      <c r="P8" s="1075"/>
      <c r="Q8" s="1076"/>
    </row>
    <row r="9" spans="1:25" ht="15" customHeight="1" x14ac:dyDescent="0.25">
      <c r="A9" s="1047"/>
      <c r="B9" s="1047"/>
      <c r="C9" s="1047"/>
      <c r="D9" s="1071"/>
      <c r="E9" s="1071"/>
      <c r="F9" s="1072"/>
      <c r="G9" s="1072"/>
      <c r="H9" s="1088"/>
      <c r="I9" s="1089"/>
      <c r="J9" s="1089"/>
      <c r="K9" s="1089"/>
      <c r="L9" s="1089"/>
      <c r="M9" s="1089"/>
      <c r="N9" s="1090"/>
      <c r="O9" s="1115">
        <f>'2-Preisblatt'!D6</f>
        <v>0</v>
      </c>
      <c r="P9" s="1116"/>
      <c r="Q9" s="1117"/>
      <c r="R9" s="1077" t="s">
        <v>103</v>
      </c>
      <c r="W9" s="1069"/>
    </row>
    <row r="10" spans="1:25" ht="15.75" customHeight="1" thickBot="1" x14ac:dyDescent="0.3">
      <c r="A10" s="1047"/>
      <c r="B10" s="1047"/>
      <c r="C10" s="1047"/>
      <c r="D10" s="1071"/>
      <c r="E10" s="1071"/>
      <c r="F10" s="1072"/>
      <c r="G10" s="1072"/>
      <c r="H10" s="1091"/>
      <c r="I10" s="1092"/>
      <c r="J10" s="1092"/>
      <c r="K10" s="1092"/>
      <c r="L10" s="1092"/>
      <c r="M10" s="1092"/>
      <c r="N10" s="1093"/>
      <c r="O10" s="1118"/>
      <c r="P10" s="1119"/>
      <c r="Q10" s="1120"/>
      <c r="R10" s="1078"/>
      <c r="W10" s="1069"/>
    </row>
    <row r="11" spans="1:25" ht="23.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3" t="s">
        <v>63</v>
      </c>
      <c r="O11" s="602" t="s">
        <v>632</v>
      </c>
      <c r="P11" s="104" t="s">
        <v>84</v>
      </c>
      <c r="Q11" s="104"/>
      <c r="R11" s="105" t="s">
        <v>102</v>
      </c>
      <c r="W11" s="2"/>
    </row>
    <row r="12" spans="1:25" ht="45" customHeight="1" x14ac:dyDescent="0.25">
      <c r="A12" s="106"/>
      <c r="B12" s="107"/>
      <c r="C12" s="107"/>
      <c r="D12" s="107" t="s">
        <v>80</v>
      </c>
      <c r="E12" s="107"/>
      <c r="F12" s="108" t="s">
        <v>85</v>
      </c>
      <c r="G12" s="109" t="s">
        <v>86</v>
      </c>
      <c r="H12" s="107" t="s">
        <v>87</v>
      </c>
      <c r="I12" s="110" t="s">
        <v>81</v>
      </c>
      <c r="J12" s="111"/>
      <c r="K12" s="112"/>
      <c r="L12" s="112" t="s">
        <v>88</v>
      </c>
      <c r="M12" s="112" t="s">
        <v>89</v>
      </c>
      <c r="N12" s="113" t="s">
        <v>90</v>
      </c>
      <c r="O12" s="114" t="s">
        <v>637</v>
      </c>
      <c r="P12" s="115" t="s">
        <v>92</v>
      </c>
      <c r="Q12" s="115" t="s">
        <v>93</v>
      </c>
      <c r="R12" s="116" t="s">
        <v>94</v>
      </c>
      <c r="W12" s="221"/>
    </row>
    <row r="13" spans="1:25" x14ac:dyDescent="0.25">
      <c r="A13" s="117"/>
      <c r="B13" s="118"/>
      <c r="C13" s="119"/>
      <c r="D13" s="119"/>
      <c r="E13" s="119"/>
      <c r="F13" s="120" t="s">
        <v>75</v>
      </c>
      <c r="G13" s="121">
        <f>SUM(G14:G18)</f>
        <v>70.52</v>
      </c>
      <c r="H13" s="122"/>
      <c r="I13" s="119"/>
      <c r="J13" s="123"/>
      <c r="K13" s="122"/>
      <c r="L13" s="122"/>
      <c r="M13" s="122"/>
      <c r="N13" s="121">
        <f>SUM(N14:N$28)</f>
        <v>1183.52</v>
      </c>
      <c r="O13" s="122"/>
      <c r="P13" s="124" t="e">
        <f>SUM(P14:P$18)</f>
        <v>#DIV/0!</v>
      </c>
      <c r="Q13" s="124" t="e">
        <f>SUM(Q14:Q$18)</f>
        <v>#DIV/0!</v>
      </c>
      <c r="R13" s="125" t="e">
        <f>SUM(R14:R$18)</f>
        <v>#DIV/0!</v>
      </c>
    </row>
    <row r="14" spans="1:25" s="135" customFormat="1" ht="14.1" customHeight="1" x14ac:dyDescent="0.2">
      <c r="A14" s="126">
        <v>1</v>
      </c>
      <c r="B14" s="127"/>
      <c r="C14" s="142"/>
      <c r="D14" s="140" t="s">
        <v>124</v>
      </c>
      <c r="E14" s="224"/>
      <c r="F14" s="224" t="s">
        <v>441</v>
      </c>
      <c r="G14" s="130">
        <v>9</v>
      </c>
      <c r="H14" s="159" t="s">
        <v>127</v>
      </c>
      <c r="I14" s="143" t="s">
        <v>7</v>
      </c>
      <c r="J14" s="132"/>
      <c r="K14" s="158">
        <v>26</v>
      </c>
      <c r="L14" s="158">
        <v>26</v>
      </c>
      <c r="M14" s="158">
        <v>26</v>
      </c>
      <c r="N14" s="257">
        <f>G14*K14</f>
        <v>234</v>
      </c>
      <c r="O14" s="14"/>
      <c r="P14" s="134" t="e">
        <f>N14/O14</f>
        <v>#DIV/0!</v>
      </c>
      <c r="Q14" s="134" t="e">
        <f>P14/12</f>
        <v>#DIV/0!</v>
      </c>
      <c r="R14" s="10" t="e">
        <f>P14*$O$9</f>
        <v>#DIV/0!</v>
      </c>
      <c r="T14" s="136"/>
    </row>
    <row r="15" spans="1:25" s="135" customFormat="1" ht="14.1" customHeight="1" x14ac:dyDescent="0.2">
      <c r="A15" s="126">
        <v>2</v>
      </c>
      <c r="B15" s="137"/>
      <c r="C15" s="142"/>
      <c r="D15" s="140" t="s">
        <v>124</v>
      </c>
      <c r="E15" s="224"/>
      <c r="F15" s="224" t="s">
        <v>442</v>
      </c>
      <c r="G15" s="130">
        <v>2.52</v>
      </c>
      <c r="H15" s="159" t="s">
        <v>127</v>
      </c>
      <c r="I15" s="143" t="s">
        <v>7</v>
      </c>
      <c r="J15" s="132"/>
      <c r="K15" s="158">
        <v>26</v>
      </c>
      <c r="L15" s="158">
        <v>26</v>
      </c>
      <c r="M15" s="158">
        <v>26</v>
      </c>
      <c r="N15" s="257">
        <f t="shared" ref="N15:N18" si="0">G15*K15</f>
        <v>65.52</v>
      </c>
      <c r="O15" s="14"/>
      <c r="P15" s="134" t="e">
        <f t="shared" ref="P15:P18" si="1">N15/O15</f>
        <v>#DIV/0!</v>
      </c>
      <c r="Q15" s="134" t="e">
        <f t="shared" ref="Q15:Q18" si="2">P15/12</f>
        <v>#DIV/0!</v>
      </c>
      <c r="R15" s="10" t="e">
        <f t="shared" ref="R15:R18" si="3">P15*$O$9</f>
        <v>#DIV/0!</v>
      </c>
      <c r="T15" s="136"/>
    </row>
    <row r="16" spans="1:25" s="135" customFormat="1" ht="14.1" customHeight="1" x14ac:dyDescent="0.2">
      <c r="A16" s="126">
        <v>3</v>
      </c>
      <c r="B16" s="127"/>
      <c r="C16" s="142"/>
      <c r="D16" s="140" t="s">
        <v>124</v>
      </c>
      <c r="E16" s="223"/>
      <c r="F16" s="224" t="s">
        <v>131</v>
      </c>
      <c r="G16" s="130">
        <v>20.25</v>
      </c>
      <c r="H16" s="159" t="s">
        <v>127</v>
      </c>
      <c r="I16" s="143" t="s">
        <v>7</v>
      </c>
      <c r="J16" s="132"/>
      <c r="K16" s="158">
        <v>26</v>
      </c>
      <c r="L16" s="158">
        <v>26</v>
      </c>
      <c r="M16" s="158">
        <v>26</v>
      </c>
      <c r="N16" s="257">
        <f t="shared" si="0"/>
        <v>526.5</v>
      </c>
      <c r="O16" s="14"/>
      <c r="P16" s="134" t="e">
        <f t="shared" si="1"/>
        <v>#DIV/0!</v>
      </c>
      <c r="Q16" s="134" t="e">
        <f t="shared" si="2"/>
        <v>#DIV/0!</v>
      </c>
      <c r="R16" s="10" t="e">
        <f t="shared" si="3"/>
        <v>#DIV/0!</v>
      </c>
      <c r="T16" s="136"/>
    </row>
    <row r="17" spans="1:20" s="139" customFormat="1" ht="11.25" x14ac:dyDescent="0.2">
      <c r="A17" s="126">
        <v>4</v>
      </c>
      <c r="B17" s="137"/>
      <c r="C17" s="142"/>
      <c r="D17" s="140" t="s">
        <v>124</v>
      </c>
      <c r="E17" s="223"/>
      <c r="F17" s="258" t="s">
        <v>488</v>
      </c>
      <c r="G17" s="130">
        <v>25</v>
      </c>
      <c r="H17" s="237" t="s">
        <v>343</v>
      </c>
      <c r="I17" s="143" t="s">
        <v>5</v>
      </c>
      <c r="J17" s="132"/>
      <c r="K17" s="158">
        <v>26</v>
      </c>
      <c r="L17" s="158">
        <v>26</v>
      </c>
      <c r="M17" s="158">
        <v>26</v>
      </c>
      <c r="N17" s="257"/>
      <c r="O17" s="863"/>
      <c r="P17" s="134"/>
      <c r="Q17" s="134"/>
      <c r="R17" s="10"/>
      <c r="T17" s="136"/>
    </row>
    <row r="18" spans="1:20" s="139" customFormat="1" ht="14.1" customHeight="1" x14ac:dyDescent="0.2">
      <c r="A18" s="126"/>
      <c r="B18" s="137"/>
      <c r="C18" s="142"/>
      <c r="D18" s="140" t="s">
        <v>124</v>
      </c>
      <c r="E18" s="223"/>
      <c r="F18" s="225" t="s">
        <v>443</v>
      </c>
      <c r="G18" s="130">
        <v>13.75</v>
      </c>
      <c r="H18" s="159" t="s">
        <v>127</v>
      </c>
      <c r="I18" s="143" t="s">
        <v>7</v>
      </c>
      <c r="J18" s="132"/>
      <c r="K18" s="158">
        <v>26</v>
      </c>
      <c r="L18" s="158">
        <v>26</v>
      </c>
      <c r="M18" s="158">
        <v>26</v>
      </c>
      <c r="N18" s="257">
        <f t="shared" si="0"/>
        <v>357.5</v>
      </c>
      <c r="O18" s="14"/>
      <c r="P18" s="134" t="e">
        <f t="shared" si="1"/>
        <v>#DIV/0!</v>
      </c>
      <c r="Q18" s="134" t="e">
        <f t="shared" si="2"/>
        <v>#DIV/0!</v>
      </c>
      <c r="R18" s="10" t="e">
        <f t="shared" si="3"/>
        <v>#DIV/0!</v>
      </c>
      <c r="T18" s="136"/>
    </row>
    <row r="19" spans="1:20" s="139" customFormat="1" ht="14.1" customHeight="1" x14ac:dyDescent="0.2">
      <c r="A19" s="226"/>
      <c r="B19" s="227"/>
      <c r="C19" s="228"/>
      <c r="D19" s="162"/>
      <c r="E19" s="162"/>
      <c r="F19" s="1"/>
      <c r="G19" s="163"/>
      <c r="H19" s="229"/>
      <c r="I19" s="233"/>
      <c r="J19" s="233"/>
      <c r="K19" s="234"/>
      <c r="L19" s="234"/>
      <c r="M19" s="234"/>
      <c r="N19" s="235"/>
      <c r="O19" s="236"/>
      <c r="P19" s="161"/>
      <c r="Q19" s="161"/>
      <c r="R19" s="230"/>
      <c r="T19" s="136"/>
    </row>
    <row r="20" spans="1:20" s="139" customFormat="1" ht="14.1" customHeight="1" x14ac:dyDescent="0.2">
      <c r="A20" s="226"/>
      <c r="B20" s="227"/>
      <c r="C20" s="228"/>
      <c r="D20" s="162"/>
      <c r="E20" s="162"/>
      <c r="F20" s="1"/>
      <c r="G20" s="163"/>
      <c r="H20" s="229"/>
      <c r="I20" s="233"/>
      <c r="J20" s="233"/>
      <c r="K20" s="234"/>
      <c r="L20" s="234"/>
      <c r="M20" s="234"/>
      <c r="N20" s="235"/>
      <c r="O20" s="236"/>
      <c r="P20" s="161"/>
      <c r="Q20" s="161"/>
      <c r="R20" s="230"/>
      <c r="T20" s="136"/>
    </row>
    <row r="21" spans="1:20" s="139" customFormat="1" ht="14.1" customHeight="1" x14ac:dyDescent="0.2">
      <c r="A21" s="226"/>
      <c r="B21" s="227"/>
      <c r="C21" s="228"/>
      <c r="D21" s="162"/>
      <c r="E21" s="162"/>
      <c r="F21" s="1"/>
      <c r="G21" s="163"/>
      <c r="H21" s="229"/>
      <c r="I21" s="233"/>
      <c r="J21" s="233"/>
      <c r="K21" s="234"/>
      <c r="L21" s="234"/>
      <c r="M21" s="234"/>
      <c r="N21" s="235"/>
      <c r="O21" s="236"/>
      <c r="P21" s="161"/>
      <c r="Q21" s="161"/>
      <c r="R21" s="230"/>
      <c r="T21" s="136"/>
    </row>
    <row r="22" spans="1:20" s="139" customFormat="1" ht="14.1" customHeight="1" x14ac:dyDescent="0.2">
      <c r="A22" s="226"/>
      <c r="B22" s="227"/>
      <c r="C22" s="228"/>
      <c r="D22" s="162"/>
      <c r="E22" s="162"/>
      <c r="F22" s="1"/>
      <c r="G22" s="163"/>
      <c r="H22" s="229"/>
      <c r="I22" s="233"/>
      <c r="J22" s="233"/>
      <c r="K22" s="234"/>
      <c r="L22" s="234"/>
      <c r="M22" s="234"/>
      <c r="N22" s="235"/>
      <c r="O22" s="236"/>
      <c r="P22" s="161"/>
      <c r="Q22" s="161"/>
      <c r="R22" s="230"/>
      <c r="T22" s="136"/>
    </row>
    <row r="23" spans="1:20" s="139" customFormat="1" ht="14.1" customHeight="1" x14ac:dyDescent="0.2">
      <c r="A23" s="226"/>
      <c r="B23" s="227"/>
      <c r="C23" s="228"/>
      <c r="D23" s="162"/>
      <c r="E23" s="162"/>
      <c r="F23" s="1"/>
      <c r="G23" s="163"/>
      <c r="H23" s="229"/>
      <c r="I23" s="233"/>
      <c r="J23" s="233"/>
      <c r="K23" s="234"/>
      <c r="L23" s="234"/>
      <c r="M23" s="234"/>
      <c r="N23" s="235"/>
      <c r="O23" s="236"/>
      <c r="P23" s="161"/>
      <c r="Q23" s="161"/>
      <c r="R23" s="230"/>
      <c r="T23" s="136"/>
    </row>
    <row r="24" spans="1:20" s="139" customFormat="1" ht="14.1" customHeight="1" x14ac:dyDescent="0.2">
      <c r="A24" s="226"/>
      <c r="B24" s="227"/>
      <c r="C24" s="228"/>
      <c r="D24" s="162"/>
      <c r="E24" s="162"/>
      <c r="F24" s="1"/>
      <c r="G24" s="163"/>
      <c r="H24" s="229"/>
      <c r="I24" s="233"/>
      <c r="J24" s="233"/>
      <c r="K24" s="234"/>
      <c r="L24" s="234"/>
      <c r="M24" s="234"/>
      <c r="N24" s="235"/>
      <c r="O24" s="236"/>
      <c r="P24" s="161"/>
      <c r="Q24" s="161"/>
      <c r="R24" s="230"/>
      <c r="T24" s="136"/>
    </row>
    <row r="25" spans="1:20" s="139" customFormat="1" ht="14.1" customHeight="1" x14ac:dyDescent="0.2">
      <c r="A25" s="226"/>
      <c r="B25" s="227"/>
      <c r="C25" s="228"/>
      <c r="D25" s="162"/>
      <c r="E25" s="162"/>
      <c r="F25" s="1"/>
      <c r="G25" s="163"/>
      <c r="H25" s="229"/>
      <c r="I25" s="233"/>
      <c r="J25" s="233"/>
      <c r="K25" s="234"/>
      <c r="L25" s="234"/>
      <c r="M25" s="234"/>
      <c r="N25" s="235"/>
      <c r="O25" s="236"/>
      <c r="P25" s="161"/>
      <c r="Q25" s="161"/>
      <c r="R25" s="230"/>
      <c r="T25" s="136"/>
    </row>
    <row r="26" spans="1:20" s="139" customFormat="1" ht="14.1" customHeight="1" x14ac:dyDescent="0.2">
      <c r="A26" s="226"/>
      <c r="B26" s="227"/>
      <c r="C26" s="228"/>
      <c r="D26" s="231"/>
      <c r="E26" s="231"/>
      <c r="F26" s="1"/>
      <c r="G26" s="163"/>
      <c r="H26" s="229"/>
      <c r="I26" s="233"/>
      <c r="J26" s="233"/>
      <c r="K26" s="234"/>
      <c r="L26" s="234"/>
      <c r="M26" s="234"/>
      <c r="N26" s="235"/>
      <c r="O26" s="236"/>
      <c r="P26" s="161"/>
      <c r="Q26" s="161"/>
      <c r="R26" s="230"/>
      <c r="T26" s="136"/>
    </row>
    <row r="27" spans="1:20" s="139" customFormat="1" ht="14.1" customHeight="1" x14ac:dyDescent="0.2">
      <c r="A27" s="226"/>
      <c r="B27" s="227"/>
      <c r="C27" s="228"/>
      <c r="D27" s="162"/>
      <c r="E27" s="162"/>
      <c r="F27" s="1"/>
      <c r="G27" s="163"/>
      <c r="H27" s="229"/>
      <c r="I27" s="233"/>
      <c r="J27" s="233"/>
      <c r="K27" s="234"/>
      <c r="L27" s="234"/>
      <c r="M27" s="234"/>
      <c r="N27" s="235"/>
      <c r="O27" s="236"/>
      <c r="P27" s="161"/>
      <c r="Q27" s="161"/>
      <c r="R27" s="230"/>
      <c r="T27" s="136"/>
    </row>
    <row r="28" spans="1:20" s="135" customFormat="1" ht="14.1" customHeight="1" x14ac:dyDescent="0.2">
      <c r="A28" s="226"/>
      <c r="B28" s="226"/>
      <c r="C28" s="228"/>
      <c r="D28" s="162"/>
      <c r="E28" s="162"/>
      <c r="F28" s="1"/>
      <c r="G28" s="163"/>
      <c r="H28" s="229"/>
      <c r="I28" s="233"/>
      <c r="J28" s="233"/>
      <c r="K28" s="234"/>
      <c r="L28" s="234"/>
      <c r="M28" s="234"/>
      <c r="N28" s="235"/>
      <c r="O28" s="236"/>
      <c r="P28" s="161"/>
      <c r="Q28" s="161"/>
      <c r="R28" s="230"/>
      <c r="T28" s="136"/>
    </row>
  </sheetData>
  <sheetProtection algorithmName="SHA-512" hashValue="kwBhMn2F8pM6fJR1gv8ee2P6wNf5U3i/F1V3hSszdoGLpBEU33bJHta+HlIjsiK/EFOeAsa2r1ATbGw4GSCqtw==" saltValue="1O/P0XcafdI8N9ByVDDfIQ==" spinCount="100000" sheet="1" autoFilter="0"/>
  <autoFilter ref="A12:O28" xr:uid="{00000000-0009-0000-0000-000034000000}"/>
  <mergeCells count="16">
    <mergeCell ref="W9:W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9AADAC33-2164-49EF-84FC-138C58CBC02B}"/>
    <hyperlink ref="O3:Q3" location="'3-Angebotsgesamtübersicht'!A1" display="zur Angebotsgesamtübersicht" xr:uid="{19253F2B-122C-4786-B26F-8D1DDF299706}"/>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48EB0-5E92-440B-A24D-D633B1E67595}">
  <sheetPr>
    <tabColor theme="9" tint="-0.249977111117893"/>
  </sheetPr>
  <dimension ref="A1:Y27"/>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5.5703125" customWidth="1"/>
    <col min="12" max="12" width="6.7109375" customWidth="1"/>
    <col min="13" max="13" width="6.28515625" customWidth="1"/>
    <col min="14" max="14" width="10.85546875" bestFit="1" customWidth="1"/>
    <col min="15" max="15" width="10.570312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thickTop="1" x14ac:dyDescent="0.25">
      <c r="A2" s="1047" t="s">
        <v>77</v>
      </c>
      <c r="B2" s="1047"/>
      <c r="C2" s="1047"/>
      <c r="D2" s="1048" t="s">
        <v>444</v>
      </c>
      <c r="E2" s="1048"/>
      <c r="F2" s="1048"/>
      <c r="G2" s="1129"/>
      <c r="H2" s="1085" t="str">
        <f>'3-Angebotsgesamtübersicht'!G2</f>
        <v>Firma</v>
      </c>
      <c r="I2" s="1086"/>
      <c r="J2" s="1086"/>
      <c r="K2" s="1086"/>
      <c r="L2" s="1086"/>
      <c r="M2" s="1086"/>
      <c r="N2" s="1087"/>
      <c r="O2" s="1121" t="s">
        <v>111</v>
      </c>
      <c r="P2" s="1121"/>
      <c r="Q2" s="1122"/>
      <c r="R2" s="1052" t="s">
        <v>110</v>
      </c>
      <c r="W2" s="95"/>
    </row>
    <row r="3" spans="1:25" ht="15" customHeight="1" x14ac:dyDescent="0.25">
      <c r="A3" s="1047"/>
      <c r="B3" s="1047"/>
      <c r="C3" s="1047"/>
      <c r="D3" s="1048"/>
      <c r="E3" s="1048"/>
      <c r="F3" s="1048"/>
      <c r="G3" s="1129"/>
      <c r="H3" s="1088"/>
      <c r="I3" s="1089"/>
      <c r="J3" s="1089"/>
      <c r="K3" s="1089"/>
      <c r="L3" s="1089"/>
      <c r="M3" s="1089"/>
      <c r="N3" s="1090"/>
      <c r="O3" s="1079" t="s">
        <v>4</v>
      </c>
      <c r="P3" s="1079"/>
      <c r="Q3" s="1079"/>
      <c r="R3" s="1052"/>
      <c r="Y3" s="96"/>
    </row>
    <row r="4" spans="1:25" ht="15" customHeight="1" x14ac:dyDescent="0.25">
      <c r="A4" s="1047"/>
      <c r="B4" s="1047"/>
      <c r="C4" s="1047"/>
      <c r="D4" s="1048"/>
      <c r="E4" s="1048"/>
      <c r="F4" s="1048"/>
      <c r="G4" s="1129"/>
      <c r="H4" s="1088"/>
      <c r="I4" s="1089"/>
      <c r="J4" s="1089"/>
      <c r="K4" s="1089"/>
      <c r="L4" s="1089"/>
      <c r="M4" s="1089"/>
      <c r="N4" s="1090"/>
      <c r="O4" s="1124"/>
      <c r="P4" s="1125"/>
      <c r="Q4" s="1126"/>
      <c r="Y4" s="97"/>
    </row>
    <row r="5" spans="1:25" ht="15.75" customHeight="1" x14ac:dyDescent="0.25">
      <c r="A5" s="1047"/>
      <c r="B5" s="1047"/>
      <c r="C5" s="1047"/>
      <c r="D5" s="1048"/>
      <c r="E5" s="1048"/>
      <c r="F5" s="1048"/>
      <c r="G5" s="1129"/>
      <c r="H5" s="1088"/>
      <c r="I5" s="1089"/>
      <c r="J5" s="1089"/>
      <c r="K5" s="1089"/>
      <c r="L5" s="1089"/>
      <c r="M5" s="1089"/>
      <c r="N5" s="1090"/>
      <c r="O5" s="1080"/>
      <c r="P5" s="1058"/>
      <c r="Q5" s="1081"/>
    </row>
    <row r="6" spans="1:25" ht="15.75" customHeight="1" x14ac:dyDescent="0.25">
      <c r="A6" s="1047"/>
      <c r="B6" s="1047"/>
      <c r="C6" s="1047"/>
      <c r="D6" s="1048"/>
      <c r="E6" s="1048"/>
      <c r="F6" s="1048"/>
      <c r="G6" s="1129"/>
      <c r="H6" s="1088"/>
      <c r="I6" s="1089"/>
      <c r="J6" s="1089"/>
      <c r="K6" s="1089"/>
      <c r="L6" s="1089"/>
      <c r="M6" s="1089"/>
      <c r="N6" s="1090"/>
      <c r="O6" s="1082"/>
      <c r="P6" s="1083"/>
      <c r="Q6" s="1084"/>
    </row>
    <row r="7" spans="1:25" ht="15" customHeight="1" x14ac:dyDescent="0.25">
      <c r="A7" s="1047" t="s">
        <v>78</v>
      </c>
      <c r="B7" s="1047"/>
      <c r="C7" s="1047"/>
      <c r="D7" s="1070" t="s">
        <v>647</v>
      </c>
      <c r="E7" s="1071"/>
      <c r="F7" s="1127" t="s">
        <v>648</v>
      </c>
      <c r="G7" s="1128"/>
      <c r="H7" s="1088"/>
      <c r="I7" s="1089"/>
      <c r="J7" s="1089"/>
      <c r="K7" s="1089"/>
      <c r="L7" s="1089"/>
      <c r="M7" s="1089"/>
      <c r="N7" s="1090"/>
      <c r="O7" s="1073" t="s">
        <v>105</v>
      </c>
      <c r="P7" s="1073"/>
      <c r="Q7" s="1074"/>
      <c r="R7" s="98"/>
    </row>
    <row r="8" spans="1:25" ht="15.75" customHeight="1" thickBot="1" x14ac:dyDescent="0.3">
      <c r="A8" s="1047"/>
      <c r="B8" s="1047"/>
      <c r="C8" s="1047"/>
      <c r="D8" s="1071"/>
      <c r="E8" s="1071"/>
      <c r="F8" s="1127"/>
      <c r="G8" s="1128"/>
      <c r="H8" s="1088"/>
      <c r="I8" s="1089"/>
      <c r="J8" s="1089"/>
      <c r="K8" s="1089"/>
      <c r="L8" s="1089"/>
      <c r="M8" s="1089"/>
      <c r="N8" s="1090"/>
      <c r="O8" s="1075"/>
      <c r="P8" s="1075"/>
      <c r="Q8" s="1076"/>
    </row>
    <row r="9" spans="1:25" ht="15" customHeight="1" x14ac:dyDescent="0.25">
      <c r="A9" s="1047"/>
      <c r="B9" s="1047"/>
      <c r="C9" s="1047"/>
      <c r="D9" s="1071"/>
      <c r="E9" s="1071"/>
      <c r="F9" s="1127"/>
      <c r="G9" s="1128"/>
      <c r="H9" s="1088"/>
      <c r="I9" s="1089"/>
      <c r="J9" s="1089"/>
      <c r="K9" s="1089"/>
      <c r="L9" s="1089"/>
      <c r="M9" s="1089"/>
      <c r="N9" s="1090"/>
      <c r="O9" s="1115">
        <f>'2-Preisblatt'!D6</f>
        <v>0</v>
      </c>
      <c r="P9" s="1116"/>
      <c r="Q9" s="1117"/>
      <c r="R9" s="1077" t="s">
        <v>103</v>
      </c>
      <c r="W9" s="1069"/>
    </row>
    <row r="10" spans="1:25" ht="15.75" customHeight="1" thickBot="1" x14ac:dyDescent="0.3">
      <c r="A10" s="1047"/>
      <c r="B10" s="1047"/>
      <c r="C10" s="1047"/>
      <c r="D10" s="1071"/>
      <c r="E10" s="1071"/>
      <c r="F10" s="1127"/>
      <c r="G10" s="1128"/>
      <c r="H10" s="1091"/>
      <c r="I10" s="1092"/>
      <c r="J10" s="1092"/>
      <c r="K10" s="1092"/>
      <c r="L10" s="1092"/>
      <c r="M10" s="1092"/>
      <c r="N10" s="1093"/>
      <c r="O10" s="1118"/>
      <c r="P10" s="1119"/>
      <c r="Q10" s="1120"/>
      <c r="R10" s="1078"/>
      <c r="W10" s="1069"/>
    </row>
    <row r="11" spans="1:25" ht="23.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3" t="s">
        <v>63</v>
      </c>
      <c r="O11" s="862" t="s">
        <v>632</v>
      </c>
      <c r="P11" s="104" t="s">
        <v>84</v>
      </c>
      <c r="Q11" s="104"/>
      <c r="R11" s="105" t="s">
        <v>102</v>
      </c>
      <c r="W11" s="2"/>
    </row>
    <row r="12" spans="1:25" ht="22.5" x14ac:dyDescent="0.25">
      <c r="A12" s="106"/>
      <c r="B12" s="107"/>
      <c r="C12" s="107"/>
      <c r="D12" s="107" t="s">
        <v>80</v>
      </c>
      <c r="E12" s="107"/>
      <c r="F12" s="108" t="s">
        <v>85</v>
      </c>
      <c r="G12" s="109" t="s">
        <v>86</v>
      </c>
      <c r="H12" s="107" t="s">
        <v>87</v>
      </c>
      <c r="I12" s="110" t="s">
        <v>81</v>
      </c>
      <c r="J12" s="111"/>
      <c r="K12" s="112" t="s">
        <v>44</v>
      </c>
      <c r="L12" s="112" t="s">
        <v>88</v>
      </c>
      <c r="M12" s="112" t="s">
        <v>89</v>
      </c>
      <c r="N12" s="113" t="s">
        <v>90</v>
      </c>
      <c r="O12" s="114" t="s">
        <v>637</v>
      </c>
      <c r="P12" s="115" t="s">
        <v>92</v>
      </c>
      <c r="Q12" s="115" t="s">
        <v>93</v>
      </c>
      <c r="R12" s="116" t="s">
        <v>94</v>
      </c>
      <c r="W12" s="221"/>
    </row>
    <row r="13" spans="1:25" x14ac:dyDescent="0.25">
      <c r="A13" s="117"/>
      <c r="B13" s="118"/>
      <c r="C13" s="119"/>
      <c r="D13" s="119"/>
      <c r="E13" s="119"/>
      <c r="F13" s="120" t="s">
        <v>75</v>
      </c>
      <c r="G13" s="121">
        <f>SUM(G14:G17)</f>
        <v>74.099999999999994</v>
      </c>
      <c r="H13" s="122"/>
      <c r="I13" s="119"/>
      <c r="J13" s="123"/>
      <c r="K13" s="122"/>
      <c r="L13" s="122"/>
      <c r="M13" s="122"/>
      <c r="N13" s="121">
        <f>SUM(N14:N$17)</f>
        <v>1926.6</v>
      </c>
      <c r="O13" s="122"/>
      <c r="P13" s="124" t="e">
        <f>SUM(P14:P$17)</f>
        <v>#DIV/0!</v>
      </c>
      <c r="Q13" s="124" t="e">
        <f>SUM(Q14:Q$17)</f>
        <v>#DIV/0!</v>
      </c>
      <c r="R13" s="125" t="e">
        <f>SUM(R14:R$17)</f>
        <v>#DIV/0!</v>
      </c>
    </row>
    <row r="14" spans="1:25" s="135" customFormat="1" ht="14.1" customHeight="1" x14ac:dyDescent="0.2">
      <c r="A14" s="126">
        <v>1</v>
      </c>
      <c r="B14" s="127"/>
      <c r="C14" s="142"/>
      <c r="D14" s="140" t="s">
        <v>124</v>
      </c>
      <c r="E14" s="224"/>
      <c r="F14" s="224" t="s">
        <v>418</v>
      </c>
      <c r="G14" s="130">
        <v>17.100000000000001</v>
      </c>
      <c r="H14" s="159" t="s">
        <v>122</v>
      </c>
      <c r="I14" s="143" t="s">
        <v>6</v>
      </c>
      <c r="J14" s="132"/>
      <c r="K14" s="158">
        <v>26</v>
      </c>
      <c r="L14" s="158">
        <v>26</v>
      </c>
      <c r="M14" s="158">
        <v>26</v>
      </c>
      <c r="N14" s="257">
        <f>G14*K14</f>
        <v>444.6</v>
      </c>
      <c r="O14" s="14"/>
      <c r="P14" s="134" t="e">
        <f>N14/O14</f>
        <v>#DIV/0!</v>
      </c>
      <c r="Q14" s="134" t="e">
        <f>P14/12</f>
        <v>#DIV/0!</v>
      </c>
      <c r="R14" s="10" t="e">
        <f>P14*$O$9</f>
        <v>#DIV/0!</v>
      </c>
      <c r="T14" s="136"/>
    </row>
    <row r="15" spans="1:25" s="135" customFormat="1" ht="14.1" customHeight="1" x14ac:dyDescent="0.2">
      <c r="A15" s="126">
        <v>2</v>
      </c>
      <c r="B15" s="137"/>
      <c r="C15" s="142"/>
      <c r="D15" s="140" t="s">
        <v>236</v>
      </c>
      <c r="E15" s="224"/>
      <c r="F15" s="224" t="s">
        <v>445</v>
      </c>
      <c r="G15" s="130">
        <v>18</v>
      </c>
      <c r="H15" s="159" t="s">
        <v>122</v>
      </c>
      <c r="I15" s="143" t="s">
        <v>6</v>
      </c>
      <c r="J15" s="132"/>
      <c r="K15" s="158">
        <v>26</v>
      </c>
      <c r="L15" s="158">
        <v>26</v>
      </c>
      <c r="M15" s="158">
        <v>26</v>
      </c>
      <c r="N15" s="257">
        <f>G15*K15</f>
        <v>468</v>
      </c>
      <c r="O15" s="14"/>
      <c r="P15" s="134" t="e">
        <f t="shared" ref="P15:P17" si="0">N15/O15</f>
        <v>#DIV/0!</v>
      </c>
      <c r="Q15" s="134" t="e">
        <f t="shared" ref="Q15:Q17" si="1">P15/12</f>
        <v>#DIV/0!</v>
      </c>
      <c r="R15" s="10" t="e">
        <f t="shared" ref="R15:R17" si="2">P15*$O$9</f>
        <v>#DIV/0!</v>
      </c>
      <c r="T15" s="136"/>
    </row>
    <row r="16" spans="1:25" s="135" customFormat="1" ht="14.1" customHeight="1" x14ac:dyDescent="0.2">
      <c r="A16" s="126">
        <v>3</v>
      </c>
      <c r="B16" s="127"/>
      <c r="C16" s="142"/>
      <c r="D16" s="140" t="s">
        <v>236</v>
      </c>
      <c r="E16" s="223"/>
      <c r="F16" s="224" t="s">
        <v>446</v>
      </c>
      <c r="G16" s="130">
        <v>20</v>
      </c>
      <c r="H16" s="159" t="s">
        <v>343</v>
      </c>
      <c r="I16" s="143"/>
      <c r="J16" s="132"/>
      <c r="K16" s="158">
        <v>26</v>
      </c>
      <c r="L16" s="158">
        <v>26</v>
      </c>
      <c r="M16" s="158">
        <v>26</v>
      </c>
      <c r="N16" s="257">
        <f>G16*K16</f>
        <v>520</v>
      </c>
      <c r="O16" s="14"/>
      <c r="P16" s="134" t="e">
        <f t="shared" si="0"/>
        <v>#DIV/0!</v>
      </c>
      <c r="Q16" s="134" t="e">
        <f t="shared" si="1"/>
        <v>#DIV/0!</v>
      </c>
      <c r="R16" s="10" t="e">
        <f t="shared" si="2"/>
        <v>#DIV/0!</v>
      </c>
      <c r="T16" s="136"/>
    </row>
    <row r="17" spans="1:20" s="139" customFormat="1" ht="11.25" x14ac:dyDescent="0.2">
      <c r="A17" s="126">
        <v>4</v>
      </c>
      <c r="B17" s="137"/>
      <c r="C17" s="142"/>
      <c r="D17" s="140"/>
      <c r="E17" s="223"/>
      <c r="F17" s="224" t="s">
        <v>447</v>
      </c>
      <c r="G17" s="130">
        <v>19</v>
      </c>
      <c r="H17" s="237" t="s">
        <v>273</v>
      </c>
      <c r="I17" s="143"/>
      <c r="J17" s="132"/>
      <c r="K17" s="158">
        <v>26</v>
      </c>
      <c r="L17" s="158">
        <v>26</v>
      </c>
      <c r="M17" s="158">
        <v>26</v>
      </c>
      <c r="N17" s="257">
        <f>G17*K17</f>
        <v>494</v>
      </c>
      <c r="O17" s="14"/>
      <c r="P17" s="134" t="e">
        <f t="shared" si="0"/>
        <v>#DIV/0!</v>
      </c>
      <c r="Q17" s="134" t="e">
        <f t="shared" si="1"/>
        <v>#DIV/0!</v>
      </c>
      <c r="R17" s="10" t="e">
        <f t="shared" si="2"/>
        <v>#DIV/0!</v>
      </c>
      <c r="T17" s="136"/>
    </row>
    <row r="18" spans="1:20" s="139" customFormat="1" ht="14.1" customHeight="1" x14ac:dyDescent="0.2">
      <c r="A18" s="226"/>
      <c r="B18" s="227"/>
      <c r="C18" s="228"/>
      <c r="D18" s="162"/>
      <c r="E18" s="162"/>
      <c r="F18" s="1"/>
      <c r="G18" s="163"/>
      <c r="H18" s="229"/>
      <c r="I18" s="233"/>
      <c r="J18" s="233"/>
      <c r="K18" s="234"/>
      <c r="L18" s="234"/>
      <c r="M18" s="234"/>
      <c r="N18" s="235"/>
      <c r="O18" s="236"/>
      <c r="P18" s="161"/>
      <c r="Q18" s="161"/>
      <c r="R18" s="230"/>
      <c r="T18" s="136"/>
    </row>
    <row r="19" spans="1:20" s="139" customFormat="1" ht="14.1" customHeight="1" x14ac:dyDescent="0.2">
      <c r="A19" s="226"/>
      <c r="B19" s="227"/>
      <c r="C19" s="228"/>
      <c r="D19" s="162"/>
      <c r="E19" s="162"/>
      <c r="F19" s="1"/>
      <c r="G19" s="163"/>
      <c r="H19" s="229"/>
      <c r="I19" s="233"/>
      <c r="J19" s="233"/>
      <c r="K19" s="234"/>
      <c r="L19" s="234"/>
      <c r="M19" s="234"/>
      <c r="N19" s="235"/>
      <c r="O19" s="236"/>
      <c r="P19" s="161"/>
      <c r="Q19" s="161"/>
      <c r="R19" s="230"/>
      <c r="T19" s="136"/>
    </row>
    <row r="20" spans="1:20" s="139" customFormat="1" ht="14.1" customHeight="1" x14ac:dyDescent="0.2">
      <c r="A20" s="226"/>
      <c r="B20" s="227"/>
      <c r="C20" s="228"/>
      <c r="D20" s="162"/>
      <c r="E20" s="162"/>
      <c r="F20" s="1"/>
      <c r="G20" s="163"/>
      <c r="H20" s="229"/>
      <c r="I20" s="233"/>
      <c r="J20" s="233"/>
      <c r="K20" s="234"/>
      <c r="L20" s="234"/>
      <c r="M20" s="234"/>
      <c r="N20" s="235"/>
      <c r="O20" s="236"/>
      <c r="P20" s="161"/>
      <c r="Q20" s="161"/>
      <c r="R20" s="230"/>
      <c r="T20" s="136"/>
    </row>
    <row r="21" spans="1:20" s="139" customFormat="1" ht="14.1" customHeight="1" x14ac:dyDescent="0.2">
      <c r="A21" s="226"/>
      <c r="B21" s="227"/>
      <c r="C21" s="228"/>
      <c r="D21" s="162"/>
      <c r="E21" s="162"/>
      <c r="F21" s="1"/>
      <c r="G21" s="163"/>
      <c r="H21" s="229"/>
      <c r="I21" s="233"/>
      <c r="J21" s="233"/>
      <c r="K21" s="234"/>
      <c r="L21" s="234"/>
      <c r="M21" s="234"/>
      <c r="N21" s="235"/>
      <c r="O21" s="236"/>
      <c r="P21" s="161"/>
      <c r="Q21" s="161"/>
      <c r="R21" s="230"/>
      <c r="T21" s="136"/>
    </row>
    <row r="22" spans="1:20" s="139" customFormat="1" ht="14.1" customHeight="1" x14ac:dyDescent="0.2">
      <c r="A22" s="226"/>
      <c r="B22" s="227"/>
      <c r="C22" s="228"/>
      <c r="D22" s="162"/>
      <c r="E22" s="162"/>
      <c r="F22" s="1"/>
      <c r="G22" s="163"/>
      <c r="H22" s="229"/>
      <c r="I22" s="233"/>
      <c r="J22" s="233"/>
      <c r="K22" s="234"/>
      <c r="L22" s="234"/>
      <c r="M22" s="234"/>
      <c r="N22" s="235"/>
      <c r="O22" s="236"/>
      <c r="P22" s="161"/>
      <c r="Q22" s="161"/>
      <c r="R22" s="230"/>
      <c r="T22" s="136"/>
    </row>
    <row r="23" spans="1:20" s="139" customFormat="1" ht="14.1" customHeight="1" x14ac:dyDescent="0.2">
      <c r="A23" s="226"/>
      <c r="B23" s="227"/>
      <c r="C23" s="228"/>
      <c r="D23" s="162"/>
      <c r="E23" s="162"/>
      <c r="F23" s="1"/>
      <c r="G23" s="163"/>
      <c r="H23" s="229"/>
      <c r="I23" s="233"/>
      <c r="J23" s="233"/>
      <c r="K23" s="234"/>
      <c r="L23" s="234"/>
      <c r="M23" s="234"/>
      <c r="N23" s="235"/>
      <c r="O23" s="236"/>
      <c r="P23" s="161"/>
      <c r="Q23" s="161"/>
      <c r="R23" s="230"/>
      <c r="T23" s="136"/>
    </row>
    <row r="24" spans="1:20" s="139" customFormat="1" ht="14.1" customHeight="1" x14ac:dyDescent="0.2">
      <c r="A24" s="226"/>
      <c r="B24" s="227"/>
      <c r="C24" s="228"/>
      <c r="D24" s="162"/>
      <c r="E24" s="162"/>
      <c r="F24" s="1"/>
      <c r="G24" s="163"/>
      <c r="H24" s="229"/>
      <c r="I24" s="233"/>
      <c r="J24" s="233"/>
      <c r="K24" s="234"/>
      <c r="L24" s="234"/>
      <c r="M24" s="234"/>
      <c r="N24" s="235"/>
      <c r="O24" s="236"/>
      <c r="P24" s="161"/>
      <c r="Q24" s="161"/>
      <c r="R24" s="230"/>
      <c r="T24" s="136"/>
    </row>
    <row r="25" spans="1:20" s="139" customFormat="1" ht="14.1" customHeight="1" x14ac:dyDescent="0.2">
      <c r="A25" s="226"/>
      <c r="B25" s="227"/>
      <c r="C25" s="228"/>
      <c r="D25" s="231"/>
      <c r="E25" s="231"/>
      <c r="F25" s="1"/>
      <c r="G25" s="163"/>
      <c r="H25" s="229"/>
      <c r="I25" s="233"/>
      <c r="J25" s="233"/>
      <c r="K25" s="234"/>
      <c r="L25" s="234"/>
      <c r="M25" s="234"/>
      <c r="N25" s="235"/>
      <c r="O25" s="236"/>
      <c r="P25" s="161"/>
      <c r="Q25" s="161"/>
      <c r="R25" s="230"/>
      <c r="T25" s="136"/>
    </row>
    <row r="26" spans="1:20" s="139" customFormat="1" ht="14.1" customHeight="1" x14ac:dyDescent="0.2">
      <c r="A26" s="226"/>
      <c r="B26" s="227"/>
      <c r="C26" s="228"/>
      <c r="D26" s="162"/>
      <c r="E26" s="162"/>
      <c r="F26" s="1"/>
      <c r="G26" s="163"/>
      <c r="H26" s="229"/>
      <c r="I26" s="233"/>
      <c r="J26" s="233"/>
      <c r="K26" s="234"/>
      <c r="L26" s="234"/>
      <c r="M26" s="234"/>
      <c r="N26" s="235"/>
      <c r="O26" s="236"/>
      <c r="P26" s="161"/>
      <c r="Q26" s="161"/>
      <c r="R26" s="230"/>
      <c r="T26" s="136"/>
    </row>
    <row r="27" spans="1:20" s="135" customFormat="1" ht="14.1" customHeight="1" x14ac:dyDescent="0.2">
      <c r="A27" s="226"/>
      <c r="B27" s="226"/>
      <c r="C27" s="228"/>
      <c r="D27" s="162"/>
      <c r="E27" s="162"/>
      <c r="F27" s="1"/>
      <c r="G27" s="163"/>
      <c r="H27" s="229"/>
      <c r="I27" s="233"/>
      <c r="J27" s="233"/>
      <c r="K27" s="234"/>
      <c r="L27" s="234"/>
      <c r="M27" s="234"/>
      <c r="N27" s="235"/>
      <c r="O27" s="236"/>
      <c r="P27" s="161"/>
      <c r="Q27" s="161"/>
      <c r="R27" s="230"/>
      <c r="T27" s="136"/>
    </row>
  </sheetData>
  <sheetProtection algorithmName="SHA-512" hashValue="82qSDCgHUO9Ix8VzZbyEZigSgtnj2vBmEajKJJOhZnzW3HX36QX+vNajLthhHIxkwOSrXmmZuAYAITmDhnJWoA==" saltValue="6LNrXUVk30TvuZzuAOGjSw==" spinCount="100000" sheet="1" autoFilter="0"/>
  <autoFilter ref="A12:O27" xr:uid="{00000000-0009-0000-0000-000034000000}"/>
  <mergeCells count="16">
    <mergeCell ref="W9:W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5FC9D92C-A3D9-4F06-B285-E3C54E9139D2}"/>
    <hyperlink ref="O3:Q3" location="'3-Angebotsgesamtübersicht'!A1" display="zur Angebotsgesamtübersicht" xr:uid="{92786B67-CA53-4893-98F5-6DA13952745B}"/>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BD0DF-7146-4A75-91EF-0A0F16497742}">
  <sheetPr>
    <tabColor theme="9" tint="-0.249977111117893"/>
  </sheetPr>
  <dimension ref="A1:Y38"/>
  <sheetViews>
    <sheetView zoomScaleNormal="100" workbookViewId="0">
      <selection activeCell="O9" sqref="O9:Q10"/>
    </sheetView>
  </sheetViews>
  <sheetFormatPr baseColWidth="10" defaultColWidth="11.42578125" defaultRowHeight="15" x14ac:dyDescent="0.25"/>
  <cols>
    <col min="1" max="1" width="4.5703125" customWidth="1"/>
    <col min="2" max="2" width="8.7109375" hidden="1" customWidth="1"/>
    <col min="3" max="3" width="7.28515625" customWidth="1"/>
    <col min="4" max="4" width="6.42578125" style="6" bestFit="1" customWidth="1"/>
    <col min="5" max="5" width="7.28515625" style="6" customWidth="1"/>
    <col min="6" max="6" width="20.7109375" customWidth="1"/>
    <col min="7" max="7" width="9.140625" customWidth="1"/>
    <col min="8" max="8" width="7.5703125" customWidth="1"/>
    <col min="9" max="9" width="7" customWidth="1"/>
    <col min="10" max="10" width="2.5703125" hidden="1" customWidth="1"/>
    <col min="11" max="11" width="5.5703125" customWidth="1"/>
    <col min="12" max="12" width="0.140625" hidden="1" customWidth="1"/>
    <col min="13" max="13" width="7.5703125" hidden="1" customWidth="1"/>
    <col min="14" max="14" width="10.85546875" bestFit="1" customWidth="1"/>
    <col min="15" max="15" width="10.85546875" customWidth="1"/>
    <col min="16" max="16" width="11" customWidth="1"/>
    <col min="17" max="17" width="8.7109375" customWidth="1"/>
    <col min="18" max="18" width="13"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x14ac:dyDescent="0.25">
      <c r="A2" s="1147" t="s">
        <v>77</v>
      </c>
      <c r="B2" s="1148"/>
      <c r="C2" s="1148"/>
      <c r="D2" s="1149" t="s">
        <v>448</v>
      </c>
      <c r="E2" s="1149"/>
      <c r="F2" s="1149"/>
      <c r="G2" s="1150"/>
      <c r="H2" s="1130" t="str">
        <f>'3-Angebotsgesamtübersicht'!G2</f>
        <v>Firma</v>
      </c>
      <c r="I2" s="1131"/>
      <c r="J2" s="1131"/>
      <c r="K2" s="1131"/>
      <c r="L2" s="1131"/>
      <c r="M2" s="1131"/>
      <c r="N2" s="1132"/>
      <c r="O2" s="1153" t="s">
        <v>111</v>
      </c>
      <c r="P2" s="1153"/>
      <c r="Q2" s="1154"/>
      <c r="R2" s="1155" t="s">
        <v>110</v>
      </c>
      <c r="W2" s="95"/>
    </row>
    <row r="3" spans="1:25" ht="15" customHeight="1" x14ac:dyDescent="0.25">
      <c r="A3" s="1139"/>
      <c r="B3" s="1140"/>
      <c r="C3" s="1140"/>
      <c r="D3" s="1151"/>
      <c r="E3" s="1151"/>
      <c r="F3" s="1151"/>
      <c r="G3" s="1152"/>
      <c r="H3" s="1133"/>
      <c r="I3" s="1134"/>
      <c r="J3" s="1134"/>
      <c r="K3" s="1134"/>
      <c r="L3" s="1134"/>
      <c r="M3" s="1134"/>
      <c r="N3" s="1135"/>
      <c r="O3" s="1157" t="s">
        <v>4</v>
      </c>
      <c r="P3" s="1157"/>
      <c r="Q3" s="1157"/>
      <c r="R3" s="1156"/>
      <c r="Y3" s="96"/>
    </row>
    <row r="4" spans="1:25" ht="15" customHeight="1" x14ac:dyDescent="0.25">
      <c r="A4" s="1139"/>
      <c r="B4" s="1140"/>
      <c r="C4" s="1140"/>
      <c r="D4" s="1151"/>
      <c r="E4" s="1151"/>
      <c r="F4" s="1151"/>
      <c r="G4" s="1152"/>
      <c r="H4" s="1133"/>
      <c r="I4" s="1134"/>
      <c r="J4" s="1134"/>
      <c r="K4" s="1134"/>
      <c r="L4" s="1134"/>
      <c r="M4" s="1134"/>
      <c r="N4" s="1135"/>
      <c r="O4" s="1158"/>
      <c r="P4" s="1159"/>
      <c r="Q4" s="1160"/>
      <c r="R4" s="681"/>
      <c r="Y4" s="97"/>
    </row>
    <row r="5" spans="1:25" ht="15.75" customHeight="1" x14ac:dyDescent="0.25">
      <c r="A5" s="1139"/>
      <c r="B5" s="1140"/>
      <c r="C5" s="1140"/>
      <c r="D5" s="1151"/>
      <c r="E5" s="1151"/>
      <c r="F5" s="1151"/>
      <c r="G5" s="1152"/>
      <c r="H5" s="1133"/>
      <c r="I5" s="1134"/>
      <c r="J5" s="1134"/>
      <c r="K5" s="1134"/>
      <c r="L5" s="1134"/>
      <c r="M5" s="1134"/>
      <c r="N5" s="1135"/>
      <c r="O5" s="1161"/>
      <c r="P5" s="1162"/>
      <c r="Q5" s="1163"/>
      <c r="R5" s="681"/>
    </row>
    <row r="6" spans="1:25" ht="15.75" customHeight="1" x14ac:dyDescent="0.25">
      <c r="A6" s="1139"/>
      <c r="B6" s="1140"/>
      <c r="C6" s="1140"/>
      <c r="D6" s="1151"/>
      <c r="E6" s="1151"/>
      <c r="F6" s="1151"/>
      <c r="G6" s="1152"/>
      <c r="H6" s="1133"/>
      <c r="I6" s="1134"/>
      <c r="J6" s="1134"/>
      <c r="K6" s="1134"/>
      <c r="L6" s="1134"/>
      <c r="M6" s="1134"/>
      <c r="N6" s="1135"/>
      <c r="O6" s="1164"/>
      <c r="P6" s="1165"/>
      <c r="Q6" s="1166"/>
      <c r="R6" s="681"/>
    </row>
    <row r="7" spans="1:25" ht="15" customHeight="1" x14ac:dyDescent="0.25">
      <c r="A7" s="1139" t="s">
        <v>78</v>
      </c>
      <c r="B7" s="1140"/>
      <c r="C7" s="1140"/>
      <c r="D7" s="1070" t="s">
        <v>649</v>
      </c>
      <c r="E7" s="1071"/>
      <c r="F7" s="1127" t="s">
        <v>650</v>
      </c>
      <c r="G7" s="1128"/>
      <c r="H7" s="1133"/>
      <c r="I7" s="1134"/>
      <c r="J7" s="1134"/>
      <c r="K7" s="1134"/>
      <c r="L7" s="1134"/>
      <c r="M7" s="1134"/>
      <c r="N7" s="1135"/>
      <c r="O7" s="1041" t="s">
        <v>105</v>
      </c>
      <c r="P7" s="1041"/>
      <c r="Q7" s="1042"/>
      <c r="R7" s="682"/>
    </row>
    <row r="8" spans="1:25" ht="15.75" customHeight="1" thickBot="1" x14ac:dyDescent="0.3">
      <c r="A8" s="1139"/>
      <c r="B8" s="1140"/>
      <c r="C8" s="1140"/>
      <c r="D8" s="1071"/>
      <c r="E8" s="1071"/>
      <c r="F8" s="1127"/>
      <c r="G8" s="1128"/>
      <c r="H8" s="1133"/>
      <c r="I8" s="1134"/>
      <c r="J8" s="1134"/>
      <c r="K8" s="1134"/>
      <c r="L8" s="1134"/>
      <c r="M8" s="1134"/>
      <c r="N8" s="1135"/>
      <c r="O8" s="1043"/>
      <c r="P8" s="1043"/>
      <c r="Q8" s="1044"/>
      <c r="R8" s="681"/>
    </row>
    <row r="9" spans="1:25" ht="15" customHeight="1" x14ac:dyDescent="0.25">
      <c r="A9" s="1139"/>
      <c r="B9" s="1140"/>
      <c r="C9" s="1140"/>
      <c r="D9" s="1071"/>
      <c r="E9" s="1071"/>
      <c r="F9" s="1127"/>
      <c r="G9" s="1128"/>
      <c r="H9" s="1133"/>
      <c r="I9" s="1134"/>
      <c r="J9" s="1134"/>
      <c r="K9" s="1134"/>
      <c r="L9" s="1134"/>
      <c r="M9" s="1134"/>
      <c r="N9" s="1135"/>
      <c r="O9" s="1141">
        <f>'2-Preisblatt'!D6</f>
        <v>0</v>
      </c>
      <c r="P9" s="1142"/>
      <c r="Q9" s="1143"/>
      <c r="R9" s="1077" t="s">
        <v>103</v>
      </c>
      <c r="W9" s="1069"/>
    </row>
    <row r="10" spans="1:25" ht="15.75" customHeight="1" thickBot="1" x14ac:dyDescent="0.3">
      <c r="A10" s="1139"/>
      <c r="B10" s="1140"/>
      <c r="C10" s="1140"/>
      <c r="D10" s="1071"/>
      <c r="E10" s="1071"/>
      <c r="F10" s="1127"/>
      <c r="G10" s="1128"/>
      <c r="H10" s="1136"/>
      <c r="I10" s="1137"/>
      <c r="J10" s="1137"/>
      <c r="K10" s="1137"/>
      <c r="L10" s="1137"/>
      <c r="M10" s="1137"/>
      <c r="N10" s="1138"/>
      <c r="O10" s="1144"/>
      <c r="P10" s="1145"/>
      <c r="Q10" s="1146"/>
      <c r="R10" s="1078"/>
      <c r="W10" s="1069"/>
    </row>
    <row r="11" spans="1:25" ht="38.25" customHeight="1" x14ac:dyDescent="0.25">
      <c r="A11" s="683" t="s">
        <v>79</v>
      </c>
      <c r="B11" s="100"/>
      <c r="C11" s="100" t="s">
        <v>113</v>
      </c>
      <c r="D11" s="100" t="s">
        <v>119</v>
      </c>
      <c r="E11" s="100" t="s">
        <v>80</v>
      </c>
      <c r="F11" s="101" t="s">
        <v>85</v>
      </c>
      <c r="G11" s="102" t="s">
        <v>82</v>
      </c>
      <c r="H11" s="100" t="s">
        <v>44</v>
      </c>
      <c r="I11" s="103" t="s">
        <v>114</v>
      </c>
      <c r="J11" s="103" t="s">
        <v>115</v>
      </c>
      <c r="K11" s="241" t="s">
        <v>83</v>
      </c>
      <c r="L11" s="241"/>
      <c r="M11" s="242"/>
      <c r="N11" s="243" t="s">
        <v>63</v>
      </c>
      <c r="O11" s="602" t="s">
        <v>632</v>
      </c>
      <c r="P11" s="104" t="s">
        <v>84</v>
      </c>
      <c r="Q11" s="104"/>
      <c r="R11" s="105" t="s">
        <v>102</v>
      </c>
      <c r="W11" s="2"/>
    </row>
    <row r="12" spans="1:25" ht="67.5" x14ac:dyDescent="0.25">
      <c r="A12" s="684"/>
      <c r="B12" s="107"/>
      <c r="C12" s="107"/>
      <c r="D12" s="107" t="s">
        <v>80</v>
      </c>
      <c r="E12" s="107"/>
      <c r="F12" s="108" t="s">
        <v>85</v>
      </c>
      <c r="G12" s="109" t="s">
        <v>86</v>
      </c>
      <c r="H12" s="107" t="s">
        <v>87</v>
      </c>
      <c r="I12" s="110" t="s">
        <v>81</v>
      </c>
      <c r="J12" s="111"/>
      <c r="K12" s="112" t="s">
        <v>44</v>
      </c>
      <c r="L12" s="112" t="s">
        <v>88</v>
      </c>
      <c r="M12" s="112" t="s">
        <v>89</v>
      </c>
      <c r="N12" s="113" t="s">
        <v>90</v>
      </c>
      <c r="O12" s="114" t="s">
        <v>637</v>
      </c>
      <c r="P12" s="115" t="s">
        <v>92</v>
      </c>
      <c r="Q12" s="115" t="s">
        <v>93</v>
      </c>
      <c r="R12" s="116" t="s">
        <v>94</v>
      </c>
      <c r="W12" s="221"/>
    </row>
    <row r="13" spans="1:25" x14ac:dyDescent="0.25">
      <c r="A13" s="685"/>
      <c r="B13" s="118"/>
      <c r="C13" s="119"/>
      <c r="D13" s="119"/>
      <c r="E13" s="119"/>
      <c r="F13" s="120" t="s">
        <v>75</v>
      </c>
      <c r="G13" s="121">
        <f>SUM(G14:G27)</f>
        <v>199.14999999999998</v>
      </c>
      <c r="H13" s="122"/>
      <c r="I13" s="119"/>
      <c r="J13" s="123"/>
      <c r="K13" s="122"/>
      <c r="L13" s="122"/>
      <c r="M13" s="122"/>
      <c r="N13" s="121">
        <f>SUM(N14:N$27)</f>
        <v>5177.8999999999996</v>
      </c>
      <c r="O13" s="122"/>
      <c r="P13" s="124" t="e">
        <f>SUM(P14:P$27)</f>
        <v>#DIV/0!</v>
      </c>
      <c r="Q13" s="124" t="e">
        <f>SUM(Q14:Q$27)</f>
        <v>#DIV/0!</v>
      </c>
      <c r="R13" s="125" t="e">
        <f>SUM(R14:R$27)</f>
        <v>#DIV/0!</v>
      </c>
    </row>
    <row r="14" spans="1:25" s="135" customFormat="1" ht="14.1" customHeight="1" x14ac:dyDescent="0.2">
      <c r="A14" s="686">
        <v>1</v>
      </c>
      <c r="B14" s="127"/>
      <c r="C14" s="142"/>
      <c r="D14" s="140" t="s">
        <v>124</v>
      </c>
      <c r="E14" s="224"/>
      <c r="F14" s="224" t="s">
        <v>121</v>
      </c>
      <c r="G14" s="130">
        <v>20.83</v>
      </c>
      <c r="H14" s="159" t="s">
        <v>127</v>
      </c>
      <c r="I14" s="143" t="s">
        <v>7</v>
      </c>
      <c r="J14" s="132"/>
      <c r="K14" s="158">
        <v>26</v>
      </c>
      <c r="L14" s="158">
        <v>30</v>
      </c>
      <c r="M14" s="158">
        <v>26</v>
      </c>
      <c r="N14" s="257">
        <f>G14*K14</f>
        <v>541.57999999999993</v>
      </c>
      <c r="O14" s="14"/>
      <c r="P14" s="134" t="e">
        <f>N14/O14</f>
        <v>#DIV/0!</v>
      </c>
      <c r="Q14" s="134" t="e">
        <f>P14/12</f>
        <v>#DIV/0!</v>
      </c>
      <c r="R14" s="10" t="e">
        <f>P14*$O$9</f>
        <v>#DIV/0!</v>
      </c>
      <c r="T14" s="136"/>
    </row>
    <row r="15" spans="1:25" s="135" customFormat="1" ht="14.1" customHeight="1" x14ac:dyDescent="0.2">
      <c r="A15" s="686">
        <v>2</v>
      </c>
      <c r="B15" s="137"/>
      <c r="C15" s="142"/>
      <c r="D15" s="140" t="s">
        <v>124</v>
      </c>
      <c r="E15" s="224"/>
      <c r="F15" s="224" t="s">
        <v>450</v>
      </c>
      <c r="G15" s="130">
        <v>3.44</v>
      </c>
      <c r="H15" s="159" t="s">
        <v>127</v>
      </c>
      <c r="I15" s="143" t="s">
        <v>7</v>
      </c>
      <c r="J15" s="132"/>
      <c r="K15" s="158">
        <v>26</v>
      </c>
      <c r="L15" s="158">
        <v>26</v>
      </c>
      <c r="M15" s="158">
        <v>26</v>
      </c>
      <c r="N15" s="257">
        <f t="shared" ref="N15:N23" si="0">G15*K15</f>
        <v>89.44</v>
      </c>
      <c r="O15" s="14"/>
      <c r="P15" s="134" t="e">
        <f t="shared" ref="P15:P23" si="1">N15/O15</f>
        <v>#DIV/0!</v>
      </c>
      <c r="Q15" s="134" t="e">
        <f t="shared" ref="Q15:Q27" si="2">P15/12</f>
        <v>#DIV/0!</v>
      </c>
      <c r="R15" s="10" t="e">
        <f t="shared" ref="R15:R27" si="3">P15*$O$9</f>
        <v>#DIV/0!</v>
      </c>
      <c r="T15" s="136"/>
    </row>
    <row r="16" spans="1:25" s="135" customFormat="1" ht="14.1" customHeight="1" x14ac:dyDescent="0.2">
      <c r="A16" s="686">
        <v>3</v>
      </c>
      <c r="B16" s="127"/>
      <c r="C16" s="142"/>
      <c r="D16" s="140" t="s">
        <v>124</v>
      </c>
      <c r="E16" s="223"/>
      <c r="F16" s="224" t="s">
        <v>451</v>
      </c>
      <c r="G16" s="130">
        <v>4.09</v>
      </c>
      <c r="H16" s="159" t="s">
        <v>127</v>
      </c>
      <c r="I16" s="143" t="s">
        <v>7</v>
      </c>
      <c r="J16" s="132"/>
      <c r="K16" s="158">
        <v>26</v>
      </c>
      <c r="L16" s="158">
        <v>26</v>
      </c>
      <c r="M16" s="158">
        <v>26</v>
      </c>
      <c r="N16" s="257">
        <f t="shared" si="0"/>
        <v>106.34</v>
      </c>
      <c r="O16" s="14"/>
      <c r="P16" s="134" t="e">
        <f t="shared" si="1"/>
        <v>#DIV/0!</v>
      </c>
      <c r="Q16" s="134" t="e">
        <f t="shared" si="2"/>
        <v>#DIV/0!</v>
      </c>
      <c r="R16" s="10" t="e">
        <f t="shared" si="3"/>
        <v>#DIV/0!</v>
      </c>
      <c r="T16" s="136"/>
    </row>
    <row r="17" spans="1:20" s="139" customFormat="1" ht="11.25" x14ac:dyDescent="0.2">
      <c r="A17" s="686">
        <v>4</v>
      </c>
      <c r="B17" s="137"/>
      <c r="C17" s="142"/>
      <c r="D17" s="140" t="s">
        <v>124</v>
      </c>
      <c r="E17" s="223"/>
      <c r="F17" s="224" t="s">
        <v>133</v>
      </c>
      <c r="G17" s="130">
        <v>2.02</v>
      </c>
      <c r="H17" s="159" t="s">
        <v>127</v>
      </c>
      <c r="I17" s="143" t="s">
        <v>7</v>
      </c>
      <c r="J17" s="132"/>
      <c r="K17" s="158">
        <v>26</v>
      </c>
      <c r="L17" s="158">
        <v>26</v>
      </c>
      <c r="M17" s="158">
        <v>26</v>
      </c>
      <c r="N17" s="257">
        <f t="shared" si="0"/>
        <v>52.52</v>
      </c>
      <c r="O17" s="14"/>
      <c r="P17" s="134" t="e">
        <f t="shared" si="1"/>
        <v>#DIV/0!</v>
      </c>
      <c r="Q17" s="134" t="e">
        <f t="shared" si="2"/>
        <v>#DIV/0!</v>
      </c>
      <c r="R17" s="10" t="e">
        <f t="shared" si="3"/>
        <v>#DIV/0!</v>
      </c>
      <c r="T17" s="136"/>
    </row>
    <row r="18" spans="1:20" s="139" customFormat="1" ht="14.1" customHeight="1" x14ac:dyDescent="0.2">
      <c r="A18" s="686">
        <v>5</v>
      </c>
      <c r="B18" s="137"/>
      <c r="C18" s="142"/>
      <c r="D18" s="140" t="s">
        <v>124</v>
      </c>
      <c r="E18" s="223"/>
      <c r="F18" s="225" t="s">
        <v>521</v>
      </c>
      <c r="G18" s="130">
        <v>8.61</v>
      </c>
      <c r="H18" s="159" t="s">
        <v>127</v>
      </c>
      <c r="I18" s="143" t="s">
        <v>7</v>
      </c>
      <c r="J18" s="132"/>
      <c r="K18" s="158">
        <v>26</v>
      </c>
      <c r="L18" s="158">
        <v>26</v>
      </c>
      <c r="M18" s="158">
        <v>26</v>
      </c>
      <c r="N18" s="257">
        <f t="shared" si="0"/>
        <v>223.85999999999999</v>
      </c>
      <c r="O18" s="14"/>
      <c r="P18" s="134" t="e">
        <f t="shared" si="1"/>
        <v>#DIV/0!</v>
      </c>
      <c r="Q18" s="134" t="e">
        <f t="shared" si="2"/>
        <v>#DIV/0!</v>
      </c>
      <c r="R18" s="10" t="e">
        <f t="shared" si="3"/>
        <v>#DIV/0!</v>
      </c>
      <c r="T18" s="136"/>
    </row>
    <row r="19" spans="1:20" s="139" customFormat="1" ht="11.25" x14ac:dyDescent="0.2">
      <c r="A19" s="686">
        <v>6</v>
      </c>
      <c r="B19" s="137"/>
      <c r="C19" s="142"/>
      <c r="D19" s="140" t="s">
        <v>124</v>
      </c>
      <c r="E19" s="223"/>
      <c r="F19" s="224" t="s">
        <v>334</v>
      </c>
      <c r="G19" s="130">
        <v>27.68</v>
      </c>
      <c r="H19" s="159" t="s">
        <v>122</v>
      </c>
      <c r="I19" s="143" t="s">
        <v>6</v>
      </c>
      <c r="J19" s="132"/>
      <c r="K19" s="158">
        <v>26</v>
      </c>
      <c r="L19" s="158">
        <v>26</v>
      </c>
      <c r="M19" s="158">
        <v>26</v>
      </c>
      <c r="N19" s="257">
        <f t="shared" si="0"/>
        <v>719.68</v>
      </c>
      <c r="O19" s="14"/>
      <c r="P19" s="134" t="e">
        <f t="shared" si="1"/>
        <v>#DIV/0!</v>
      </c>
      <c r="Q19" s="134" t="e">
        <f t="shared" si="2"/>
        <v>#DIV/0!</v>
      </c>
      <c r="R19" s="10" t="e">
        <f t="shared" si="3"/>
        <v>#DIV/0!</v>
      </c>
      <c r="T19" s="136"/>
    </row>
    <row r="20" spans="1:20" s="139" customFormat="1" ht="14.1" customHeight="1" x14ac:dyDescent="0.2">
      <c r="A20" s="686">
        <v>7</v>
      </c>
      <c r="B20" s="137"/>
      <c r="C20" s="142"/>
      <c r="D20" s="140" t="s">
        <v>124</v>
      </c>
      <c r="E20" s="223"/>
      <c r="F20" s="224" t="s">
        <v>333</v>
      </c>
      <c r="G20" s="130">
        <v>8.2799999999999994</v>
      </c>
      <c r="H20" s="159" t="s">
        <v>122</v>
      </c>
      <c r="I20" s="143" t="s">
        <v>6</v>
      </c>
      <c r="J20" s="132"/>
      <c r="K20" s="158">
        <v>26</v>
      </c>
      <c r="L20" s="158">
        <v>26</v>
      </c>
      <c r="M20" s="158">
        <v>26</v>
      </c>
      <c r="N20" s="257">
        <f t="shared" si="0"/>
        <v>215.27999999999997</v>
      </c>
      <c r="O20" s="14"/>
      <c r="P20" s="134" t="e">
        <f t="shared" si="1"/>
        <v>#DIV/0!</v>
      </c>
      <c r="Q20" s="134" t="e">
        <f t="shared" si="2"/>
        <v>#DIV/0!</v>
      </c>
      <c r="R20" s="10" t="e">
        <f t="shared" si="3"/>
        <v>#DIV/0!</v>
      </c>
      <c r="T20" s="136"/>
    </row>
    <row r="21" spans="1:20" s="139" customFormat="1" ht="11.25" x14ac:dyDescent="0.2">
      <c r="A21" s="686">
        <v>8</v>
      </c>
      <c r="B21" s="137"/>
      <c r="C21" s="142"/>
      <c r="D21" s="140" t="s">
        <v>124</v>
      </c>
      <c r="E21" s="223"/>
      <c r="F21" s="224" t="s">
        <v>452</v>
      </c>
      <c r="G21" s="130">
        <v>5.25</v>
      </c>
      <c r="H21" s="159" t="s">
        <v>127</v>
      </c>
      <c r="I21" s="143" t="s">
        <v>7</v>
      </c>
      <c r="J21" s="132"/>
      <c r="K21" s="158">
        <v>26</v>
      </c>
      <c r="L21" s="158">
        <v>26</v>
      </c>
      <c r="M21" s="158">
        <v>26</v>
      </c>
      <c r="N21" s="257">
        <f t="shared" si="0"/>
        <v>136.5</v>
      </c>
      <c r="O21" s="14"/>
      <c r="P21" s="134" t="e">
        <f t="shared" si="1"/>
        <v>#DIV/0!</v>
      </c>
      <c r="Q21" s="134" t="e">
        <f t="shared" si="2"/>
        <v>#DIV/0!</v>
      </c>
      <c r="R21" s="10" t="e">
        <f t="shared" si="3"/>
        <v>#DIV/0!</v>
      </c>
      <c r="T21" s="136"/>
    </row>
    <row r="22" spans="1:20" s="139" customFormat="1" ht="11.25" x14ac:dyDescent="0.2">
      <c r="A22" s="686">
        <v>9</v>
      </c>
      <c r="B22" s="137"/>
      <c r="C22" s="142"/>
      <c r="D22" s="140" t="s">
        <v>124</v>
      </c>
      <c r="E22" s="223"/>
      <c r="F22" s="224" t="s">
        <v>453</v>
      </c>
      <c r="G22" s="130">
        <v>2.83</v>
      </c>
      <c r="H22" s="159" t="s">
        <v>127</v>
      </c>
      <c r="I22" s="143" t="s">
        <v>7</v>
      </c>
      <c r="J22" s="132"/>
      <c r="K22" s="158">
        <v>26</v>
      </c>
      <c r="L22" s="158">
        <v>26</v>
      </c>
      <c r="M22" s="158">
        <v>26</v>
      </c>
      <c r="N22" s="257">
        <f t="shared" si="0"/>
        <v>73.58</v>
      </c>
      <c r="O22" s="14"/>
      <c r="P22" s="134" t="e">
        <f t="shared" si="1"/>
        <v>#DIV/0!</v>
      </c>
      <c r="Q22" s="134" t="e">
        <f t="shared" si="2"/>
        <v>#DIV/0!</v>
      </c>
      <c r="R22" s="10" t="e">
        <f t="shared" si="3"/>
        <v>#DIV/0!</v>
      </c>
      <c r="T22" s="136"/>
    </row>
    <row r="23" spans="1:20" s="139" customFormat="1" ht="11.25" x14ac:dyDescent="0.2">
      <c r="A23" s="686">
        <v>10</v>
      </c>
      <c r="C23" s="433"/>
      <c r="D23" s="433"/>
      <c r="E23" s="433"/>
      <c r="F23" s="433" t="s">
        <v>454</v>
      </c>
      <c r="G23" s="433">
        <v>3.75</v>
      </c>
      <c r="H23" s="885" t="s">
        <v>125</v>
      </c>
      <c r="I23" s="143" t="s">
        <v>9</v>
      </c>
      <c r="J23" s="158"/>
      <c r="K23" s="158">
        <v>26</v>
      </c>
      <c r="L23" s="158">
        <v>26</v>
      </c>
      <c r="M23" s="14">
        <v>26</v>
      </c>
      <c r="N23" s="257">
        <f t="shared" si="0"/>
        <v>97.5</v>
      </c>
      <c r="O23" s="14"/>
      <c r="P23" s="134" t="e">
        <f t="shared" si="1"/>
        <v>#DIV/0!</v>
      </c>
      <c r="Q23" s="134" t="e">
        <f t="shared" si="2"/>
        <v>#DIV/0!</v>
      </c>
      <c r="R23" s="10" t="e">
        <f t="shared" si="3"/>
        <v>#DIV/0!</v>
      </c>
      <c r="T23" s="136"/>
    </row>
    <row r="24" spans="1:20" s="139" customFormat="1" ht="11.25" x14ac:dyDescent="0.2">
      <c r="A24" s="686">
        <v>11</v>
      </c>
      <c r="B24" s="137"/>
      <c r="C24" s="128"/>
      <c r="D24" s="154" t="s">
        <v>120</v>
      </c>
      <c r="E24" s="223"/>
      <c r="F24" s="224" t="s">
        <v>428</v>
      </c>
      <c r="G24" s="130">
        <v>24.78</v>
      </c>
      <c r="H24" s="237" t="s">
        <v>122</v>
      </c>
      <c r="I24" s="143" t="s">
        <v>5</v>
      </c>
      <c r="J24" s="132"/>
      <c r="K24" s="158">
        <v>26</v>
      </c>
      <c r="L24" s="158">
        <v>26</v>
      </c>
      <c r="M24" s="158">
        <v>26</v>
      </c>
      <c r="N24" s="257">
        <f>G24*K24</f>
        <v>644.28</v>
      </c>
      <c r="O24" s="14"/>
      <c r="P24" s="134" t="e">
        <f>N24/O24</f>
        <v>#DIV/0!</v>
      </c>
      <c r="Q24" s="134" t="e">
        <f t="shared" si="2"/>
        <v>#DIV/0!</v>
      </c>
      <c r="R24" s="10" t="e">
        <f t="shared" si="3"/>
        <v>#DIV/0!</v>
      </c>
      <c r="T24" s="136"/>
    </row>
    <row r="25" spans="1:20" s="139" customFormat="1" ht="14.1" customHeight="1" x14ac:dyDescent="0.2">
      <c r="A25" s="686">
        <v>12</v>
      </c>
      <c r="B25" s="137"/>
      <c r="C25" s="128"/>
      <c r="D25" s="154" t="s">
        <v>120</v>
      </c>
      <c r="E25" s="223"/>
      <c r="F25" s="224" t="s">
        <v>455</v>
      </c>
      <c r="G25" s="130">
        <v>65.09</v>
      </c>
      <c r="H25" s="237" t="s">
        <v>344</v>
      </c>
      <c r="I25" s="143" t="s">
        <v>5</v>
      </c>
      <c r="J25" s="132"/>
      <c r="K25" s="158">
        <v>26</v>
      </c>
      <c r="L25" s="158">
        <v>26</v>
      </c>
      <c r="M25" s="158">
        <v>26</v>
      </c>
      <c r="N25" s="257">
        <f t="shared" ref="N25:N27" si="4">G25*K25</f>
        <v>1692.3400000000001</v>
      </c>
      <c r="O25" s="14"/>
      <c r="P25" s="134" t="e">
        <f>N25/O25</f>
        <v>#DIV/0!</v>
      </c>
      <c r="Q25" s="134" t="e">
        <f t="shared" si="2"/>
        <v>#DIV/0!</v>
      </c>
      <c r="R25" s="10" t="e">
        <f t="shared" si="3"/>
        <v>#DIV/0!</v>
      </c>
      <c r="T25" s="136"/>
    </row>
    <row r="26" spans="1:20" s="139" customFormat="1" ht="11.25" x14ac:dyDescent="0.2">
      <c r="A26" s="686">
        <v>13</v>
      </c>
      <c r="B26" s="137"/>
      <c r="C26" s="128"/>
      <c r="D26" s="154" t="s">
        <v>120</v>
      </c>
      <c r="E26" s="223"/>
      <c r="F26" s="224" t="s">
        <v>121</v>
      </c>
      <c r="G26" s="130">
        <v>20.5</v>
      </c>
      <c r="H26" s="159" t="s">
        <v>122</v>
      </c>
      <c r="I26" s="143" t="s">
        <v>9</v>
      </c>
      <c r="J26" s="132"/>
      <c r="K26" s="158">
        <v>26</v>
      </c>
      <c r="L26" s="158">
        <v>26</v>
      </c>
      <c r="M26" s="158">
        <v>26</v>
      </c>
      <c r="N26" s="257">
        <f t="shared" si="4"/>
        <v>533</v>
      </c>
      <c r="O26" s="14"/>
      <c r="P26" s="134" t="e">
        <f>N26/O26</f>
        <v>#DIV/0!</v>
      </c>
      <c r="Q26" s="134" t="e">
        <f t="shared" si="2"/>
        <v>#DIV/0!</v>
      </c>
      <c r="R26" s="10" t="e">
        <f t="shared" si="3"/>
        <v>#DIV/0!</v>
      </c>
      <c r="T26" s="136"/>
    </row>
    <row r="27" spans="1:20" s="139" customFormat="1" ht="14.1" customHeight="1" x14ac:dyDescent="0.2">
      <c r="A27" s="686">
        <v>14</v>
      </c>
      <c r="B27" s="137"/>
      <c r="C27" s="128"/>
      <c r="D27" s="154" t="s">
        <v>120</v>
      </c>
      <c r="E27" s="223"/>
      <c r="F27" s="224" t="s">
        <v>123</v>
      </c>
      <c r="G27" s="130">
        <v>2</v>
      </c>
      <c r="H27" s="237" t="s">
        <v>122</v>
      </c>
      <c r="I27" s="143" t="s">
        <v>9</v>
      </c>
      <c r="J27" s="132"/>
      <c r="K27" s="158">
        <v>26</v>
      </c>
      <c r="L27" s="158">
        <v>26</v>
      </c>
      <c r="M27" s="158">
        <v>26</v>
      </c>
      <c r="N27" s="257">
        <f t="shared" si="4"/>
        <v>52</v>
      </c>
      <c r="O27" s="14"/>
      <c r="P27" s="134" t="e">
        <f>N27/O27</f>
        <v>#DIV/0!</v>
      </c>
      <c r="Q27" s="134" t="e">
        <f t="shared" si="2"/>
        <v>#DIV/0!</v>
      </c>
      <c r="R27" s="10" t="e">
        <f t="shared" si="3"/>
        <v>#DIV/0!</v>
      </c>
      <c r="T27" s="136"/>
    </row>
    <row r="28" spans="1:20" s="139" customFormat="1" ht="14.1" customHeight="1" x14ac:dyDescent="0.2">
      <c r="A28" s="226"/>
      <c r="B28" s="227"/>
      <c r="C28" s="228"/>
      <c r="D28" s="162"/>
      <c r="E28" s="162"/>
      <c r="F28" s="1"/>
      <c r="G28" s="163"/>
      <c r="H28" s="229"/>
      <c r="I28" s="233"/>
      <c r="J28" s="233"/>
      <c r="K28" s="234"/>
      <c r="L28" s="234"/>
      <c r="M28" s="234"/>
      <c r="N28" s="235"/>
      <c r="O28" s="236"/>
      <c r="P28" s="161"/>
      <c r="Q28" s="161"/>
      <c r="R28" s="230"/>
      <c r="T28" s="136"/>
    </row>
    <row r="29" spans="1:20" s="139" customFormat="1" ht="14.1" customHeight="1" x14ac:dyDescent="0.2">
      <c r="A29" s="226"/>
      <c r="B29" s="227"/>
      <c r="C29" s="228"/>
      <c r="D29" s="162"/>
      <c r="E29" s="162"/>
      <c r="F29" s="1"/>
      <c r="G29" s="163"/>
      <c r="H29" s="229"/>
      <c r="I29" s="233"/>
      <c r="J29" s="233"/>
      <c r="K29" s="234"/>
      <c r="L29" s="234"/>
      <c r="M29" s="234"/>
      <c r="N29" s="235"/>
      <c r="O29" s="236"/>
      <c r="P29" s="161"/>
      <c r="Q29" s="161"/>
      <c r="R29" s="230"/>
      <c r="T29" s="136"/>
    </row>
    <row r="30" spans="1:20" s="139" customFormat="1" ht="14.1" customHeight="1" x14ac:dyDescent="0.2">
      <c r="A30" s="226"/>
      <c r="B30" s="227"/>
      <c r="C30" s="228"/>
      <c r="D30" s="162"/>
      <c r="E30" s="162"/>
      <c r="F30" s="1"/>
      <c r="G30" s="163"/>
      <c r="H30" s="229"/>
      <c r="I30" s="233"/>
      <c r="J30" s="233"/>
      <c r="K30" s="234"/>
      <c r="L30" s="234"/>
      <c r="M30" s="234"/>
      <c r="N30" s="235"/>
      <c r="O30" s="236"/>
      <c r="P30" s="161"/>
      <c r="Q30" s="161"/>
      <c r="R30" s="230"/>
      <c r="T30" s="136"/>
    </row>
    <row r="31" spans="1:20" s="139" customFormat="1" ht="14.1" customHeight="1" x14ac:dyDescent="0.2">
      <c r="A31" s="226"/>
      <c r="B31" s="227"/>
      <c r="C31" s="228"/>
      <c r="D31" s="162"/>
      <c r="E31" s="162"/>
      <c r="F31" s="1"/>
      <c r="G31" s="163"/>
      <c r="H31" s="229"/>
      <c r="I31" s="233"/>
      <c r="J31" s="233"/>
      <c r="K31" s="234"/>
      <c r="L31" s="234"/>
      <c r="M31" s="234"/>
      <c r="N31" s="235"/>
      <c r="O31" s="236"/>
      <c r="P31" s="161"/>
      <c r="Q31" s="161"/>
      <c r="R31" s="230"/>
      <c r="T31" s="136"/>
    </row>
    <row r="32" spans="1:20" s="139" customFormat="1" ht="14.1" customHeight="1" x14ac:dyDescent="0.2">
      <c r="A32" s="226"/>
      <c r="B32" s="227"/>
      <c r="C32" s="228"/>
      <c r="D32" s="162"/>
      <c r="E32" s="162"/>
      <c r="F32" s="1"/>
      <c r="G32" s="163"/>
      <c r="H32" s="229"/>
      <c r="I32" s="233"/>
      <c r="J32" s="233"/>
      <c r="K32" s="234"/>
      <c r="L32" s="234"/>
      <c r="M32" s="234"/>
      <c r="N32" s="235"/>
      <c r="O32" s="236"/>
      <c r="P32" s="161"/>
      <c r="Q32" s="161"/>
      <c r="R32" s="230"/>
      <c r="T32" s="136"/>
    </row>
    <row r="33" spans="1:20" s="139" customFormat="1" ht="14.1" customHeight="1" x14ac:dyDescent="0.2">
      <c r="A33" s="226"/>
      <c r="B33" s="227"/>
      <c r="C33" s="228"/>
      <c r="D33" s="162"/>
      <c r="E33" s="162"/>
      <c r="F33" s="1"/>
      <c r="G33" s="163"/>
      <c r="H33" s="229"/>
      <c r="I33" s="233"/>
      <c r="J33" s="233"/>
      <c r="K33" s="234"/>
      <c r="L33" s="234"/>
      <c r="M33" s="234"/>
      <c r="N33" s="235"/>
      <c r="O33" s="236"/>
      <c r="P33" s="161"/>
      <c r="Q33" s="161"/>
      <c r="R33" s="230"/>
      <c r="T33" s="136"/>
    </row>
    <row r="34" spans="1:20" s="139" customFormat="1" ht="14.1" customHeight="1" x14ac:dyDescent="0.2">
      <c r="A34" s="226"/>
      <c r="B34" s="227"/>
      <c r="C34" s="228"/>
      <c r="D34" s="162"/>
      <c r="E34" s="162"/>
      <c r="F34" s="1"/>
      <c r="G34" s="163"/>
      <c r="H34" s="229"/>
      <c r="I34" s="233"/>
      <c r="J34" s="233"/>
      <c r="K34" s="234"/>
      <c r="L34" s="234"/>
      <c r="M34" s="234"/>
      <c r="N34" s="235"/>
      <c r="O34" s="236"/>
      <c r="P34" s="161"/>
      <c r="Q34" s="161"/>
      <c r="R34" s="230"/>
      <c r="T34" s="136"/>
    </row>
    <row r="35" spans="1:20" s="139" customFormat="1" ht="14.1" customHeight="1" x14ac:dyDescent="0.2">
      <c r="A35" s="226"/>
      <c r="B35" s="227"/>
      <c r="C35" s="228"/>
      <c r="D35" s="162"/>
      <c r="E35" s="162"/>
      <c r="F35" s="1"/>
      <c r="G35" s="163"/>
      <c r="H35" s="229"/>
      <c r="I35" s="233"/>
      <c r="J35" s="233"/>
      <c r="K35" s="234"/>
      <c r="L35" s="234"/>
      <c r="M35" s="234"/>
      <c r="N35" s="235"/>
      <c r="O35" s="236"/>
      <c r="P35" s="161"/>
      <c r="Q35" s="161"/>
      <c r="R35" s="230"/>
      <c r="T35" s="136"/>
    </row>
    <row r="36" spans="1:20" s="139" customFormat="1" ht="14.1" customHeight="1" x14ac:dyDescent="0.2">
      <c r="A36" s="226"/>
      <c r="B36" s="227"/>
      <c r="C36" s="228"/>
      <c r="D36" s="231"/>
      <c r="E36" s="231"/>
      <c r="F36" s="1"/>
      <c r="G36" s="163"/>
      <c r="H36" s="229"/>
      <c r="I36" s="233"/>
      <c r="J36" s="233"/>
      <c r="K36" s="234"/>
      <c r="L36" s="234"/>
      <c r="M36" s="234"/>
      <c r="N36" s="235"/>
      <c r="O36" s="236"/>
      <c r="P36" s="161"/>
      <c r="Q36" s="161"/>
      <c r="R36" s="230"/>
      <c r="T36" s="136"/>
    </row>
    <row r="37" spans="1:20" s="139" customFormat="1" ht="14.1" customHeight="1" x14ac:dyDescent="0.2">
      <c r="A37" s="226"/>
      <c r="B37" s="227"/>
      <c r="C37" s="228"/>
      <c r="D37" s="162"/>
      <c r="E37" s="162"/>
      <c r="F37" s="1"/>
      <c r="G37" s="163"/>
      <c r="H37" s="229"/>
      <c r="I37" s="233"/>
      <c r="J37" s="233"/>
      <c r="K37" s="234"/>
      <c r="L37" s="234"/>
      <c r="M37" s="234"/>
      <c r="N37" s="235"/>
      <c r="O37" s="236"/>
      <c r="P37" s="161"/>
      <c r="Q37" s="161"/>
      <c r="R37" s="230"/>
      <c r="T37" s="136"/>
    </row>
    <row r="38" spans="1:20" s="135" customFormat="1" ht="14.1" customHeight="1" x14ac:dyDescent="0.2">
      <c r="A38" s="226"/>
      <c r="B38" s="226"/>
      <c r="C38" s="228"/>
      <c r="D38" s="162"/>
      <c r="E38" s="162"/>
      <c r="F38" s="1"/>
      <c r="G38" s="163"/>
      <c r="H38" s="229"/>
      <c r="I38" s="233"/>
      <c r="J38" s="233"/>
      <c r="K38" s="234"/>
      <c r="L38" s="234"/>
      <c r="M38" s="234"/>
      <c r="N38" s="235"/>
      <c r="O38" s="236"/>
      <c r="P38" s="161"/>
      <c r="Q38" s="161"/>
      <c r="R38" s="230"/>
      <c r="T38" s="136"/>
    </row>
  </sheetData>
  <sheetProtection algorithmName="SHA-512" hashValue="UsaZLxemrquQ6n8wZITYdiAbEv2JhfykeTnEzL8Iw1WT19wsrsbfmku8qv2tw4aaYtoKymbUbYXZqwc+BJMk8Q==" saltValue="t3h+MrwbTdIUOwnOvaFZZQ==" spinCount="100000" sheet="1" autoFilter="0"/>
  <autoFilter ref="A12:O38" xr:uid="{00000000-0009-0000-0000-000034000000}"/>
  <mergeCells count="16">
    <mergeCell ref="W9:W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99D4E0CE-EE9A-4F77-B548-ED2A447F3DE5}"/>
    <hyperlink ref="O3:Q3" location="'3-Angebotsgesamtübersicht'!A1" display="zur Angebotsgesamtübersicht" xr:uid="{E5E04F3F-21F2-423C-8EF5-8C892B5DFAB2}"/>
  </hyperlinks>
  <pageMargins left="0.70866141732283472" right="0.70866141732283472" top="0.78740157480314965" bottom="0.78740157480314965" header="0.31496062992125984" footer="0.31496062992125984"/>
  <pageSetup paperSize="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tabColor rgb="FF7030A0"/>
  </sheetPr>
  <dimension ref="A1:Y28"/>
  <sheetViews>
    <sheetView zoomScaleNormal="100"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customWidth="1"/>
    <col min="5" max="5" width="7.5703125" style="6" customWidth="1"/>
    <col min="6" max="6" width="19" customWidth="1"/>
    <col min="7" max="7" width="9.42578125" customWidth="1"/>
    <col min="8" max="8" width="7.42578125" customWidth="1"/>
    <col min="9" max="9" width="6.85546875" customWidth="1"/>
    <col min="10" max="10" width="6.140625" hidden="1" customWidth="1"/>
    <col min="11" max="11" width="6.42578125" customWidth="1"/>
    <col min="12" max="12" width="6.7109375" hidden="1" customWidth="1"/>
    <col min="13" max="13" width="6.28515625" hidden="1" customWidth="1"/>
    <col min="14" max="14" width="10.85546875" bestFit="1" customWidth="1"/>
    <col min="15" max="15" width="10.42578125" customWidth="1"/>
    <col min="16" max="16" width="11" customWidth="1"/>
    <col min="17" max="17" width="8.7109375" customWidth="1"/>
    <col min="18" max="18" width="11.4257812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thickTop="1" x14ac:dyDescent="0.25">
      <c r="A2" s="1047" t="s">
        <v>77</v>
      </c>
      <c r="B2" s="1047"/>
      <c r="C2" s="1047"/>
      <c r="D2" s="1048" t="s">
        <v>206</v>
      </c>
      <c r="E2" s="1048"/>
      <c r="F2" s="1048"/>
      <c r="G2" s="1048"/>
      <c r="H2" s="1085" t="str">
        <f>'3-Angebotsgesamtübersicht'!G2</f>
        <v>Firma</v>
      </c>
      <c r="I2" s="1086"/>
      <c r="J2" s="1086"/>
      <c r="K2" s="1086"/>
      <c r="L2" s="1086"/>
      <c r="M2" s="1086"/>
      <c r="N2" s="1087"/>
      <c r="O2" s="1121" t="s">
        <v>111</v>
      </c>
      <c r="P2" s="1121"/>
      <c r="Q2" s="1122"/>
      <c r="R2" s="1052" t="s">
        <v>110</v>
      </c>
      <c r="W2" s="95"/>
    </row>
    <row r="3" spans="1:25" ht="15" customHeight="1" x14ac:dyDescent="0.25">
      <c r="A3" s="1047"/>
      <c r="B3" s="1047"/>
      <c r="C3" s="1047"/>
      <c r="D3" s="1048"/>
      <c r="E3" s="1048"/>
      <c r="F3" s="1048"/>
      <c r="G3" s="1048"/>
      <c r="H3" s="1088"/>
      <c r="I3" s="1089"/>
      <c r="J3" s="1089"/>
      <c r="K3" s="1089"/>
      <c r="L3" s="1089"/>
      <c r="M3" s="1089"/>
      <c r="N3" s="1090"/>
      <c r="O3" s="1123" t="s">
        <v>4</v>
      </c>
      <c r="P3" s="1123"/>
      <c r="Q3" s="1123"/>
      <c r="R3" s="1052"/>
      <c r="Y3" s="96"/>
    </row>
    <row r="4" spans="1:25" ht="15" customHeight="1" x14ac:dyDescent="0.25">
      <c r="A4" s="1047"/>
      <c r="B4" s="1047"/>
      <c r="C4" s="1047"/>
      <c r="D4" s="1048"/>
      <c r="E4" s="1048"/>
      <c r="F4" s="1048"/>
      <c r="G4" s="1048"/>
      <c r="H4" s="1088"/>
      <c r="I4" s="1089"/>
      <c r="J4" s="1089"/>
      <c r="K4" s="1089"/>
      <c r="L4" s="1089"/>
      <c r="M4" s="1089"/>
      <c r="N4" s="1090"/>
      <c r="O4" s="1124"/>
      <c r="P4" s="1125"/>
      <c r="Q4" s="1126"/>
      <c r="Y4" s="97"/>
    </row>
    <row r="5" spans="1:25" ht="15.75" customHeight="1" x14ac:dyDescent="0.25">
      <c r="A5" s="1047"/>
      <c r="B5" s="1047"/>
      <c r="C5" s="1047"/>
      <c r="D5" s="1048"/>
      <c r="E5" s="1048"/>
      <c r="F5" s="1048"/>
      <c r="G5" s="1048"/>
      <c r="H5" s="1088"/>
      <c r="I5" s="1089"/>
      <c r="J5" s="1089"/>
      <c r="K5" s="1089"/>
      <c r="L5" s="1089"/>
      <c r="M5" s="1089"/>
      <c r="N5" s="1090"/>
      <c r="O5" s="1080"/>
      <c r="P5" s="1058"/>
      <c r="Q5" s="1081"/>
    </row>
    <row r="6" spans="1:25" ht="15.75" customHeight="1" x14ac:dyDescent="0.25">
      <c r="A6" s="1047"/>
      <c r="B6" s="1047"/>
      <c r="C6" s="1047"/>
      <c r="D6" s="1048"/>
      <c r="E6" s="1048"/>
      <c r="F6" s="1048"/>
      <c r="G6" s="1048"/>
      <c r="H6" s="1088"/>
      <c r="I6" s="1089"/>
      <c r="J6" s="1089"/>
      <c r="K6" s="1089"/>
      <c r="L6" s="1089"/>
      <c r="M6" s="1089"/>
      <c r="N6" s="1090"/>
      <c r="O6" s="1082"/>
      <c r="P6" s="1083"/>
      <c r="Q6" s="1084"/>
    </row>
    <row r="7" spans="1:25" ht="15" customHeight="1" x14ac:dyDescent="0.25">
      <c r="A7" s="1047" t="s">
        <v>78</v>
      </c>
      <c r="B7" s="1047"/>
      <c r="C7" s="1047"/>
      <c r="D7" s="1167" t="s">
        <v>208</v>
      </c>
      <c r="E7" s="1168"/>
      <c r="F7" s="1169" t="s">
        <v>207</v>
      </c>
      <c r="G7" s="1169"/>
      <c r="H7" s="1088"/>
      <c r="I7" s="1089"/>
      <c r="J7" s="1089"/>
      <c r="K7" s="1089"/>
      <c r="L7" s="1089"/>
      <c r="M7" s="1089"/>
      <c r="N7" s="1090"/>
      <c r="O7" s="1073" t="s">
        <v>105</v>
      </c>
      <c r="P7" s="1073"/>
      <c r="Q7" s="1074"/>
      <c r="R7" s="98"/>
    </row>
    <row r="8" spans="1:25" ht="15.75" customHeight="1" thickBot="1" x14ac:dyDescent="0.3">
      <c r="A8" s="1047"/>
      <c r="B8" s="1047"/>
      <c r="C8" s="1047"/>
      <c r="D8" s="1168"/>
      <c r="E8" s="1168"/>
      <c r="F8" s="1169"/>
      <c r="G8" s="1169"/>
      <c r="H8" s="1088"/>
      <c r="I8" s="1089"/>
      <c r="J8" s="1089"/>
      <c r="K8" s="1089"/>
      <c r="L8" s="1089"/>
      <c r="M8" s="1089"/>
      <c r="N8" s="1090"/>
      <c r="O8" s="1075"/>
      <c r="P8" s="1075"/>
      <c r="Q8" s="1076"/>
    </row>
    <row r="9" spans="1:25" ht="15" customHeight="1" x14ac:dyDescent="0.25">
      <c r="A9" s="1047"/>
      <c r="B9" s="1047"/>
      <c r="C9" s="1047"/>
      <c r="D9" s="1168"/>
      <c r="E9" s="1168"/>
      <c r="F9" s="1169"/>
      <c r="G9" s="1169"/>
      <c r="H9" s="1088"/>
      <c r="I9" s="1089"/>
      <c r="J9" s="1089"/>
      <c r="K9" s="1089"/>
      <c r="L9" s="1089"/>
      <c r="M9" s="1089"/>
      <c r="N9" s="1090"/>
      <c r="O9" s="1115">
        <f>'2-Preisblatt'!D6</f>
        <v>0</v>
      </c>
      <c r="P9" s="1116"/>
      <c r="Q9" s="1117"/>
      <c r="R9" s="1077" t="s">
        <v>103</v>
      </c>
      <c r="W9" s="1069"/>
    </row>
    <row r="10" spans="1:25" ht="15.75" customHeight="1" thickBot="1" x14ac:dyDescent="0.3">
      <c r="A10" s="1047"/>
      <c r="B10" s="1047"/>
      <c r="C10" s="1047"/>
      <c r="D10" s="1168"/>
      <c r="E10" s="1168"/>
      <c r="F10" s="1169"/>
      <c r="G10" s="1169"/>
      <c r="H10" s="1091"/>
      <c r="I10" s="1092"/>
      <c r="J10" s="1092"/>
      <c r="K10" s="1092"/>
      <c r="L10" s="1092"/>
      <c r="M10" s="1092"/>
      <c r="N10" s="1093"/>
      <c r="O10" s="1118"/>
      <c r="P10" s="1119"/>
      <c r="Q10" s="1120"/>
      <c r="R10" s="1078"/>
      <c r="W10" s="1069"/>
    </row>
    <row r="11" spans="1:25" ht="38.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1" t="s">
        <v>63</v>
      </c>
      <c r="O11" s="602" t="s">
        <v>632</v>
      </c>
      <c r="P11" s="104" t="s">
        <v>84</v>
      </c>
      <c r="Q11" s="104"/>
      <c r="R11" s="691" t="s">
        <v>102</v>
      </c>
      <c r="W11" s="2"/>
    </row>
    <row r="12" spans="1:25" ht="22.5" x14ac:dyDescent="0.25">
      <c r="A12" s="106"/>
      <c r="B12" s="107"/>
      <c r="C12" s="107"/>
      <c r="D12" s="107" t="s">
        <v>80</v>
      </c>
      <c r="E12" s="107"/>
      <c r="F12" s="108" t="s">
        <v>85</v>
      </c>
      <c r="G12" s="109" t="s">
        <v>86</v>
      </c>
      <c r="H12" s="107" t="s">
        <v>87</v>
      </c>
      <c r="I12" s="110" t="s">
        <v>81</v>
      </c>
      <c r="J12" s="111"/>
      <c r="K12" s="112"/>
      <c r="L12" s="112" t="s">
        <v>88</v>
      </c>
      <c r="M12" s="112" t="s">
        <v>89</v>
      </c>
      <c r="N12" s="113" t="s">
        <v>90</v>
      </c>
      <c r="O12" s="114" t="s">
        <v>637</v>
      </c>
      <c r="P12" s="115" t="s">
        <v>92</v>
      </c>
      <c r="Q12" s="115" t="s">
        <v>93</v>
      </c>
      <c r="R12" s="116" t="s">
        <v>94</v>
      </c>
      <c r="W12" s="221"/>
    </row>
    <row r="13" spans="1:25" x14ac:dyDescent="0.25">
      <c r="A13" s="117"/>
      <c r="B13" s="118"/>
      <c r="C13" s="119"/>
      <c r="D13" s="119"/>
      <c r="E13" s="119"/>
      <c r="F13" s="120" t="s">
        <v>75</v>
      </c>
      <c r="G13" s="121">
        <f>SUM(G14:G22)</f>
        <v>181.88</v>
      </c>
      <c r="H13" s="122"/>
      <c r="I13" s="119"/>
      <c r="J13" s="123"/>
      <c r="K13" s="122"/>
      <c r="L13" s="122"/>
      <c r="M13" s="122"/>
      <c r="N13" s="121">
        <f>SUM(N14:N$22)</f>
        <v>2182.56</v>
      </c>
      <c r="O13" s="122"/>
      <c r="P13" s="124" t="e">
        <f>SUM(P14:P$22)</f>
        <v>#DIV/0!</v>
      </c>
      <c r="Q13" s="124" t="e">
        <f>SUM(Q14:Q$22)</f>
        <v>#DIV/0!</v>
      </c>
      <c r="R13" s="125" t="e">
        <f>SUM(R14:R$22)</f>
        <v>#DIV/0!</v>
      </c>
    </row>
    <row r="14" spans="1:25" s="135" customFormat="1" ht="14.1" customHeight="1" x14ac:dyDescent="0.2">
      <c r="A14" s="126">
        <v>1</v>
      </c>
      <c r="B14" s="127"/>
      <c r="C14" s="128"/>
      <c r="D14" s="129" t="s">
        <v>124</v>
      </c>
      <c r="E14" s="129"/>
      <c r="F14" s="129" t="s">
        <v>323</v>
      </c>
      <c r="G14" s="130">
        <v>20.68</v>
      </c>
      <c r="H14" s="157" t="s">
        <v>337</v>
      </c>
      <c r="I14" s="132" t="s">
        <v>9</v>
      </c>
      <c r="J14" s="132"/>
      <c r="K14" s="158">
        <v>12</v>
      </c>
      <c r="L14" s="158">
        <v>12</v>
      </c>
      <c r="M14" s="158">
        <v>12</v>
      </c>
      <c r="N14" s="133">
        <f t="shared" ref="N14:N22" si="0">G14*K14</f>
        <v>248.16</v>
      </c>
      <c r="O14" s="14"/>
      <c r="P14" s="134" t="e">
        <f>N14/O14</f>
        <v>#DIV/0!</v>
      </c>
      <c r="Q14" s="134" t="e">
        <f t="shared" ref="Q14:Q22" si="1">P14/12</f>
        <v>#DIV/0!</v>
      </c>
      <c r="R14" s="10" t="e">
        <f t="shared" ref="R14:R22" si="2">P14*$O$9</f>
        <v>#DIV/0!</v>
      </c>
      <c r="T14" s="136"/>
    </row>
    <row r="15" spans="1:25" s="135" customFormat="1" ht="14.1" customHeight="1" x14ac:dyDescent="0.2">
      <c r="A15" s="126">
        <v>2</v>
      </c>
      <c r="B15" s="137"/>
      <c r="C15" s="128"/>
      <c r="D15" s="129" t="s">
        <v>124</v>
      </c>
      <c r="E15" s="129"/>
      <c r="F15" s="129" t="s">
        <v>361</v>
      </c>
      <c r="G15" s="130">
        <v>5.25</v>
      </c>
      <c r="H15" s="157" t="s">
        <v>337</v>
      </c>
      <c r="I15" s="132" t="s">
        <v>6</v>
      </c>
      <c r="J15" s="132"/>
      <c r="K15" s="158">
        <v>12</v>
      </c>
      <c r="L15" s="158">
        <v>12</v>
      </c>
      <c r="M15" s="158">
        <v>12</v>
      </c>
      <c r="N15" s="133">
        <f t="shared" si="0"/>
        <v>63</v>
      </c>
      <c r="O15" s="14"/>
      <c r="P15" s="134" t="e">
        <f t="shared" ref="P15:P22" si="3">N15/O15</f>
        <v>#DIV/0!</v>
      </c>
      <c r="Q15" s="134" t="e">
        <f t="shared" si="1"/>
        <v>#DIV/0!</v>
      </c>
      <c r="R15" s="10" t="e">
        <f t="shared" si="2"/>
        <v>#DIV/0!</v>
      </c>
      <c r="T15" s="136"/>
    </row>
    <row r="16" spans="1:25" s="135" customFormat="1" ht="14.1" customHeight="1" x14ac:dyDescent="0.2">
      <c r="A16" s="126">
        <v>3</v>
      </c>
      <c r="B16" s="127"/>
      <c r="C16" s="128"/>
      <c r="D16" s="138" t="s">
        <v>124</v>
      </c>
      <c r="E16" s="138"/>
      <c r="F16" s="129" t="s">
        <v>362</v>
      </c>
      <c r="G16" s="130">
        <v>4.05</v>
      </c>
      <c r="H16" s="157" t="s">
        <v>337</v>
      </c>
      <c r="I16" s="132" t="s">
        <v>6</v>
      </c>
      <c r="J16" s="132"/>
      <c r="K16" s="158">
        <v>12</v>
      </c>
      <c r="L16" s="158">
        <v>12</v>
      </c>
      <c r="M16" s="158">
        <v>12</v>
      </c>
      <c r="N16" s="133">
        <f t="shared" si="0"/>
        <v>48.599999999999994</v>
      </c>
      <c r="O16" s="14"/>
      <c r="P16" s="134" t="e">
        <f t="shared" si="3"/>
        <v>#DIV/0!</v>
      </c>
      <c r="Q16" s="134" t="e">
        <f t="shared" si="1"/>
        <v>#DIV/0!</v>
      </c>
      <c r="R16" s="10" t="e">
        <f t="shared" si="2"/>
        <v>#DIV/0!</v>
      </c>
      <c r="T16" s="136"/>
    </row>
    <row r="17" spans="1:20" s="139" customFormat="1" ht="14.1" customHeight="1" x14ac:dyDescent="0.2">
      <c r="A17" s="126">
        <v>4</v>
      </c>
      <c r="B17" s="137"/>
      <c r="C17" s="128"/>
      <c r="D17" s="138" t="s">
        <v>124</v>
      </c>
      <c r="E17" s="138"/>
      <c r="F17" s="129" t="s">
        <v>363</v>
      </c>
      <c r="G17" s="130">
        <v>15.53</v>
      </c>
      <c r="H17" s="157" t="s">
        <v>337</v>
      </c>
      <c r="I17" s="132" t="s">
        <v>7</v>
      </c>
      <c r="J17" s="132"/>
      <c r="K17" s="158">
        <v>12</v>
      </c>
      <c r="L17" s="158">
        <v>12</v>
      </c>
      <c r="M17" s="158">
        <v>12</v>
      </c>
      <c r="N17" s="133">
        <f t="shared" si="0"/>
        <v>186.35999999999999</v>
      </c>
      <c r="O17" s="14"/>
      <c r="P17" s="134" t="e">
        <f t="shared" si="3"/>
        <v>#DIV/0!</v>
      </c>
      <c r="Q17" s="134" t="e">
        <f t="shared" si="1"/>
        <v>#DIV/0!</v>
      </c>
      <c r="R17" s="10" t="e">
        <f t="shared" si="2"/>
        <v>#DIV/0!</v>
      </c>
      <c r="T17" s="136"/>
    </row>
    <row r="18" spans="1:20" s="139" customFormat="1" ht="14.1" customHeight="1" x14ac:dyDescent="0.2">
      <c r="A18" s="126">
        <v>5</v>
      </c>
      <c r="B18" s="137"/>
      <c r="C18" s="128"/>
      <c r="D18" s="138" t="s">
        <v>124</v>
      </c>
      <c r="E18" s="138"/>
      <c r="F18" s="13" t="s">
        <v>324</v>
      </c>
      <c r="G18" s="130">
        <v>14.03</v>
      </c>
      <c r="H18" s="157" t="s">
        <v>337</v>
      </c>
      <c r="I18" s="132" t="s">
        <v>7</v>
      </c>
      <c r="J18" s="132"/>
      <c r="K18" s="158">
        <v>12</v>
      </c>
      <c r="L18" s="158">
        <v>12</v>
      </c>
      <c r="M18" s="158">
        <v>12</v>
      </c>
      <c r="N18" s="133">
        <f t="shared" si="0"/>
        <v>168.35999999999999</v>
      </c>
      <c r="O18" s="14"/>
      <c r="P18" s="134" t="e">
        <f t="shared" si="3"/>
        <v>#DIV/0!</v>
      </c>
      <c r="Q18" s="134" t="e">
        <f t="shared" si="1"/>
        <v>#DIV/0!</v>
      </c>
      <c r="R18" s="10" t="e">
        <f t="shared" si="2"/>
        <v>#DIV/0!</v>
      </c>
      <c r="T18" s="136"/>
    </row>
    <row r="19" spans="1:20" s="139" customFormat="1" ht="14.1" customHeight="1" x14ac:dyDescent="0.2">
      <c r="A19" s="126">
        <v>6</v>
      </c>
      <c r="B19" s="137"/>
      <c r="C19" s="128"/>
      <c r="D19" s="138" t="s">
        <v>124</v>
      </c>
      <c r="E19" s="138"/>
      <c r="F19" s="129" t="s">
        <v>371</v>
      </c>
      <c r="G19" s="130">
        <v>9.1999999999999993</v>
      </c>
      <c r="H19" s="157" t="s">
        <v>364</v>
      </c>
      <c r="I19" s="132" t="s">
        <v>9</v>
      </c>
      <c r="J19" s="132"/>
      <c r="K19" s="158">
        <v>12</v>
      </c>
      <c r="L19" s="158">
        <v>12</v>
      </c>
      <c r="M19" s="158">
        <v>12</v>
      </c>
      <c r="N19" s="133">
        <f t="shared" si="0"/>
        <v>110.39999999999999</v>
      </c>
      <c r="O19" s="14"/>
      <c r="P19" s="134" t="e">
        <f t="shared" si="3"/>
        <v>#DIV/0!</v>
      </c>
      <c r="Q19" s="134" t="e">
        <f t="shared" si="1"/>
        <v>#DIV/0!</v>
      </c>
      <c r="R19" s="10" t="e">
        <f t="shared" si="2"/>
        <v>#DIV/0!</v>
      </c>
      <c r="T19" s="136"/>
    </row>
    <row r="20" spans="1:20" s="139" customFormat="1" ht="14.1" customHeight="1" x14ac:dyDescent="0.2">
      <c r="A20" s="126">
        <v>7</v>
      </c>
      <c r="B20" s="137"/>
      <c r="C20" s="128"/>
      <c r="D20" s="138" t="s">
        <v>124</v>
      </c>
      <c r="E20" s="138"/>
      <c r="F20" s="129" t="s">
        <v>370</v>
      </c>
      <c r="G20" s="130">
        <v>9.27</v>
      </c>
      <c r="H20" s="157" t="s">
        <v>337</v>
      </c>
      <c r="I20" s="132" t="s">
        <v>6</v>
      </c>
      <c r="J20" s="132"/>
      <c r="K20" s="158">
        <v>12</v>
      </c>
      <c r="L20" s="158">
        <v>12</v>
      </c>
      <c r="M20" s="158">
        <v>12</v>
      </c>
      <c r="N20" s="133">
        <f t="shared" si="0"/>
        <v>111.24</v>
      </c>
      <c r="O20" s="14"/>
      <c r="P20" s="134" t="e">
        <f t="shared" si="3"/>
        <v>#DIV/0!</v>
      </c>
      <c r="Q20" s="134" t="e">
        <f t="shared" si="1"/>
        <v>#DIV/0!</v>
      </c>
      <c r="R20" s="10" t="e">
        <f t="shared" si="2"/>
        <v>#DIV/0!</v>
      </c>
      <c r="T20" s="136"/>
    </row>
    <row r="21" spans="1:20" s="139" customFormat="1" ht="14.1" customHeight="1" x14ac:dyDescent="0.2">
      <c r="A21" s="126">
        <v>8</v>
      </c>
      <c r="B21" s="137"/>
      <c r="C21" s="128"/>
      <c r="D21" s="138" t="s">
        <v>124</v>
      </c>
      <c r="E21" s="138"/>
      <c r="F21" s="129" t="s">
        <v>365</v>
      </c>
      <c r="G21" s="130">
        <v>9</v>
      </c>
      <c r="H21" s="157" t="s">
        <v>337</v>
      </c>
      <c r="I21" s="132" t="s">
        <v>6</v>
      </c>
      <c r="J21" s="132"/>
      <c r="K21" s="158">
        <v>12</v>
      </c>
      <c r="L21" s="158">
        <v>12</v>
      </c>
      <c r="M21" s="158">
        <v>12</v>
      </c>
      <c r="N21" s="133">
        <f t="shared" si="0"/>
        <v>108</v>
      </c>
      <c r="O21" s="14"/>
      <c r="P21" s="134" t="e">
        <f t="shared" si="3"/>
        <v>#DIV/0!</v>
      </c>
      <c r="Q21" s="134" t="e">
        <f t="shared" si="1"/>
        <v>#DIV/0!</v>
      </c>
      <c r="R21" s="10" t="e">
        <f t="shared" si="2"/>
        <v>#DIV/0!</v>
      </c>
      <c r="T21" s="136"/>
    </row>
    <row r="22" spans="1:20" s="139" customFormat="1" ht="14.1" customHeight="1" x14ac:dyDescent="0.2">
      <c r="A22" s="126">
        <v>9</v>
      </c>
      <c r="B22" s="137"/>
      <c r="C22" s="128"/>
      <c r="D22" s="138" t="s">
        <v>341</v>
      </c>
      <c r="E22" s="138"/>
      <c r="F22" s="129" t="s">
        <v>366</v>
      </c>
      <c r="G22" s="130">
        <v>94.87</v>
      </c>
      <c r="H22" s="157" t="s">
        <v>338</v>
      </c>
      <c r="I22" s="132" t="s">
        <v>6</v>
      </c>
      <c r="J22" s="132"/>
      <c r="K22" s="158">
        <v>12</v>
      </c>
      <c r="L22" s="158">
        <v>12</v>
      </c>
      <c r="M22" s="158">
        <v>12</v>
      </c>
      <c r="N22" s="133">
        <f t="shared" si="0"/>
        <v>1138.44</v>
      </c>
      <c r="O22" s="14"/>
      <c r="P22" s="134" t="e">
        <f t="shared" si="3"/>
        <v>#DIV/0!</v>
      </c>
      <c r="Q22" s="134" t="e">
        <f t="shared" si="1"/>
        <v>#DIV/0!</v>
      </c>
      <c r="R22" s="10" t="e">
        <f t="shared" si="2"/>
        <v>#DIV/0!</v>
      </c>
      <c r="T22" s="136"/>
    </row>
    <row r="28" spans="1:20" x14ac:dyDescent="0.25">
      <c r="F28" s="244"/>
    </row>
  </sheetData>
  <sheetProtection algorithmName="SHA-512" hashValue="6xjR6AyJNDqc+c/7A+a4xHK7jyaoTj3EhRi8OJMwxvGgiCDF8Ng+YQet2OWQ42dNsR3IXivaSUY+7AmNVGK1sA==" saltValue="vbequzhCoAUs31NlxdSwtQ==" spinCount="100000" sheet="1" autoFilter="0"/>
  <mergeCells count="16">
    <mergeCell ref="W9:W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0E00-000001000000}"/>
  </hyperlinks>
  <pageMargins left="0.70866141732283472" right="0.70866141732283472" top="0.78740157480314965" bottom="0.78740157480314965" header="0.31496062992125984" footer="0.31496062992125984"/>
  <pageSetup paperSize="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tabColor rgb="FF7030A0"/>
  </sheetPr>
  <dimension ref="A1:Y22"/>
  <sheetViews>
    <sheetView zoomScaleNormal="100" workbookViewId="0">
      <selection activeCell="O9" sqref="O9:Q10"/>
    </sheetView>
  </sheetViews>
  <sheetFormatPr baseColWidth="10" defaultColWidth="11.42578125" defaultRowHeight="15" x14ac:dyDescent="0.25"/>
  <cols>
    <col min="1" max="1" width="4.5703125" customWidth="1"/>
    <col min="2" max="2" width="8.7109375" hidden="1" customWidth="1"/>
    <col min="3" max="3" width="5.85546875" customWidth="1"/>
    <col min="4" max="4" width="6.42578125" style="6" bestFit="1" customWidth="1"/>
    <col min="5" max="5" width="7.7109375" style="6" customWidth="1"/>
    <col min="6" max="6" width="17.7109375" customWidth="1"/>
    <col min="7" max="7" width="8.28515625" customWidth="1"/>
    <col min="8" max="8" width="9.42578125" customWidth="1"/>
    <col min="9" max="9" width="6.7109375" customWidth="1"/>
    <col min="10" max="10" width="8.5703125" hidden="1" customWidth="1"/>
    <col min="11" max="11" width="7.28515625" customWidth="1"/>
    <col min="12" max="13" width="0.140625" hidden="1" customWidth="1"/>
    <col min="14" max="14" width="10.42578125" customWidth="1"/>
    <col min="15" max="15" width="9.140625" customWidth="1"/>
    <col min="16" max="16" width="7.28515625" customWidth="1"/>
    <col min="17" max="17" width="8.7109375" customWidth="1"/>
    <col min="18" max="18" width="10.2851562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0.25" customHeight="1" x14ac:dyDescent="0.25">
      <c r="A2" s="1173" t="s">
        <v>405</v>
      </c>
      <c r="B2" s="1174"/>
      <c r="C2" s="1174"/>
      <c r="D2" s="1177" t="s">
        <v>212</v>
      </c>
      <c r="E2" s="1177"/>
      <c r="F2" s="1177"/>
      <c r="G2" s="1177"/>
      <c r="H2" s="1204" t="str">
        <f>'3-Angebotsgesamtübersicht'!G2</f>
        <v>Firma</v>
      </c>
      <c r="I2" s="1205"/>
      <c r="J2" s="1205"/>
      <c r="K2" s="1205"/>
      <c r="L2" s="1205"/>
      <c r="M2" s="1205"/>
      <c r="N2" s="1206"/>
      <c r="O2" s="1178" t="s">
        <v>111</v>
      </c>
      <c r="P2" s="1179"/>
      <c r="Q2" s="1180"/>
      <c r="R2" s="1181" t="s">
        <v>110</v>
      </c>
      <c r="W2" s="95"/>
    </row>
    <row r="3" spans="1:25" ht="35.25" customHeight="1" x14ac:dyDescent="0.25">
      <c r="A3" s="1175"/>
      <c r="B3" s="1176"/>
      <c r="C3" s="1176"/>
      <c r="D3" s="1048"/>
      <c r="E3" s="1048"/>
      <c r="F3" s="1048"/>
      <c r="G3" s="1048"/>
      <c r="H3" s="1031"/>
      <c r="I3" s="1032"/>
      <c r="J3" s="1032"/>
      <c r="K3" s="1032"/>
      <c r="L3" s="1032"/>
      <c r="M3" s="1032"/>
      <c r="N3" s="1033"/>
      <c r="O3" s="1183" t="s">
        <v>4</v>
      </c>
      <c r="P3" s="1184"/>
      <c r="Q3" s="1185"/>
      <c r="R3" s="1182"/>
      <c r="Y3" s="96"/>
    </row>
    <row r="4" spans="1:25" ht="21.75" customHeight="1" x14ac:dyDescent="0.25">
      <c r="A4" s="1175"/>
      <c r="B4" s="1176"/>
      <c r="C4" s="1176"/>
      <c r="D4" s="1048"/>
      <c r="E4" s="1048"/>
      <c r="F4" s="1048"/>
      <c r="G4" s="1048"/>
      <c r="H4" s="1031"/>
      <c r="I4" s="1032"/>
      <c r="J4" s="1032"/>
      <c r="K4" s="1032"/>
      <c r="L4" s="1032"/>
      <c r="M4" s="1032"/>
      <c r="N4" s="1033"/>
      <c r="O4" s="1186"/>
      <c r="P4" s="1187"/>
      <c r="Q4" s="1188"/>
      <c r="R4" s="681"/>
      <c r="Y4" s="97"/>
    </row>
    <row r="5" spans="1:25" ht="15.75" hidden="1" customHeight="1" x14ac:dyDescent="0.25">
      <c r="A5" s="1175"/>
      <c r="B5" s="1176"/>
      <c r="C5" s="1176"/>
      <c r="D5" s="1048"/>
      <c r="E5" s="1048"/>
      <c r="F5" s="1048"/>
      <c r="G5" s="1048"/>
      <c r="H5" s="1031"/>
      <c r="I5" s="1032"/>
      <c r="J5" s="1032"/>
      <c r="K5" s="1032"/>
      <c r="L5" s="1032"/>
      <c r="M5" s="1032"/>
      <c r="N5" s="1033"/>
      <c r="O5" s="1189"/>
      <c r="P5" s="1190"/>
      <c r="Q5" s="1191"/>
      <c r="R5" s="681"/>
    </row>
    <row r="6" spans="1:25" ht="15.75" customHeight="1" x14ac:dyDescent="0.25">
      <c r="A6" s="1175"/>
      <c r="B6" s="1176"/>
      <c r="C6" s="1176"/>
      <c r="D6" s="1048"/>
      <c r="E6" s="1048"/>
      <c r="F6" s="1048"/>
      <c r="G6" s="1048"/>
      <c r="H6" s="1031"/>
      <c r="I6" s="1032"/>
      <c r="J6" s="1032"/>
      <c r="K6" s="1032"/>
      <c r="L6" s="1032"/>
      <c r="M6" s="1032"/>
      <c r="N6" s="1033"/>
      <c r="O6" s="1192"/>
      <c r="P6" s="1193"/>
      <c r="Q6" s="1194"/>
      <c r="R6" s="681"/>
    </row>
    <row r="7" spans="1:25" ht="15" customHeight="1" x14ac:dyDescent="0.25">
      <c r="A7" s="1195" t="s">
        <v>78</v>
      </c>
      <c r="B7" s="1196"/>
      <c r="C7" s="1196"/>
      <c r="D7" s="1197" t="s">
        <v>651</v>
      </c>
      <c r="E7" s="1198"/>
      <c r="F7" s="1169" t="s">
        <v>213</v>
      </c>
      <c r="G7" s="1169"/>
      <c r="H7" s="1031"/>
      <c r="I7" s="1032"/>
      <c r="J7" s="1032"/>
      <c r="K7" s="1032"/>
      <c r="L7" s="1032"/>
      <c r="M7" s="1032"/>
      <c r="N7" s="1033"/>
      <c r="O7" s="1199" t="s">
        <v>105</v>
      </c>
      <c r="P7" s="1073"/>
      <c r="Q7" s="1200"/>
      <c r="R7" s="682"/>
    </row>
    <row r="8" spans="1:25" ht="15.75" customHeight="1" thickBot="1" x14ac:dyDescent="0.3">
      <c r="A8" s="1195"/>
      <c r="B8" s="1196"/>
      <c r="C8" s="1196"/>
      <c r="D8" s="1198"/>
      <c r="E8" s="1198"/>
      <c r="F8" s="1169"/>
      <c r="G8" s="1169"/>
      <c r="H8" s="1031"/>
      <c r="I8" s="1032"/>
      <c r="J8" s="1032"/>
      <c r="K8" s="1032"/>
      <c r="L8" s="1032"/>
      <c r="M8" s="1032"/>
      <c r="N8" s="1033"/>
      <c r="O8" s="1201"/>
      <c r="P8" s="1075"/>
      <c r="Q8" s="1202"/>
      <c r="R8" s="681"/>
    </row>
    <row r="9" spans="1:25" ht="15" customHeight="1" x14ac:dyDescent="0.25">
      <c r="A9" s="1195"/>
      <c r="B9" s="1196"/>
      <c r="C9" s="1196"/>
      <c r="D9" s="1198"/>
      <c r="E9" s="1198"/>
      <c r="F9" s="1169"/>
      <c r="G9" s="1169"/>
      <c r="H9" s="1031"/>
      <c r="I9" s="1032"/>
      <c r="J9" s="1032"/>
      <c r="K9" s="1032"/>
      <c r="L9" s="1032"/>
      <c r="M9" s="1032"/>
      <c r="N9" s="1033"/>
      <c r="O9" s="1116">
        <f>'2-Preisblatt'!D6</f>
        <v>0</v>
      </c>
      <c r="P9" s="1116"/>
      <c r="Q9" s="1116"/>
      <c r="R9" s="1077" t="s">
        <v>103</v>
      </c>
      <c r="W9" s="1069"/>
    </row>
    <row r="10" spans="1:25" ht="15.75" customHeight="1" x14ac:dyDescent="0.25">
      <c r="A10" s="1195"/>
      <c r="B10" s="1196"/>
      <c r="C10" s="1196"/>
      <c r="D10" s="1198"/>
      <c r="E10" s="1198"/>
      <c r="F10" s="1169"/>
      <c r="G10" s="1169"/>
      <c r="H10" s="1034"/>
      <c r="I10" s="1035"/>
      <c r="J10" s="1035"/>
      <c r="K10" s="1035"/>
      <c r="L10" s="1035"/>
      <c r="M10" s="1035"/>
      <c r="N10" s="1036"/>
      <c r="O10" s="1203"/>
      <c r="P10" s="1203"/>
      <c r="Q10" s="1203"/>
      <c r="R10" s="1078"/>
      <c r="W10" s="1069"/>
    </row>
    <row r="11" spans="1:25" ht="45" customHeight="1" x14ac:dyDescent="0.25">
      <c r="A11" s="683" t="s">
        <v>79</v>
      </c>
      <c r="B11" s="100"/>
      <c r="C11" s="100" t="s">
        <v>113</v>
      </c>
      <c r="D11" s="100" t="s">
        <v>119</v>
      </c>
      <c r="E11" s="100" t="s">
        <v>80</v>
      </c>
      <c r="F11" s="245" t="s">
        <v>85</v>
      </c>
      <c r="G11" s="247" t="s">
        <v>82</v>
      </c>
      <c r="H11" s="248" t="s">
        <v>44</v>
      </c>
      <c r="I11" s="249" t="s">
        <v>114</v>
      </c>
      <c r="J11" s="249" t="s">
        <v>115</v>
      </c>
      <c r="K11" s="1170" t="s">
        <v>83</v>
      </c>
      <c r="L11" s="1171"/>
      <c r="M11" s="1172"/>
      <c r="N11" s="250" t="s">
        <v>63</v>
      </c>
      <c r="O11" s="602" t="s">
        <v>632</v>
      </c>
      <c r="P11" s="252" t="s">
        <v>406</v>
      </c>
      <c r="Q11" s="251"/>
      <c r="R11" s="253" t="s">
        <v>102</v>
      </c>
      <c r="W11" s="2"/>
    </row>
    <row r="12" spans="1:25" ht="46.5" customHeight="1" x14ac:dyDescent="0.25">
      <c r="A12" s="684"/>
      <c r="B12" s="107"/>
      <c r="C12" s="107"/>
      <c r="D12" s="107" t="s">
        <v>80</v>
      </c>
      <c r="E12" s="107"/>
      <c r="F12" s="246" t="s">
        <v>85</v>
      </c>
      <c r="G12" s="109" t="s">
        <v>86</v>
      </c>
      <c r="H12" s="107" t="s">
        <v>87</v>
      </c>
      <c r="I12" s="110" t="s">
        <v>81</v>
      </c>
      <c r="J12" s="111"/>
      <c r="K12" s="112"/>
      <c r="L12" s="112" t="s">
        <v>88</v>
      </c>
      <c r="M12" s="112" t="s">
        <v>89</v>
      </c>
      <c r="N12" s="113" t="s">
        <v>90</v>
      </c>
      <c r="O12" s="114" t="s">
        <v>637</v>
      </c>
      <c r="P12" s="115" t="s">
        <v>92</v>
      </c>
      <c r="Q12" s="115" t="s">
        <v>93</v>
      </c>
      <c r="R12" s="116" t="s">
        <v>94</v>
      </c>
      <c r="W12" s="221"/>
    </row>
    <row r="13" spans="1:25" x14ac:dyDescent="0.25">
      <c r="A13" s="685"/>
      <c r="B13" s="118"/>
      <c r="C13" s="119"/>
      <c r="D13" s="119"/>
      <c r="E13" s="119"/>
      <c r="F13" s="120" t="s">
        <v>75</v>
      </c>
      <c r="G13" s="121">
        <f>SUM(G14:G$22)</f>
        <v>121.58000000000001</v>
      </c>
      <c r="H13" s="122"/>
      <c r="I13" s="119"/>
      <c r="J13" s="123"/>
      <c r="K13" s="122"/>
      <c r="L13" s="122"/>
      <c r="M13" s="122"/>
      <c r="N13" s="121">
        <f>SUM(N14:N$22)</f>
        <v>1458.96</v>
      </c>
      <c r="O13" s="122"/>
      <c r="P13" s="124" t="e">
        <f>SUM(P14:P$22)</f>
        <v>#DIV/0!</v>
      </c>
      <c r="Q13" s="124" t="e">
        <f>SUM(Q14:Q$22)</f>
        <v>#DIV/0!</v>
      </c>
      <c r="R13" s="125" t="e">
        <f>SUM(R14:R$22)</f>
        <v>#DIV/0!</v>
      </c>
    </row>
    <row r="14" spans="1:25" s="135" customFormat="1" ht="14.1" customHeight="1" x14ac:dyDescent="0.2">
      <c r="A14" s="686">
        <v>1</v>
      </c>
      <c r="B14" s="127"/>
      <c r="C14" s="128"/>
      <c r="D14" s="129"/>
      <c r="E14" s="129"/>
      <c r="F14" s="129" t="s">
        <v>325</v>
      </c>
      <c r="G14" s="130">
        <v>34.07</v>
      </c>
      <c r="H14" s="157" t="s">
        <v>338</v>
      </c>
      <c r="I14" s="132" t="s">
        <v>6</v>
      </c>
      <c r="J14" s="132"/>
      <c r="K14" s="158">
        <v>12</v>
      </c>
      <c r="L14" s="158">
        <v>12</v>
      </c>
      <c r="M14" s="158">
        <v>12</v>
      </c>
      <c r="N14" s="133">
        <f t="shared" ref="N14:N22" si="0">G14*K14</f>
        <v>408.84000000000003</v>
      </c>
      <c r="O14" s="14"/>
      <c r="P14" s="134" t="e">
        <f>N14/O14</f>
        <v>#DIV/0!</v>
      </c>
      <c r="Q14" s="134" t="e">
        <f t="shared" ref="Q14:Q22" si="1">P14/12</f>
        <v>#DIV/0!</v>
      </c>
      <c r="R14" s="10" t="e">
        <f t="shared" ref="R14:R22" si="2">P14*$O$9</f>
        <v>#DIV/0!</v>
      </c>
      <c r="T14" s="136"/>
    </row>
    <row r="15" spans="1:25" s="135" customFormat="1" ht="14.1" customHeight="1" x14ac:dyDescent="0.2">
      <c r="A15" s="686">
        <v>2</v>
      </c>
      <c r="B15" s="137"/>
      <c r="C15" s="128"/>
      <c r="D15" s="129"/>
      <c r="E15" s="129"/>
      <c r="F15" s="129" t="s">
        <v>326</v>
      </c>
      <c r="G15" s="130">
        <v>4.07</v>
      </c>
      <c r="H15" s="157" t="s">
        <v>343</v>
      </c>
      <c r="I15" s="132" t="s">
        <v>9</v>
      </c>
      <c r="J15" s="132"/>
      <c r="K15" s="158">
        <v>12</v>
      </c>
      <c r="L15" s="158">
        <v>12</v>
      </c>
      <c r="M15" s="158">
        <v>12</v>
      </c>
      <c r="N15" s="133">
        <f t="shared" si="0"/>
        <v>48.84</v>
      </c>
      <c r="O15" s="14"/>
      <c r="P15" s="134" t="e">
        <f t="shared" ref="P15:P22" si="3">N15/O15</f>
        <v>#DIV/0!</v>
      </c>
      <c r="Q15" s="134" t="e">
        <f t="shared" si="1"/>
        <v>#DIV/0!</v>
      </c>
      <c r="R15" s="10" t="e">
        <f t="shared" si="2"/>
        <v>#DIV/0!</v>
      </c>
      <c r="T15" s="136"/>
    </row>
    <row r="16" spans="1:25" s="135" customFormat="1" ht="14.1" customHeight="1" x14ac:dyDescent="0.2">
      <c r="A16" s="686">
        <v>3</v>
      </c>
      <c r="B16" s="127"/>
      <c r="C16" s="128"/>
      <c r="D16" s="138"/>
      <c r="E16" s="138"/>
      <c r="F16" s="129" t="s">
        <v>327</v>
      </c>
      <c r="G16" s="130">
        <v>17.18</v>
      </c>
      <c r="H16" s="157" t="s">
        <v>338</v>
      </c>
      <c r="I16" s="132" t="s">
        <v>9</v>
      </c>
      <c r="J16" s="132"/>
      <c r="K16" s="158">
        <v>12</v>
      </c>
      <c r="L16" s="158">
        <v>12</v>
      </c>
      <c r="M16" s="158">
        <v>12</v>
      </c>
      <c r="N16" s="133">
        <f t="shared" si="0"/>
        <v>206.16</v>
      </c>
      <c r="O16" s="14"/>
      <c r="P16" s="134" t="e">
        <f t="shared" si="3"/>
        <v>#DIV/0!</v>
      </c>
      <c r="Q16" s="134" t="e">
        <f t="shared" si="1"/>
        <v>#DIV/0!</v>
      </c>
      <c r="R16" s="10" t="e">
        <f t="shared" si="2"/>
        <v>#DIV/0!</v>
      </c>
      <c r="T16" s="136"/>
    </row>
    <row r="17" spans="1:20" s="139" customFormat="1" ht="14.1" customHeight="1" x14ac:dyDescent="0.2">
      <c r="A17" s="686">
        <v>4</v>
      </c>
      <c r="B17" s="137"/>
      <c r="C17" s="128"/>
      <c r="D17" s="138"/>
      <c r="E17" s="138"/>
      <c r="F17" s="129" t="s">
        <v>335</v>
      </c>
      <c r="G17" s="130">
        <v>17.03</v>
      </c>
      <c r="H17" s="157" t="s">
        <v>338</v>
      </c>
      <c r="I17" s="132" t="s">
        <v>6</v>
      </c>
      <c r="J17" s="132"/>
      <c r="K17" s="158">
        <v>12</v>
      </c>
      <c r="L17" s="158">
        <v>12</v>
      </c>
      <c r="M17" s="158">
        <v>12</v>
      </c>
      <c r="N17" s="133">
        <f t="shared" si="0"/>
        <v>204.36</v>
      </c>
      <c r="O17" s="14"/>
      <c r="P17" s="134" t="e">
        <f t="shared" si="3"/>
        <v>#DIV/0!</v>
      </c>
      <c r="Q17" s="134" t="e">
        <f t="shared" si="1"/>
        <v>#DIV/0!</v>
      </c>
      <c r="R17" s="10" t="e">
        <f t="shared" si="2"/>
        <v>#DIV/0!</v>
      </c>
      <c r="T17" s="136"/>
    </row>
    <row r="18" spans="1:20" s="139" customFormat="1" ht="14.1" customHeight="1" x14ac:dyDescent="0.2">
      <c r="A18" s="686">
        <v>5</v>
      </c>
      <c r="B18" s="137"/>
      <c r="C18" s="128"/>
      <c r="D18" s="138"/>
      <c r="E18" s="138" t="s">
        <v>236</v>
      </c>
      <c r="F18" s="13" t="s">
        <v>121</v>
      </c>
      <c r="G18" s="130">
        <v>3</v>
      </c>
      <c r="H18" s="157" t="s">
        <v>338</v>
      </c>
      <c r="I18" s="132" t="s">
        <v>9</v>
      </c>
      <c r="J18" s="132"/>
      <c r="K18" s="158">
        <v>12</v>
      </c>
      <c r="L18" s="158">
        <v>12</v>
      </c>
      <c r="M18" s="158">
        <v>12</v>
      </c>
      <c r="N18" s="133">
        <f t="shared" si="0"/>
        <v>36</v>
      </c>
      <c r="O18" s="14"/>
      <c r="P18" s="134" t="e">
        <f t="shared" si="3"/>
        <v>#DIV/0!</v>
      </c>
      <c r="Q18" s="134" t="e">
        <f t="shared" si="1"/>
        <v>#DIV/0!</v>
      </c>
      <c r="R18" s="10" t="e">
        <f t="shared" si="2"/>
        <v>#DIV/0!</v>
      </c>
      <c r="T18" s="136"/>
    </row>
    <row r="19" spans="1:20" s="139" customFormat="1" ht="14.1" customHeight="1" x14ac:dyDescent="0.2">
      <c r="A19" s="686">
        <v>6</v>
      </c>
      <c r="B19" s="137"/>
      <c r="C19" s="128"/>
      <c r="D19" s="138"/>
      <c r="E19" s="138" t="s">
        <v>124</v>
      </c>
      <c r="F19" s="129" t="s">
        <v>121</v>
      </c>
      <c r="G19" s="130">
        <v>11.81</v>
      </c>
      <c r="H19" s="157" t="s">
        <v>339</v>
      </c>
      <c r="I19" s="132" t="s">
        <v>9</v>
      </c>
      <c r="J19" s="132"/>
      <c r="K19" s="158">
        <v>12</v>
      </c>
      <c r="L19" s="158">
        <v>12</v>
      </c>
      <c r="M19" s="158">
        <v>12</v>
      </c>
      <c r="N19" s="133">
        <f t="shared" si="0"/>
        <v>141.72</v>
      </c>
      <c r="O19" s="14"/>
      <c r="P19" s="134" t="e">
        <f t="shared" si="3"/>
        <v>#DIV/0!</v>
      </c>
      <c r="Q19" s="134" t="e">
        <f t="shared" si="1"/>
        <v>#DIV/0!</v>
      </c>
      <c r="R19" s="10" t="e">
        <f t="shared" si="2"/>
        <v>#DIV/0!</v>
      </c>
      <c r="T19" s="136"/>
    </row>
    <row r="20" spans="1:20" s="139" customFormat="1" ht="14.1" customHeight="1" x14ac:dyDescent="0.2">
      <c r="A20" s="686">
        <v>7</v>
      </c>
      <c r="B20" s="137"/>
      <c r="C20" s="128"/>
      <c r="D20" s="138"/>
      <c r="E20" s="138"/>
      <c r="F20" s="129" t="s">
        <v>131</v>
      </c>
      <c r="G20" s="130">
        <v>15.18</v>
      </c>
      <c r="H20" s="157" t="s">
        <v>338</v>
      </c>
      <c r="I20" s="132" t="s">
        <v>8</v>
      </c>
      <c r="J20" s="132"/>
      <c r="K20" s="158">
        <v>12</v>
      </c>
      <c r="L20" s="158">
        <v>12</v>
      </c>
      <c r="M20" s="158">
        <v>12</v>
      </c>
      <c r="N20" s="133">
        <f t="shared" si="0"/>
        <v>182.16</v>
      </c>
      <c r="O20" s="14"/>
      <c r="P20" s="134" t="e">
        <f t="shared" si="3"/>
        <v>#DIV/0!</v>
      </c>
      <c r="Q20" s="134" t="e">
        <f t="shared" si="1"/>
        <v>#DIV/0!</v>
      </c>
      <c r="R20" s="10" t="e">
        <f t="shared" si="2"/>
        <v>#DIV/0!</v>
      </c>
      <c r="T20" s="136"/>
    </row>
    <row r="21" spans="1:20" s="139" customFormat="1" ht="14.1" customHeight="1" x14ac:dyDescent="0.2">
      <c r="A21" s="686">
        <v>8</v>
      </c>
      <c r="B21" s="137"/>
      <c r="C21" s="128"/>
      <c r="D21" s="138"/>
      <c r="E21" s="138"/>
      <c r="F21" s="129" t="s">
        <v>359</v>
      </c>
      <c r="G21" s="130">
        <v>16.7</v>
      </c>
      <c r="H21" s="157" t="s">
        <v>338</v>
      </c>
      <c r="I21" s="132" t="s">
        <v>6</v>
      </c>
      <c r="J21" s="132"/>
      <c r="K21" s="158">
        <v>12</v>
      </c>
      <c r="L21" s="158">
        <v>12</v>
      </c>
      <c r="M21" s="158">
        <v>12</v>
      </c>
      <c r="N21" s="133">
        <f t="shared" si="0"/>
        <v>200.39999999999998</v>
      </c>
      <c r="O21" s="14"/>
      <c r="P21" s="134" t="e">
        <f t="shared" si="3"/>
        <v>#DIV/0!</v>
      </c>
      <c r="Q21" s="134" t="e">
        <f t="shared" si="1"/>
        <v>#DIV/0!</v>
      </c>
      <c r="R21" s="10" t="e">
        <f t="shared" si="2"/>
        <v>#DIV/0!</v>
      </c>
      <c r="T21" s="136"/>
    </row>
    <row r="22" spans="1:20" s="139" customFormat="1" ht="14.1" customHeight="1" thickBot="1" x14ac:dyDescent="0.25">
      <c r="A22" s="692">
        <v>9</v>
      </c>
      <c r="B22" s="693"/>
      <c r="C22" s="687"/>
      <c r="D22" s="688"/>
      <c r="E22" s="688"/>
      <c r="F22" s="91" t="s">
        <v>129</v>
      </c>
      <c r="G22" s="689">
        <v>2.54</v>
      </c>
      <c r="H22" s="695" t="s">
        <v>339</v>
      </c>
      <c r="I22" s="696" t="s">
        <v>7</v>
      </c>
      <c r="J22" s="696"/>
      <c r="K22" s="697">
        <v>12</v>
      </c>
      <c r="L22" s="697">
        <v>12</v>
      </c>
      <c r="M22" s="697">
        <v>12</v>
      </c>
      <c r="N22" s="698">
        <f t="shared" si="0"/>
        <v>30.48</v>
      </c>
      <c r="O22" s="14"/>
      <c r="P22" s="700" t="e">
        <f t="shared" si="3"/>
        <v>#DIV/0!</v>
      </c>
      <c r="Q22" s="700" t="e">
        <f t="shared" si="1"/>
        <v>#DIV/0!</v>
      </c>
      <c r="R22" s="701" t="e">
        <f t="shared" si="2"/>
        <v>#DIV/0!</v>
      </c>
      <c r="T22" s="136"/>
    </row>
  </sheetData>
  <sheetProtection algorithmName="SHA-512" hashValue="W/PT2j9cyh+eXmfAbrtWbo9dMueWd8sEanhns7zNwK/M8Ww0WAapZkJTdcWk1uiofgEYEe2qHXj4JmIxzQHoIg==" saltValue="GNCW1WLULkeOwfBk50YiBA==" spinCount="100000" sheet="1" autoFilter="0"/>
  <mergeCells count="17">
    <mergeCell ref="W9:W10"/>
    <mergeCell ref="A7:C10"/>
    <mergeCell ref="D7:E10"/>
    <mergeCell ref="F7:G10"/>
    <mergeCell ref="O7:Q8"/>
    <mergeCell ref="O9:Q10"/>
    <mergeCell ref="R9:R10"/>
    <mergeCell ref="H2:N10"/>
    <mergeCell ref="K11:M11"/>
    <mergeCell ref="A2:C6"/>
    <mergeCell ref="D2:G6"/>
    <mergeCell ref="O2:Q2"/>
    <mergeCell ref="R2:R3"/>
    <mergeCell ref="O3:Q3"/>
    <mergeCell ref="O4:Q4"/>
    <mergeCell ref="O5:Q5"/>
    <mergeCell ref="O6:Q6"/>
  </mergeCells>
  <hyperlinks>
    <hyperlink ref="O2" location="Übersicht!A1" display="zur Gesamtübersicht" xr:uid="{00000000-0004-0000-0F00-000001000000}"/>
    <hyperlink ref="O3:Q3" location="'3-Angebotsgesamtübersicht'!A1" display="zur Angebotsgesamtübersicht" xr:uid="{29043F32-DF35-4C3E-9536-2331FFC41F24}"/>
  </hyperlinks>
  <pageMargins left="0.70866141732283472" right="0.70866141732283472" top="0.78740157480314965" bottom="0.78740157480314965"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tabColor rgb="FF7030A0"/>
  </sheetPr>
  <dimension ref="A1:Y18"/>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7.140625" customWidth="1"/>
    <col min="12" max="12" width="6.7109375" hidden="1" customWidth="1"/>
    <col min="13" max="13" width="6.28515625" hidden="1" customWidth="1"/>
    <col min="14" max="14" width="10.85546875" bestFit="1" customWidth="1"/>
    <col min="15" max="15" width="8.8554687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x14ac:dyDescent="0.25">
      <c r="A2" s="1211" t="s">
        <v>77</v>
      </c>
      <c r="B2" s="1212"/>
      <c r="C2" s="1212"/>
      <c r="D2" s="1177" t="s">
        <v>209</v>
      </c>
      <c r="E2" s="1177"/>
      <c r="F2" s="1177"/>
      <c r="G2" s="1177"/>
      <c r="H2" s="1208" t="str">
        <f>'3-Angebotsgesamtübersicht'!G2</f>
        <v>Firma</v>
      </c>
      <c r="I2" s="1209"/>
      <c r="J2" s="1209"/>
      <c r="K2" s="1209"/>
      <c r="L2" s="1209"/>
      <c r="M2" s="1209"/>
      <c r="N2" s="1210"/>
      <c r="O2" s="1213" t="s">
        <v>111</v>
      </c>
      <c r="P2" s="1213"/>
      <c r="Q2" s="1214"/>
      <c r="R2" s="1155" t="s">
        <v>110</v>
      </c>
      <c r="W2" s="95"/>
    </row>
    <row r="3" spans="1:25" ht="15" customHeight="1" x14ac:dyDescent="0.25">
      <c r="A3" s="1207"/>
      <c r="B3" s="1047"/>
      <c r="C3" s="1047"/>
      <c r="D3" s="1048"/>
      <c r="E3" s="1048"/>
      <c r="F3" s="1048"/>
      <c r="G3" s="1048"/>
      <c r="H3" s="1088"/>
      <c r="I3" s="1089"/>
      <c r="J3" s="1089"/>
      <c r="K3" s="1089"/>
      <c r="L3" s="1089"/>
      <c r="M3" s="1089"/>
      <c r="N3" s="1090"/>
      <c r="O3" s="1215" t="s">
        <v>4</v>
      </c>
      <c r="P3" s="1215"/>
      <c r="Q3" s="1215"/>
      <c r="R3" s="1156"/>
      <c r="Y3" s="96"/>
    </row>
    <row r="4" spans="1:25" ht="15" customHeight="1" x14ac:dyDescent="0.25">
      <c r="A4" s="1207"/>
      <c r="B4" s="1047"/>
      <c r="C4" s="1047"/>
      <c r="D4" s="1048"/>
      <c r="E4" s="1048"/>
      <c r="F4" s="1048"/>
      <c r="G4" s="1048"/>
      <c r="H4" s="1088"/>
      <c r="I4" s="1089"/>
      <c r="J4" s="1089"/>
      <c r="K4" s="1089"/>
      <c r="L4" s="1089"/>
      <c r="M4" s="1089"/>
      <c r="N4" s="1090"/>
      <c r="O4" s="1124"/>
      <c r="P4" s="1125"/>
      <c r="Q4" s="1126"/>
      <c r="R4" s="681"/>
      <c r="Y4" s="97"/>
    </row>
    <row r="5" spans="1:25" ht="15.75" customHeight="1" x14ac:dyDescent="0.25">
      <c r="A5" s="1207"/>
      <c r="B5" s="1047"/>
      <c r="C5" s="1047"/>
      <c r="D5" s="1048"/>
      <c r="E5" s="1048"/>
      <c r="F5" s="1048"/>
      <c r="G5" s="1048"/>
      <c r="H5" s="1088"/>
      <c r="I5" s="1089"/>
      <c r="J5" s="1089"/>
      <c r="K5" s="1089"/>
      <c r="L5" s="1089"/>
      <c r="M5" s="1089"/>
      <c r="N5" s="1090"/>
      <c r="O5" s="1080"/>
      <c r="P5" s="1058"/>
      <c r="Q5" s="1081"/>
      <c r="R5" s="681"/>
    </row>
    <row r="6" spans="1:25" ht="15.75" customHeight="1" x14ac:dyDescent="0.25">
      <c r="A6" s="1207"/>
      <c r="B6" s="1047"/>
      <c r="C6" s="1047"/>
      <c r="D6" s="1048"/>
      <c r="E6" s="1048"/>
      <c r="F6" s="1048"/>
      <c r="G6" s="1048"/>
      <c r="H6" s="1088"/>
      <c r="I6" s="1089"/>
      <c r="J6" s="1089"/>
      <c r="K6" s="1089"/>
      <c r="L6" s="1089"/>
      <c r="M6" s="1089"/>
      <c r="N6" s="1090"/>
      <c r="O6" s="1082"/>
      <c r="P6" s="1083"/>
      <c r="Q6" s="1084"/>
      <c r="R6" s="681"/>
    </row>
    <row r="7" spans="1:25" ht="15" customHeight="1" x14ac:dyDescent="0.25">
      <c r="A7" s="1207" t="s">
        <v>78</v>
      </c>
      <c r="B7" s="1047"/>
      <c r="C7" s="1047"/>
      <c r="D7" s="1167" t="s">
        <v>211</v>
      </c>
      <c r="E7" s="1168"/>
      <c r="F7" s="1169" t="s">
        <v>210</v>
      </c>
      <c r="G7" s="1169"/>
      <c r="H7" s="1088"/>
      <c r="I7" s="1089"/>
      <c r="J7" s="1089"/>
      <c r="K7" s="1089"/>
      <c r="L7" s="1089"/>
      <c r="M7" s="1089"/>
      <c r="N7" s="1090"/>
      <c r="O7" s="1073" t="s">
        <v>105</v>
      </c>
      <c r="P7" s="1073"/>
      <c r="Q7" s="1074"/>
      <c r="R7" s="682"/>
    </row>
    <row r="8" spans="1:25" ht="15.75" customHeight="1" thickBot="1" x14ac:dyDescent="0.3">
      <c r="A8" s="1207"/>
      <c r="B8" s="1047"/>
      <c r="C8" s="1047"/>
      <c r="D8" s="1168"/>
      <c r="E8" s="1168"/>
      <c r="F8" s="1169"/>
      <c r="G8" s="1169"/>
      <c r="H8" s="1088"/>
      <c r="I8" s="1089"/>
      <c r="J8" s="1089"/>
      <c r="K8" s="1089"/>
      <c r="L8" s="1089"/>
      <c r="M8" s="1089"/>
      <c r="N8" s="1090"/>
      <c r="O8" s="1075"/>
      <c r="P8" s="1075"/>
      <c r="Q8" s="1076"/>
      <c r="R8" s="681"/>
    </row>
    <row r="9" spans="1:25" ht="15" customHeight="1" x14ac:dyDescent="0.25">
      <c r="A9" s="1207"/>
      <c r="B9" s="1047"/>
      <c r="C9" s="1047"/>
      <c r="D9" s="1168"/>
      <c r="E9" s="1168"/>
      <c r="F9" s="1169"/>
      <c r="G9" s="1169"/>
      <c r="H9" s="1088"/>
      <c r="I9" s="1089"/>
      <c r="J9" s="1089"/>
      <c r="K9" s="1089"/>
      <c r="L9" s="1089"/>
      <c r="M9" s="1089"/>
      <c r="N9" s="1090"/>
      <c r="O9" s="1115">
        <f>'2-Preisblatt'!D6</f>
        <v>0</v>
      </c>
      <c r="P9" s="1116"/>
      <c r="Q9" s="1117"/>
      <c r="R9" s="1077" t="s">
        <v>103</v>
      </c>
      <c r="W9" s="1069"/>
    </row>
    <row r="10" spans="1:25" ht="15.75" customHeight="1" thickBot="1" x14ac:dyDescent="0.3">
      <c r="A10" s="1207"/>
      <c r="B10" s="1047"/>
      <c r="C10" s="1047"/>
      <c r="D10" s="1168"/>
      <c r="E10" s="1168"/>
      <c r="F10" s="1169"/>
      <c r="G10" s="1169"/>
      <c r="H10" s="1091"/>
      <c r="I10" s="1092"/>
      <c r="J10" s="1092"/>
      <c r="K10" s="1092"/>
      <c r="L10" s="1092"/>
      <c r="M10" s="1092"/>
      <c r="N10" s="1093"/>
      <c r="O10" s="1118"/>
      <c r="P10" s="1119"/>
      <c r="Q10" s="1120"/>
      <c r="R10" s="1078"/>
      <c r="W10" s="1069"/>
    </row>
    <row r="11" spans="1:25" ht="23.25" customHeight="1" x14ac:dyDescent="0.25">
      <c r="A11" s="683" t="s">
        <v>79</v>
      </c>
      <c r="B11" s="100"/>
      <c r="C11" s="100" t="s">
        <v>113</v>
      </c>
      <c r="D11" s="100" t="s">
        <v>119</v>
      </c>
      <c r="E11" s="100" t="s">
        <v>80</v>
      </c>
      <c r="F11" s="101" t="s">
        <v>85</v>
      </c>
      <c r="G11" s="102" t="s">
        <v>82</v>
      </c>
      <c r="H11" s="100" t="s">
        <v>44</v>
      </c>
      <c r="I11" s="103" t="s">
        <v>114</v>
      </c>
      <c r="J11" s="103" t="s">
        <v>115</v>
      </c>
      <c r="K11" s="241" t="s">
        <v>83</v>
      </c>
      <c r="L11" s="241"/>
      <c r="M11" s="242"/>
      <c r="N11" s="243" t="s">
        <v>63</v>
      </c>
      <c r="O11" s="602" t="s">
        <v>632</v>
      </c>
      <c r="P11" s="104" t="s">
        <v>84</v>
      </c>
      <c r="Q11" s="104"/>
      <c r="R11" s="105" t="s">
        <v>102</v>
      </c>
      <c r="W11" s="2"/>
    </row>
    <row r="12" spans="1:25" ht="22.5" x14ac:dyDescent="0.25">
      <c r="A12" s="684"/>
      <c r="B12" s="107"/>
      <c r="C12" s="107"/>
      <c r="D12" s="107" t="s">
        <v>80</v>
      </c>
      <c r="E12" s="107"/>
      <c r="F12" s="108" t="s">
        <v>85</v>
      </c>
      <c r="G12" s="109" t="s">
        <v>86</v>
      </c>
      <c r="H12" s="107" t="s">
        <v>87</v>
      </c>
      <c r="I12" s="110" t="s">
        <v>81</v>
      </c>
      <c r="J12" s="111"/>
      <c r="K12" s="112"/>
      <c r="L12" s="112" t="s">
        <v>88</v>
      </c>
      <c r="M12" s="112" t="s">
        <v>89</v>
      </c>
      <c r="N12" s="113" t="s">
        <v>90</v>
      </c>
      <c r="O12" s="114" t="s">
        <v>637</v>
      </c>
      <c r="P12" s="115" t="s">
        <v>92</v>
      </c>
      <c r="Q12" s="115" t="s">
        <v>93</v>
      </c>
      <c r="R12" s="116" t="s">
        <v>94</v>
      </c>
      <c r="W12" s="221"/>
    </row>
    <row r="13" spans="1:25" x14ac:dyDescent="0.25">
      <c r="A13" s="685"/>
      <c r="B13" s="118"/>
      <c r="C13" s="119"/>
      <c r="D13" s="119"/>
      <c r="E13" s="119"/>
      <c r="F13" s="120" t="s">
        <v>75</v>
      </c>
      <c r="G13" s="121">
        <f>SUM(G14:G$18)</f>
        <v>108.22999999999999</v>
      </c>
      <c r="H13" s="122"/>
      <c r="I13" s="119"/>
      <c r="J13" s="123"/>
      <c r="K13" s="122"/>
      <c r="L13" s="122"/>
      <c r="M13" s="122"/>
      <c r="N13" s="121">
        <f>SUM(N14:N$18)</f>
        <v>1298.76</v>
      </c>
      <c r="O13" s="122"/>
      <c r="P13" s="124" t="e">
        <f>SUM(P14:P$18)</f>
        <v>#DIV/0!</v>
      </c>
      <c r="Q13" s="124" t="e">
        <f>SUM(Q14:Q$18)</f>
        <v>#DIV/0!</v>
      </c>
      <c r="R13" s="125" t="e">
        <f>SUM(R14:R$18)</f>
        <v>#DIV/0!</v>
      </c>
    </row>
    <row r="14" spans="1:25" s="135" customFormat="1" ht="14.1" customHeight="1" x14ac:dyDescent="0.2">
      <c r="A14" s="686">
        <v>1</v>
      </c>
      <c r="B14" s="127"/>
      <c r="C14" s="128"/>
      <c r="D14" s="129"/>
      <c r="E14" s="129"/>
      <c r="F14" s="129" t="s">
        <v>316</v>
      </c>
      <c r="G14" s="130">
        <v>30.49</v>
      </c>
      <c r="H14" s="157" t="s">
        <v>344</v>
      </c>
      <c r="I14" s="132" t="s">
        <v>6</v>
      </c>
      <c r="J14" s="132"/>
      <c r="K14" s="158">
        <v>12</v>
      </c>
      <c r="L14" s="158">
        <v>12</v>
      </c>
      <c r="M14" s="158">
        <v>12</v>
      </c>
      <c r="N14" s="133">
        <f t="shared" ref="N14:N18" si="0">G14*K14</f>
        <v>365.88</v>
      </c>
      <c r="O14" s="14"/>
      <c r="P14" s="134" t="e">
        <f>N14/O14</f>
        <v>#DIV/0!</v>
      </c>
      <c r="Q14" s="134" t="e">
        <f t="shared" ref="Q14:Q18" si="1">P14/12</f>
        <v>#DIV/0!</v>
      </c>
      <c r="R14" s="10" t="e">
        <f t="shared" ref="R14:R18" si="2">P14*$O$9</f>
        <v>#DIV/0!</v>
      </c>
      <c r="T14" s="136"/>
    </row>
    <row r="15" spans="1:25" s="135" customFormat="1" ht="14.1" customHeight="1" x14ac:dyDescent="0.2">
      <c r="A15" s="686">
        <v>2</v>
      </c>
      <c r="B15" s="137"/>
      <c r="C15" s="128"/>
      <c r="D15" s="129"/>
      <c r="E15" s="129"/>
      <c r="F15" s="129" t="s">
        <v>270</v>
      </c>
      <c r="G15" s="130">
        <v>34.340000000000003</v>
      </c>
      <c r="H15" s="157" t="s">
        <v>344</v>
      </c>
      <c r="I15" s="132" t="s">
        <v>6</v>
      </c>
      <c r="J15" s="132"/>
      <c r="K15" s="158">
        <v>12</v>
      </c>
      <c r="L15" s="158">
        <v>12</v>
      </c>
      <c r="M15" s="158">
        <v>12</v>
      </c>
      <c r="N15" s="133">
        <f t="shared" si="0"/>
        <v>412.08000000000004</v>
      </c>
      <c r="O15" s="14"/>
      <c r="P15" s="134" t="e">
        <f t="shared" ref="P15:P18" si="3">N15/O15</f>
        <v>#DIV/0!</v>
      </c>
      <c r="Q15" s="134" t="e">
        <f t="shared" si="1"/>
        <v>#DIV/0!</v>
      </c>
      <c r="R15" s="10" t="e">
        <f t="shared" si="2"/>
        <v>#DIV/0!</v>
      </c>
      <c r="T15" s="136"/>
    </row>
    <row r="16" spans="1:25" s="135" customFormat="1" ht="14.1" customHeight="1" x14ac:dyDescent="0.2">
      <c r="A16" s="686">
        <v>3</v>
      </c>
      <c r="B16" s="127"/>
      <c r="C16" s="128"/>
      <c r="D16" s="138"/>
      <c r="E16" s="138"/>
      <c r="F16" s="129" t="s">
        <v>317</v>
      </c>
      <c r="G16" s="130">
        <v>19.579999999999998</v>
      </c>
      <c r="H16" s="157" t="s">
        <v>338</v>
      </c>
      <c r="I16" s="132" t="s">
        <v>6</v>
      </c>
      <c r="J16" s="132"/>
      <c r="K16" s="158">
        <v>12</v>
      </c>
      <c r="L16" s="158">
        <v>12</v>
      </c>
      <c r="M16" s="158">
        <v>12</v>
      </c>
      <c r="N16" s="133">
        <f t="shared" si="0"/>
        <v>234.95999999999998</v>
      </c>
      <c r="O16" s="14"/>
      <c r="P16" s="134" t="e">
        <f t="shared" si="3"/>
        <v>#DIV/0!</v>
      </c>
      <c r="Q16" s="134" t="e">
        <f t="shared" si="1"/>
        <v>#DIV/0!</v>
      </c>
      <c r="R16" s="10" t="e">
        <f t="shared" si="2"/>
        <v>#DIV/0!</v>
      </c>
      <c r="T16" s="136"/>
    </row>
    <row r="17" spans="1:20" s="139" customFormat="1" ht="14.1" customHeight="1" x14ac:dyDescent="0.2">
      <c r="A17" s="686">
        <v>4</v>
      </c>
      <c r="B17" s="137"/>
      <c r="C17" s="128"/>
      <c r="D17" s="138"/>
      <c r="E17" s="138"/>
      <c r="F17" s="129" t="s">
        <v>360</v>
      </c>
      <c r="G17" s="130">
        <v>12.55</v>
      </c>
      <c r="H17" s="157" t="s">
        <v>356</v>
      </c>
      <c r="I17" s="132" t="s">
        <v>10</v>
      </c>
      <c r="J17" s="132"/>
      <c r="K17" s="158">
        <v>12</v>
      </c>
      <c r="L17" s="158">
        <v>12</v>
      </c>
      <c r="M17" s="158">
        <v>12</v>
      </c>
      <c r="N17" s="133">
        <f t="shared" si="0"/>
        <v>150.60000000000002</v>
      </c>
      <c r="O17" s="14"/>
      <c r="P17" s="134" t="e">
        <f t="shared" si="3"/>
        <v>#DIV/0!</v>
      </c>
      <c r="Q17" s="134" t="e">
        <f t="shared" si="1"/>
        <v>#DIV/0!</v>
      </c>
      <c r="R17" s="10" t="e">
        <f t="shared" si="2"/>
        <v>#DIV/0!</v>
      </c>
      <c r="T17" s="136"/>
    </row>
    <row r="18" spans="1:20" s="139" customFormat="1" ht="14.1" customHeight="1" thickBot="1" x14ac:dyDescent="0.25">
      <c r="A18" s="692">
        <v>5</v>
      </c>
      <c r="B18" s="693"/>
      <c r="C18" s="687"/>
      <c r="D18" s="688"/>
      <c r="E18" s="688"/>
      <c r="F18" s="694" t="s">
        <v>121</v>
      </c>
      <c r="G18" s="689">
        <v>11.27</v>
      </c>
      <c r="H18" s="695" t="s">
        <v>338</v>
      </c>
      <c r="I18" s="696" t="s">
        <v>9</v>
      </c>
      <c r="J18" s="696"/>
      <c r="K18" s="697">
        <v>12</v>
      </c>
      <c r="L18" s="697">
        <v>12</v>
      </c>
      <c r="M18" s="697">
        <v>12</v>
      </c>
      <c r="N18" s="698">
        <f t="shared" si="0"/>
        <v>135.24</v>
      </c>
      <c r="O18" s="699"/>
      <c r="P18" s="700" t="e">
        <f t="shared" si="3"/>
        <v>#DIV/0!</v>
      </c>
      <c r="Q18" s="700" t="e">
        <f t="shared" si="1"/>
        <v>#DIV/0!</v>
      </c>
      <c r="R18" s="701" t="e">
        <f t="shared" si="2"/>
        <v>#DIV/0!</v>
      </c>
      <c r="T18" s="136"/>
    </row>
  </sheetData>
  <sheetProtection algorithmName="SHA-512" hashValue="8KXetAoPduo7QYXrrHFI76KU9GkWbJAb4slfzR1rx+k1T5y4705BHl/wdowFLgMLZYpi7rnM1osNU4u244OPnA==" saltValue="4ZMLf8f8wk4prl2uBHZEPQ==" spinCount="100000" sheet="1" objects="1" scenarios="1"/>
  <mergeCells count="16">
    <mergeCell ref="W9:W10"/>
    <mergeCell ref="A7:C10"/>
    <mergeCell ref="D7:E10"/>
    <mergeCell ref="F7:G10"/>
    <mergeCell ref="O7:Q8"/>
    <mergeCell ref="O9:Q10"/>
    <mergeCell ref="R9:R10"/>
    <mergeCell ref="H2:N10"/>
    <mergeCell ref="A2:C6"/>
    <mergeCell ref="D2:G6"/>
    <mergeCell ref="O2:Q2"/>
    <mergeCell ref="R2:R3"/>
    <mergeCell ref="O3:Q3"/>
    <mergeCell ref="O4:Q4"/>
    <mergeCell ref="O5:Q5"/>
    <mergeCell ref="O6:Q6"/>
  </mergeCells>
  <hyperlinks>
    <hyperlink ref="O2" location="Übersicht!A1" display="zur Gesamtübersicht" xr:uid="{00000000-0004-0000-1000-000001000000}"/>
    <hyperlink ref="O3:Q3" location="'3-Angebotsgesamtübersicht'!A1" display="zur Angebotsgesamtübersicht" xr:uid="{517D55EA-0D0D-4B4B-9F49-762088874FFC}"/>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tabColor rgb="FF00B050"/>
  </sheetPr>
  <dimension ref="A1:Y39"/>
  <sheetViews>
    <sheetView workbookViewId="0">
      <selection activeCell="O14" sqref="O14"/>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8.42578125" customWidth="1"/>
    <col min="12" max="12" width="0.140625" customWidth="1"/>
    <col min="13" max="13" width="6.28515625" hidden="1" customWidth="1"/>
    <col min="14" max="14" width="10.85546875" bestFit="1" customWidth="1"/>
    <col min="15"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x14ac:dyDescent="0.25">
      <c r="A2" s="1216" t="s">
        <v>77</v>
      </c>
      <c r="B2" s="1217"/>
      <c r="C2" s="1217"/>
      <c r="D2" s="1219" t="s">
        <v>203</v>
      </c>
      <c r="E2" s="1219"/>
      <c r="F2" s="1219"/>
      <c r="G2" s="1219"/>
      <c r="H2" s="1230" t="str">
        <f>'3-Angebotsgesamtübersicht'!G2</f>
        <v>Firma</v>
      </c>
      <c r="I2" s="1231"/>
      <c r="J2" s="1231"/>
      <c r="K2" s="1231"/>
      <c r="L2" s="1231"/>
      <c r="M2" s="1231"/>
      <c r="N2" s="1232"/>
      <c r="O2" s="1220" t="s">
        <v>111</v>
      </c>
      <c r="P2" s="1220"/>
      <c r="Q2" s="1221"/>
      <c r="R2" s="1222" t="s">
        <v>110</v>
      </c>
      <c r="W2" s="603"/>
    </row>
    <row r="3" spans="1:25" ht="15" customHeight="1" x14ac:dyDescent="0.25">
      <c r="A3" s="1218"/>
      <c r="B3" s="1012"/>
      <c r="C3" s="1012"/>
      <c r="D3" s="1013"/>
      <c r="E3" s="1013"/>
      <c r="F3" s="1013"/>
      <c r="G3" s="1013"/>
      <c r="H3" s="1233"/>
      <c r="I3" s="1234"/>
      <c r="J3" s="1234"/>
      <c r="K3" s="1234"/>
      <c r="L3" s="1234"/>
      <c r="M3" s="1234"/>
      <c r="N3" s="1235"/>
      <c r="O3" s="1224" t="s">
        <v>4</v>
      </c>
      <c r="P3" s="1224"/>
      <c r="Q3" s="1224"/>
      <c r="R3" s="1223"/>
      <c r="Y3" s="604"/>
    </row>
    <row r="4" spans="1:25" ht="15" customHeight="1" x14ac:dyDescent="0.25">
      <c r="A4" s="1218"/>
      <c r="B4" s="1012"/>
      <c r="C4" s="1012"/>
      <c r="D4" s="1013"/>
      <c r="E4" s="1013"/>
      <c r="F4" s="1013"/>
      <c r="G4" s="1013"/>
      <c r="H4" s="1233"/>
      <c r="I4" s="1234"/>
      <c r="J4" s="1234"/>
      <c r="K4" s="1234"/>
      <c r="L4" s="1234"/>
      <c r="M4" s="1234"/>
      <c r="N4" s="1235"/>
      <c r="O4" s="1225"/>
      <c r="P4" s="1225"/>
      <c r="Q4" s="1226"/>
      <c r="R4" s="833"/>
      <c r="Y4" s="605"/>
    </row>
    <row r="5" spans="1:25" ht="15.75" customHeight="1" x14ac:dyDescent="0.25">
      <c r="A5" s="1218"/>
      <c r="B5" s="1012"/>
      <c r="C5" s="1012"/>
      <c r="D5" s="1013"/>
      <c r="E5" s="1013"/>
      <c r="F5" s="1013"/>
      <c r="G5" s="1013"/>
      <c r="H5" s="1233"/>
      <c r="I5" s="1234"/>
      <c r="J5" s="1234"/>
      <c r="K5" s="1234"/>
      <c r="L5" s="1234"/>
      <c r="M5" s="1234"/>
      <c r="N5" s="1235"/>
      <c r="O5" s="1023"/>
      <c r="P5" s="1023"/>
      <c r="Q5" s="1227"/>
      <c r="R5" s="833"/>
    </row>
    <row r="6" spans="1:25" ht="15.75" customHeight="1" thickBot="1" x14ac:dyDescent="0.3">
      <c r="A6" s="1218"/>
      <c r="B6" s="1012"/>
      <c r="C6" s="1012"/>
      <c r="D6" s="1013"/>
      <c r="E6" s="1013"/>
      <c r="F6" s="1013"/>
      <c r="G6" s="1013"/>
      <c r="H6" s="1233"/>
      <c r="I6" s="1234"/>
      <c r="J6" s="1234"/>
      <c r="K6" s="1234"/>
      <c r="L6" s="1234"/>
      <c r="M6" s="1234"/>
      <c r="N6" s="1235"/>
      <c r="O6" s="1228"/>
      <c r="P6" s="1228"/>
      <c r="Q6" s="1229"/>
      <c r="R6" s="833"/>
    </row>
    <row r="7" spans="1:25" ht="15" customHeight="1" thickTop="1" x14ac:dyDescent="0.25">
      <c r="A7" s="1218" t="s">
        <v>78</v>
      </c>
      <c r="B7" s="1012"/>
      <c r="C7" s="1012"/>
      <c r="D7" s="1239" t="s">
        <v>652</v>
      </c>
      <c r="E7" s="1240"/>
      <c r="F7" s="1241" t="s">
        <v>204</v>
      </c>
      <c r="G7" s="1241"/>
      <c r="H7" s="1233"/>
      <c r="I7" s="1234"/>
      <c r="J7" s="1234"/>
      <c r="K7" s="1234"/>
      <c r="L7" s="1234"/>
      <c r="M7" s="1234"/>
      <c r="N7" s="1235"/>
      <c r="O7" s="1096" t="s">
        <v>105</v>
      </c>
      <c r="P7" s="1096"/>
      <c r="Q7" s="1242"/>
      <c r="R7" s="834"/>
    </row>
    <row r="8" spans="1:25" ht="15.75" customHeight="1" thickBot="1" x14ac:dyDescent="0.3">
      <c r="A8" s="1218"/>
      <c r="B8" s="1012"/>
      <c r="C8" s="1012"/>
      <c r="D8" s="1240"/>
      <c r="E8" s="1240"/>
      <c r="F8" s="1241"/>
      <c r="G8" s="1241"/>
      <c r="H8" s="1233"/>
      <c r="I8" s="1234"/>
      <c r="J8" s="1234"/>
      <c r="K8" s="1234"/>
      <c r="L8" s="1234"/>
      <c r="M8" s="1234"/>
      <c r="N8" s="1235"/>
      <c r="O8" s="1243"/>
      <c r="P8" s="1243"/>
      <c r="Q8" s="1244"/>
      <c r="R8" s="833"/>
    </row>
    <row r="9" spans="1:25" ht="15" customHeight="1" x14ac:dyDescent="0.25">
      <c r="A9" s="1218"/>
      <c r="B9" s="1012"/>
      <c r="C9" s="1012"/>
      <c r="D9" s="1240"/>
      <c r="E9" s="1240"/>
      <c r="F9" s="1241"/>
      <c r="G9" s="1241"/>
      <c r="H9" s="1233"/>
      <c r="I9" s="1234"/>
      <c r="J9" s="1234"/>
      <c r="K9" s="1234"/>
      <c r="L9" s="1234"/>
      <c r="M9" s="1234"/>
      <c r="N9" s="1235"/>
      <c r="O9" s="1245">
        <f>'2-Preisblatt'!D6</f>
        <v>0</v>
      </c>
      <c r="P9" s="1246"/>
      <c r="Q9" s="1247"/>
      <c r="R9" s="1100" t="s">
        <v>103</v>
      </c>
      <c r="W9" s="1037"/>
    </row>
    <row r="10" spans="1:25" ht="15.75" customHeight="1" thickBot="1" x14ac:dyDescent="0.3">
      <c r="A10" s="1218"/>
      <c r="B10" s="1012"/>
      <c r="C10" s="1012"/>
      <c r="D10" s="1240"/>
      <c r="E10" s="1240"/>
      <c r="F10" s="1241"/>
      <c r="G10" s="1241"/>
      <c r="H10" s="1236"/>
      <c r="I10" s="1237"/>
      <c r="J10" s="1237"/>
      <c r="K10" s="1237"/>
      <c r="L10" s="1237"/>
      <c r="M10" s="1237"/>
      <c r="N10" s="1238"/>
      <c r="O10" s="1248"/>
      <c r="P10" s="1249"/>
      <c r="Q10" s="1250"/>
      <c r="R10" s="1101"/>
      <c r="W10" s="1037"/>
    </row>
    <row r="11" spans="1:25" ht="23.25" customHeight="1" x14ac:dyDescent="0.25">
      <c r="A11" s="750" t="s">
        <v>79</v>
      </c>
      <c r="B11" s="703"/>
      <c r="C11" s="703" t="s">
        <v>113</v>
      </c>
      <c r="D11" s="703" t="s">
        <v>119</v>
      </c>
      <c r="E11" s="703" t="s">
        <v>80</v>
      </c>
      <c r="F11" s="704" t="s">
        <v>85</v>
      </c>
      <c r="G11" s="705" t="s">
        <v>82</v>
      </c>
      <c r="H11" s="703" t="s">
        <v>44</v>
      </c>
      <c r="I11" s="706" t="s">
        <v>114</v>
      </c>
      <c r="J11" s="706" t="s">
        <v>115</v>
      </c>
      <c r="K11" s="707" t="s">
        <v>83</v>
      </c>
      <c r="L11" s="707"/>
      <c r="M11" s="708"/>
      <c r="N11" s="709" t="s">
        <v>63</v>
      </c>
      <c r="O11" s="710" t="s">
        <v>632</v>
      </c>
      <c r="P11" s="711" t="s">
        <v>84</v>
      </c>
      <c r="Q11" s="711"/>
      <c r="R11" s="712" t="s">
        <v>653</v>
      </c>
      <c r="W11" s="607"/>
    </row>
    <row r="12" spans="1:25" ht="49.5" customHeight="1" x14ac:dyDescent="0.25">
      <c r="A12" s="751"/>
      <c r="B12" s="714"/>
      <c r="C12" s="714"/>
      <c r="D12" s="714" t="s">
        <v>80</v>
      </c>
      <c r="E12" s="714"/>
      <c r="F12" s="715" t="s">
        <v>85</v>
      </c>
      <c r="G12" s="716" t="s">
        <v>86</v>
      </c>
      <c r="H12" s="714" t="s">
        <v>87</v>
      </c>
      <c r="I12" s="717" t="s">
        <v>81</v>
      </c>
      <c r="J12" s="718"/>
      <c r="K12" s="719"/>
      <c r="L12" s="719" t="s">
        <v>88</v>
      </c>
      <c r="M12" s="719" t="s">
        <v>654</v>
      </c>
      <c r="N12" s="720" t="s">
        <v>90</v>
      </c>
      <c r="O12" s="721" t="s">
        <v>637</v>
      </c>
      <c r="P12" s="722" t="s">
        <v>92</v>
      </c>
      <c r="Q12" s="722" t="s">
        <v>93</v>
      </c>
      <c r="R12" s="723" t="s">
        <v>94</v>
      </c>
      <c r="W12" s="606"/>
    </row>
    <row r="13" spans="1:25" x14ac:dyDescent="0.25">
      <c r="A13" s="752"/>
      <c r="B13" s="725"/>
      <c r="C13" s="726"/>
      <c r="D13" s="726"/>
      <c r="E13" s="726"/>
      <c r="F13" s="727" t="s">
        <v>75</v>
      </c>
      <c r="G13" s="728">
        <f>SUM(G14:G$39)</f>
        <v>1023.8200000000002</v>
      </c>
      <c r="H13" s="729"/>
      <c r="I13" s="726"/>
      <c r="J13" s="730"/>
      <c r="K13" s="729"/>
      <c r="L13" s="729"/>
      <c r="M13" s="729"/>
      <c r="N13" s="728">
        <f>SUM(N14:N$39)</f>
        <v>52572.520000000004</v>
      </c>
      <c r="O13" s="729"/>
      <c r="P13" s="731" t="e">
        <f>SUM(P27:P39)</f>
        <v>#DIV/0!</v>
      </c>
      <c r="Q13" s="731" t="e">
        <f>SUM(Q14:Q$39)</f>
        <v>#VALUE!</v>
      </c>
      <c r="R13" s="732" t="e">
        <f>SUM(R14:R$39)</f>
        <v>#VALUE!</v>
      </c>
    </row>
    <row r="14" spans="1:25" s="136" customFormat="1" ht="14.1" customHeight="1" x14ac:dyDescent="0.2">
      <c r="A14" s="753">
        <v>1</v>
      </c>
      <c r="B14" s="734"/>
      <c r="C14" s="735"/>
      <c r="D14" s="736" t="s">
        <v>124</v>
      </c>
      <c r="E14" s="736"/>
      <c r="F14" s="736" t="s">
        <v>367</v>
      </c>
      <c r="G14" s="737">
        <v>19.38</v>
      </c>
      <c r="H14" s="738" t="s">
        <v>337</v>
      </c>
      <c r="I14" s="739" t="s">
        <v>10</v>
      </c>
      <c r="J14" s="739"/>
      <c r="K14" s="740">
        <v>52</v>
      </c>
      <c r="L14" s="740">
        <v>52</v>
      </c>
      <c r="M14" s="740">
        <v>52</v>
      </c>
      <c r="N14" s="741">
        <f t="shared" ref="N14:N39" si="0">G14*K14</f>
        <v>1007.76</v>
      </c>
      <c r="O14" s="742" t="s">
        <v>59</v>
      </c>
      <c r="P14" s="743" t="e">
        <f>N14/O14</f>
        <v>#VALUE!</v>
      </c>
      <c r="Q14" s="743" t="e">
        <f t="shared" ref="Q14:Q39" si="1">P14/12</f>
        <v>#VALUE!</v>
      </c>
      <c r="R14" s="744" t="e">
        <f t="shared" ref="R14:R39" si="2">P14*$O$9</f>
        <v>#VALUE!</v>
      </c>
    </row>
    <row r="15" spans="1:25" s="136" customFormat="1" ht="14.1" customHeight="1" x14ac:dyDescent="0.2">
      <c r="A15" s="753">
        <v>2</v>
      </c>
      <c r="B15" s="745"/>
      <c r="C15" s="735"/>
      <c r="D15" s="736" t="s">
        <v>124</v>
      </c>
      <c r="E15" s="736"/>
      <c r="F15" s="736" t="s">
        <v>131</v>
      </c>
      <c r="G15" s="737">
        <v>19.579999999999998</v>
      </c>
      <c r="H15" s="738" t="s">
        <v>337</v>
      </c>
      <c r="I15" s="739" t="s">
        <v>8</v>
      </c>
      <c r="J15" s="739"/>
      <c r="K15" s="740">
        <v>52</v>
      </c>
      <c r="L15" s="740">
        <v>52</v>
      </c>
      <c r="M15" s="740">
        <v>52</v>
      </c>
      <c r="N15" s="741">
        <f t="shared" si="0"/>
        <v>1018.1599999999999</v>
      </c>
      <c r="O15" s="742"/>
      <c r="P15" s="743" t="e">
        <f t="shared" ref="P15:P39" si="3">N15/O15</f>
        <v>#DIV/0!</v>
      </c>
      <c r="Q15" s="743" t="e">
        <f t="shared" si="1"/>
        <v>#DIV/0!</v>
      </c>
      <c r="R15" s="744" t="e">
        <f t="shared" si="2"/>
        <v>#DIV/0!</v>
      </c>
    </row>
    <row r="16" spans="1:25" s="136" customFormat="1" ht="14.1" customHeight="1" x14ac:dyDescent="0.2">
      <c r="A16" s="753">
        <v>3</v>
      </c>
      <c r="B16" s="734"/>
      <c r="C16" s="735"/>
      <c r="D16" s="746" t="s">
        <v>124</v>
      </c>
      <c r="E16" s="746"/>
      <c r="F16" s="736" t="s">
        <v>287</v>
      </c>
      <c r="G16" s="737">
        <v>12</v>
      </c>
      <c r="H16" s="738" t="s">
        <v>337</v>
      </c>
      <c r="I16" s="739" t="s">
        <v>8</v>
      </c>
      <c r="J16" s="739"/>
      <c r="K16" s="740">
        <v>52</v>
      </c>
      <c r="L16" s="740">
        <v>52</v>
      </c>
      <c r="M16" s="740">
        <v>52</v>
      </c>
      <c r="N16" s="741">
        <f t="shared" si="0"/>
        <v>624</v>
      </c>
      <c r="O16" s="742"/>
      <c r="P16" s="743" t="e">
        <f t="shared" si="3"/>
        <v>#DIV/0!</v>
      </c>
      <c r="Q16" s="743" t="e">
        <f t="shared" si="1"/>
        <v>#DIV/0!</v>
      </c>
      <c r="R16" s="744" t="e">
        <f t="shared" si="2"/>
        <v>#DIV/0!</v>
      </c>
    </row>
    <row r="17" spans="1:20" s="621" customFormat="1" ht="14.1" customHeight="1" x14ac:dyDescent="0.2">
      <c r="A17" s="753">
        <v>4</v>
      </c>
      <c r="B17" s="745"/>
      <c r="C17" s="735"/>
      <c r="D17" s="746" t="s">
        <v>124</v>
      </c>
      <c r="E17" s="746"/>
      <c r="F17" s="736" t="s">
        <v>288</v>
      </c>
      <c r="G17" s="737">
        <v>15.04</v>
      </c>
      <c r="H17" s="738" t="s">
        <v>337</v>
      </c>
      <c r="I17" s="739" t="s">
        <v>10</v>
      </c>
      <c r="J17" s="739"/>
      <c r="K17" s="740">
        <v>52</v>
      </c>
      <c r="L17" s="740">
        <v>52</v>
      </c>
      <c r="M17" s="740">
        <v>52</v>
      </c>
      <c r="N17" s="741">
        <f t="shared" si="0"/>
        <v>782.07999999999993</v>
      </c>
      <c r="O17" s="742"/>
      <c r="P17" s="743" t="e">
        <f t="shared" si="3"/>
        <v>#DIV/0!</v>
      </c>
      <c r="Q17" s="743" t="e">
        <f t="shared" si="1"/>
        <v>#DIV/0!</v>
      </c>
      <c r="R17" s="744" t="e">
        <f t="shared" si="2"/>
        <v>#DIV/0!</v>
      </c>
      <c r="T17" s="136"/>
    </row>
    <row r="18" spans="1:20" s="621" customFormat="1" ht="14.1" customHeight="1" x14ac:dyDescent="0.2">
      <c r="A18" s="753">
        <v>5</v>
      </c>
      <c r="B18" s="745"/>
      <c r="C18" s="735"/>
      <c r="D18" s="746" t="s">
        <v>124</v>
      </c>
      <c r="E18" s="746"/>
      <c r="F18" s="747" t="s">
        <v>238</v>
      </c>
      <c r="G18" s="737">
        <v>109.04</v>
      </c>
      <c r="H18" s="738" t="s">
        <v>125</v>
      </c>
      <c r="I18" s="739" t="s">
        <v>6</v>
      </c>
      <c r="J18" s="739"/>
      <c r="K18" s="740">
        <v>52</v>
      </c>
      <c r="L18" s="740">
        <v>52</v>
      </c>
      <c r="M18" s="740">
        <v>52</v>
      </c>
      <c r="N18" s="741">
        <f t="shared" si="0"/>
        <v>5670.08</v>
      </c>
      <c r="O18" s="742"/>
      <c r="P18" s="743" t="e">
        <f t="shared" si="3"/>
        <v>#DIV/0!</v>
      </c>
      <c r="Q18" s="743" t="e">
        <f t="shared" si="1"/>
        <v>#DIV/0!</v>
      </c>
      <c r="R18" s="744" t="e">
        <f t="shared" si="2"/>
        <v>#DIV/0!</v>
      </c>
      <c r="T18" s="136"/>
    </row>
    <row r="19" spans="1:20" s="621" customFormat="1" ht="14.1" customHeight="1" x14ac:dyDescent="0.2">
      <c r="A19" s="753">
        <v>6</v>
      </c>
      <c r="B19" s="745"/>
      <c r="C19" s="735"/>
      <c r="D19" s="746" t="s">
        <v>124</v>
      </c>
      <c r="E19" s="746"/>
      <c r="F19" s="736" t="s">
        <v>289</v>
      </c>
      <c r="G19" s="737">
        <v>316.14999999999998</v>
      </c>
      <c r="H19" s="738" t="s">
        <v>125</v>
      </c>
      <c r="I19" s="739" t="s">
        <v>6</v>
      </c>
      <c r="J19" s="739"/>
      <c r="K19" s="740">
        <v>52</v>
      </c>
      <c r="L19" s="740">
        <v>52</v>
      </c>
      <c r="M19" s="740">
        <v>52</v>
      </c>
      <c r="N19" s="741">
        <f t="shared" si="0"/>
        <v>16439.8</v>
      </c>
      <c r="O19" s="742"/>
      <c r="P19" s="743" t="e">
        <f t="shared" si="3"/>
        <v>#DIV/0!</v>
      </c>
      <c r="Q19" s="743" t="e">
        <f t="shared" si="1"/>
        <v>#DIV/0!</v>
      </c>
      <c r="R19" s="744" t="e">
        <f t="shared" si="2"/>
        <v>#DIV/0!</v>
      </c>
      <c r="T19" s="136"/>
    </row>
    <row r="20" spans="1:20" s="621" customFormat="1" ht="14.1" customHeight="1" x14ac:dyDescent="0.2">
      <c r="A20" s="753">
        <v>7</v>
      </c>
      <c r="B20" s="745"/>
      <c r="C20" s="735"/>
      <c r="D20" s="746" t="s">
        <v>124</v>
      </c>
      <c r="E20" s="746"/>
      <c r="F20" s="736" t="s">
        <v>290</v>
      </c>
      <c r="G20" s="737">
        <v>45.15</v>
      </c>
      <c r="H20" s="738" t="s">
        <v>125</v>
      </c>
      <c r="I20" s="739" t="s">
        <v>9</v>
      </c>
      <c r="J20" s="739"/>
      <c r="K20" s="740">
        <v>52</v>
      </c>
      <c r="L20" s="740">
        <v>52</v>
      </c>
      <c r="M20" s="740">
        <v>52</v>
      </c>
      <c r="N20" s="741">
        <f t="shared" si="0"/>
        <v>2347.7999999999997</v>
      </c>
      <c r="O20" s="742"/>
      <c r="P20" s="743" t="e">
        <f t="shared" si="3"/>
        <v>#DIV/0!</v>
      </c>
      <c r="Q20" s="743" t="e">
        <f t="shared" si="1"/>
        <v>#DIV/0!</v>
      </c>
      <c r="R20" s="744" t="e">
        <f t="shared" si="2"/>
        <v>#DIV/0!</v>
      </c>
      <c r="T20" s="136"/>
    </row>
    <row r="21" spans="1:20" s="621" customFormat="1" ht="14.1" customHeight="1" x14ac:dyDescent="0.2">
      <c r="A21" s="753">
        <v>8</v>
      </c>
      <c r="B21" s="745"/>
      <c r="C21" s="735"/>
      <c r="D21" s="746" t="s">
        <v>124</v>
      </c>
      <c r="E21" s="746"/>
      <c r="F21" s="736" t="s">
        <v>121</v>
      </c>
      <c r="G21" s="737">
        <v>9.2100000000000009</v>
      </c>
      <c r="H21" s="738" t="s">
        <v>125</v>
      </c>
      <c r="I21" s="739" t="s">
        <v>9</v>
      </c>
      <c r="J21" s="739"/>
      <c r="K21" s="740">
        <v>52</v>
      </c>
      <c r="L21" s="740">
        <v>52</v>
      </c>
      <c r="M21" s="740">
        <v>52</v>
      </c>
      <c r="N21" s="741">
        <f t="shared" si="0"/>
        <v>478.92000000000007</v>
      </c>
      <c r="O21" s="742"/>
      <c r="P21" s="743" t="e">
        <f t="shared" si="3"/>
        <v>#DIV/0!</v>
      </c>
      <c r="Q21" s="743" t="e">
        <f t="shared" si="1"/>
        <v>#DIV/0!</v>
      </c>
      <c r="R21" s="744" t="e">
        <f t="shared" si="2"/>
        <v>#DIV/0!</v>
      </c>
      <c r="T21" s="136"/>
    </row>
    <row r="22" spans="1:20" s="621" customFormat="1" ht="14.1" customHeight="1" x14ac:dyDescent="0.2">
      <c r="A22" s="753">
        <v>9</v>
      </c>
      <c r="B22" s="745"/>
      <c r="C22" s="735"/>
      <c r="D22" s="746" t="s">
        <v>124</v>
      </c>
      <c r="E22" s="746"/>
      <c r="F22" s="736" t="s">
        <v>291</v>
      </c>
      <c r="G22" s="737">
        <v>16.989999999999998</v>
      </c>
      <c r="H22" s="738" t="s">
        <v>337</v>
      </c>
      <c r="I22" s="739" t="s">
        <v>7</v>
      </c>
      <c r="J22" s="739"/>
      <c r="K22" s="740">
        <v>52</v>
      </c>
      <c r="L22" s="740">
        <v>52</v>
      </c>
      <c r="M22" s="740">
        <v>52</v>
      </c>
      <c r="N22" s="741">
        <f t="shared" si="0"/>
        <v>883.4799999999999</v>
      </c>
      <c r="O22" s="742"/>
      <c r="P22" s="743" t="e">
        <f t="shared" si="3"/>
        <v>#DIV/0!</v>
      </c>
      <c r="Q22" s="743" t="e">
        <f t="shared" si="1"/>
        <v>#DIV/0!</v>
      </c>
      <c r="R22" s="744" t="e">
        <f t="shared" si="2"/>
        <v>#DIV/0!</v>
      </c>
      <c r="T22" s="136"/>
    </row>
    <row r="23" spans="1:20" s="621" customFormat="1" ht="14.1" customHeight="1" x14ac:dyDescent="0.2">
      <c r="A23" s="753">
        <v>10</v>
      </c>
      <c r="B23" s="745"/>
      <c r="C23" s="735"/>
      <c r="D23" s="746" t="s">
        <v>124</v>
      </c>
      <c r="E23" s="746"/>
      <c r="F23" s="736" t="s">
        <v>292</v>
      </c>
      <c r="G23" s="737">
        <v>7.73</v>
      </c>
      <c r="H23" s="738" t="s">
        <v>337</v>
      </c>
      <c r="I23" s="739" t="s">
        <v>7</v>
      </c>
      <c r="J23" s="739"/>
      <c r="K23" s="740">
        <v>52</v>
      </c>
      <c r="L23" s="740">
        <v>52</v>
      </c>
      <c r="M23" s="740">
        <v>52</v>
      </c>
      <c r="N23" s="741">
        <f t="shared" si="0"/>
        <v>401.96000000000004</v>
      </c>
      <c r="O23" s="742"/>
      <c r="P23" s="743" t="e">
        <f t="shared" si="3"/>
        <v>#DIV/0!</v>
      </c>
      <c r="Q23" s="743" t="e">
        <f t="shared" si="1"/>
        <v>#DIV/0!</v>
      </c>
      <c r="R23" s="744" t="e">
        <f t="shared" si="2"/>
        <v>#DIV/0!</v>
      </c>
      <c r="T23" s="136"/>
    </row>
    <row r="24" spans="1:20" s="621" customFormat="1" ht="14.1" customHeight="1" x14ac:dyDescent="0.2">
      <c r="A24" s="753">
        <v>11</v>
      </c>
      <c r="B24" s="745"/>
      <c r="C24" s="735"/>
      <c r="D24" s="746" t="s">
        <v>124</v>
      </c>
      <c r="E24" s="746"/>
      <c r="F24" s="736" t="s">
        <v>346</v>
      </c>
      <c r="G24" s="737">
        <v>3.24</v>
      </c>
      <c r="H24" s="738" t="s">
        <v>337</v>
      </c>
      <c r="I24" s="739" t="s">
        <v>6</v>
      </c>
      <c r="J24" s="739"/>
      <c r="K24" s="740">
        <v>52</v>
      </c>
      <c r="L24" s="740">
        <v>52</v>
      </c>
      <c r="M24" s="740">
        <v>52</v>
      </c>
      <c r="N24" s="741">
        <f t="shared" si="0"/>
        <v>168.48000000000002</v>
      </c>
      <c r="O24" s="742"/>
      <c r="P24" s="743" t="e">
        <f t="shared" si="3"/>
        <v>#DIV/0!</v>
      </c>
      <c r="Q24" s="743" t="e">
        <f t="shared" si="1"/>
        <v>#DIV/0!</v>
      </c>
      <c r="R24" s="744" t="e">
        <f t="shared" si="2"/>
        <v>#DIV/0!</v>
      </c>
      <c r="T24" s="136"/>
    </row>
    <row r="25" spans="1:20" s="621" customFormat="1" ht="14.1" customHeight="1" x14ac:dyDescent="0.2">
      <c r="A25" s="753">
        <v>12</v>
      </c>
      <c r="B25" s="745"/>
      <c r="C25" s="735"/>
      <c r="D25" s="746" t="s">
        <v>124</v>
      </c>
      <c r="E25" s="746"/>
      <c r="F25" s="736" t="s">
        <v>293</v>
      </c>
      <c r="G25" s="737">
        <v>7.31</v>
      </c>
      <c r="H25" s="738" t="s">
        <v>337</v>
      </c>
      <c r="I25" s="739" t="s">
        <v>7</v>
      </c>
      <c r="J25" s="739"/>
      <c r="K25" s="740">
        <v>52</v>
      </c>
      <c r="L25" s="740">
        <v>52</v>
      </c>
      <c r="M25" s="740">
        <v>52</v>
      </c>
      <c r="N25" s="741">
        <f t="shared" si="0"/>
        <v>380.12</v>
      </c>
      <c r="O25" s="742"/>
      <c r="P25" s="743" t="e">
        <f t="shared" si="3"/>
        <v>#DIV/0!</v>
      </c>
      <c r="Q25" s="743" t="e">
        <f t="shared" si="1"/>
        <v>#DIV/0!</v>
      </c>
      <c r="R25" s="744" t="e">
        <f t="shared" si="2"/>
        <v>#DIV/0!</v>
      </c>
      <c r="T25" s="136"/>
    </row>
    <row r="26" spans="1:20" s="621" customFormat="1" ht="14.1" customHeight="1" x14ac:dyDescent="0.2">
      <c r="A26" s="753">
        <v>13</v>
      </c>
      <c r="B26" s="745"/>
      <c r="C26" s="735"/>
      <c r="D26" s="746" t="s">
        <v>124</v>
      </c>
      <c r="E26" s="746"/>
      <c r="F26" s="736" t="s">
        <v>294</v>
      </c>
      <c r="G26" s="737">
        <v>11.05</v>
      </c>
      <c r="H26" s="748" t="s">
        <v>337</v>
      </c>
      <c r="I26" s="739" t="s">
        <v>7</v>
      </c>
      <c r="J26" s="739"/>
      <c r="K26" s="740">
        <v>52</v>
      </c>
      <c r="L26" s="740">
        <v>52</v>
      </c>
      <c r="M26" s="740">
        <v>52</v>
      </c>
      <c r="N26" s="741">
        <f t="shared" si="0"/>
        <v>574.6</v>
      </c>
      <c r="O26" s="742"/>
      <c r="P26" s="743" t="e">
        <f t="shared" si="3"/>
        <v>#DIV/0!</v>
      </c>
      <c r="Q26" s="743" t="e">
        <f t="shared" si="1"/>
        <v>#DIV/0!</v>
      </c>
      <c r="R26" s="744" t="e">
        <f t="shared" si="2"/>
        <v>#DIV/0!</v>
      </c>
      <c r="T26" s="136"/>
    </row>
    <row r="27" spans="1:20" s="621" customFormat="1" ht="14.1" customHeight="1" x14ac:dyDescent="0.2">
      <c r="A27" s="753">
        <v>14</v>
      </c>
      <c r="B27" s="745"/>
      <c r="C27" s="735"/>
      <c r="D27" s="746" t="s">
        <v>124</v>
      </c>
      <c r="E27" s="746"/>
      <c r="F27" s="736" t="s">
        <v>288</v>
      </c>
      <c r="G27" s="737">
        <v>16.48</v>
      </c>
      <c r="H27" s="738" t="s">
        <v>337</v>
      </c>
      <c r="I27" s="739" t="s">
        <v>10</v>
      </c>
      <c r="J27" s="739"/>
      <c r="K27" s="740">
        <v>52</v>
      </c>
      <c r="L27" s="740">
        <v>52</v>
      </c>
      <c r="M27" s="740">
        <v>52</v>
      </c>
      <c r="N27" s="741">
        <f t="shared" si="0"/>
        <v>856.96</v>
      </c>
      <c r="O27" s="742"/>
      <c r="P27" s="743" t="e">
        <f t="shared" si="3"/>
        <v>#DIV/0!</v>
      </c>
      <c r="Q27" s="743" t="e">
        <f t="shared" si="1"/>
        <v>#DIV/0!</v>
      </c>
      <c r="R27" s="744" t="e">
        <f t="shared" si="2"/>
        <v>#DIV/0!</v>
      </c>
      <c r="T27" s="136"/>
    </row>
    <row r="28" spans="1:20" s="621" customFormat="1" ht="14.1" customHeight="1" x14ac:dyDescent="0.2">
      <c r="A28" s="753">
        <v>15</v>
      </c>
      <c r="B28" s="745"/>
      <c r="C28" s="735"/>
      <c r="D28" s="746" t="s">
        <v>124</v>
      </c>
      <c r="E28" s="746"/>
      <c r="F28" s="736" t="s">
        <v>295</v>
      </c>
      <c r="G28" s="737">
        <v>12.81</v>
      </c>
      <c r="H28" s="738" t="s">
        <v>337</v>
      </c>
      <c r="I28" s="739" t="s">
        <v>10</v>
      </c>
      <c r="J28" s="739"/>
      <c r="K28" s="740">
        <v>0</v>
      </c>
      <c r="L28" s="740">
        <v>0</v>
      </c>
      <c r="M28" s="740">
        <v>0</v>
      </c>
      <c r="N28" s="741">
        <f t="shared" si="0"/>
        <v>0</v>
      </c>
      <c r="O28" s="861"/>
      <c r="P28" s="743"/>
      <c r="Q28" s="743"/>
      <c r="R28" s="744"/>
      <c r="T28" s="136"/>
    </row>
    <row r="29" spans="1:20" s="621" customFormat="1" ht="14.1" customHeight="1" x14ac:dyDescent="0.2">
      <c r="A29" s="753">
        <v>17</v>
      </c>
      <c r="B29" s="745"/>
      <c r="C29" s="735"/>
      <c r="D29" s="746" t="s">
        <v>341</v>
      </c>
      <c r="E29" s="746"/>
      <c r="F29" s="736" t="s">
        <v>296</v>
      </c>
      <c r="G29" s="737">
        <v>59.5</v>
      </c>
      <c r="H29" s="738" t="s">
        <v>338</v>
      </c>
      <c r="I29" s="739" t="s">
        <v>6</v>
      </c>
      <c r="J29" s="739"/>
      <c r="K29" s="740">
        <v>52</v>
      </c>
      <c r="L29" s="740">
        <v>52</v>
      </c>
      <c r="M29" s="740">
        <v>52</v>
      </c>
      <c r="N29" s="741">
        <f t="shared" si="0"/>
        <v>3094</v>
      </c>
      <c r="O29" s="742"/>
      <c r="P29" s="743" t="e">
        <f t="shared" si="3"/>
        <v>#DIV/0!</v>
      </c>
      <c r="Q29" s="743" t="e">
        <f t="shared" si="1"/>
        <v>#DIV/0!</v>
      </c>
      <c r="R29" s="744" t="e">
        <f t="shared" si="2"/>
        <v>#DIV/0!</v>
      </c>
      <c r="T29" s="136"/>
    </row>
    <row r="30" spans="1:20" s="621" customFormat="1" ht="14.1" customHeight="1" x14ac:dyDescent="0.2">
      <c r="A30" s="753">
        <v>18</v>
      </c>
      <c r="B30" s="745"/>
      <c r="C30" s="735"/>
      <c r="D30" s="746" t="s">
        <v>341</v>
      </c>
      <c r="E30" s="746"/>
      <c r="F30" s="736" t="s">
        <v>297</v>
      </c>
      <c r="G30" s="737">
        <v>82.56</v>
      </c>
      <c r="H30" s="738" t="s">
        <v>338</v>
      </c>
      <c r="I30" s="739" t="s">
        <v>6</v>
      </c>
      <c r="J30" s="739"/>
      <c r="K30" s="740">
        <v>52</v>
      </c>
      <c r="L30" s="740">
        <v>52</v>
      </c>
      <c r="M30" s="740">
        <v>52</v>
      </c>
      <c r="N30" s="741">
        <f t="shared" si="0"/>
        <v>4293.12</v>
      </c>
      <c r="O30" s="742"/>
      <c r="P30" s="743" t="e">
        <f t="shared" si="3"/>
        <v>#DIV/0!</v>
      </c>
      <c r="Q30" s="743" t="e">
        <f t="shared" si="1"/>
        <v>#DIV/0!</v>
      </c>
      <c r="R30" s="744" t="e">
        <f t="shared" si="2"/>
        <v>#DIV/0!</v>
      </c>
      <c r="T30" s="136"/>
    </row>
    <row r="31" spans="1:20" s="621" customFormat="1" ht="14.1" customHeight="1" x14ac:dyDescent="0.2">
      <c r="A31" s="753">
        <v>19</v>
      </c>
      <c r="B31" s="745"/>
      <c r="C31" s="735"/>
      <c r="D31" s="746" t="s">
        <v>341</v>
      </c>
      <c r="E31" s="746"/>
      <c r="F31" s="736" t="s">
        <v>241</v>
      </c>
      <c r="G31" s="737">
        <v>52.92</v>
      </c>
      <c r="H31" s="738" t="s">
        <v>337</v>
      </c>
      <c r="I31" s="739" t="s">
        <v>9</v>
      </c>
      <c r="J31" s="739"/>
      <c r="K31" s="740">
        <v>52</v>
      </c>
      <c r="L31" s="740">
        <v>52</v>
      </c>
      <c r="M31" s="740">
        <v>52</v>
      </c>
      <c r="N31" s="741">
        <f t="shared" si="0"/>
        <v>2751.84</v>
      </c>
      <c r="O31" s="742"/>
      <c r="P31" s="743" t="e">
        <f t="shared" si="3"/>
        <v>#DIV/0!</v>
      </c>
      <c r="Q31" s="743" t="e">
        <f t="shared" si="1"/>
        <v>#DIV/0!</v>
      </c>
      <c r="R31" s="744" t="e">
        <f t="shared" si="2"/>
        <v>#DIV/0!</v>
      </c>
      <c r="T31" s="136"/>
    </row>
    <row r="32" spans="1:20" s="621" customFormat="1" ht="14.1" customHeight="1" x14ac:dyDescent="0.2">
      <c r="A32" s="753">
        <v>20</v>
      </c>
      <c r="B32" s="745"/>
      <c r="C32" s="735"/>
      <c r="D32" s="746" t="s">
        <v>341</v>
      </c>
      <c r="E32" s="746"/>
      <c r="F32" s="736" t="s">
        <v>298</v>
      </c>
      <c r="G32" s="737">
        <v>22.71</v>
      </c>
      <c r="H32" s="738" t="s">
        <v>337</v>
      </c>
      <c r="I32" s="739" t="s">
        <v>9</v>
      </c>
      <c r="J32" s="739"/>
      <c r="K32" s="740">
        <v>52</v>
      </c>
      <c r="L32" s="740">
        <v>52</v>
      </c>
      <c r="M32" s="740">
        <v>52</v>
      </c>
      <c r="N32" s="741">
        <f t="shared" si="0"/>
        <v>1180.92</v>
      </c>
      <c r="O32" s="742"/>
      <c r="P32" s="743" t="e">
        <f t="shared" si="3"/>
        <v>#DIV/0!</v>
      </c>
      <c r="Q32" s="743" t="e">
        <f t="shared" si="1"/>
        <v>#DIV/0!</v>
      </c>
      <c r="R32" s="744" t="e">
        <f t="shared" si="2"/>
        <v>#DIV/0!</v>
      </c>
      <c r="T32" s="136"/>
    </row>
    <row r="33" spans="1:20" s="621" customFormat="1" ht="14.1" customHeight="1" x14ac:dyDescent="0.2">
      <c r="A33" s="753">
        <v>21</v>
      </c>
      <c r="B33" s="745"/>
      <c r="C33" s="735"/>
      <c r="D33" s="746" t="s">
        <v>341</v>
      </c>
      <c r="E33" s="746"/>
      <c r="F33" s="736" t="s">
        <v>357</v>
      </c>
      <c r="G33" s="737">
        <v>9.9499999999999993</v>
      </c>
      <c r="H33" s="738" t="s">
        <v>338</v>
      </c>
      <c r="I33" s="739" t="s">
        <v>9</v>
      </c>
      <c r="J33" s="739"/>
      <c r="K33" s="740">
        <v>52</v>
      </c>
      <c r="L33" s="740">
        <v>52</v>
      </c>
      <c r="M33" s="740">
        <v>52</v>
      </c>
      <c r="N33" s="741">
        <f t="shared" si="0"/>
        <v>517.4</v>
      </c>
      <c r="O33" s="742"/>
      <c r="P33" s="743" t="e">
        <f t="shared" si="3"/>
        <v>#DIV/0!</v>
      </c>
      <c r="Q33" s="743" t="e">
        <f t="shared" si="1"/>
        <v>#DIV/0!</v>
      </c>
      <c r="R33" s="744" t="e">
        <f t="shared" si="2"/>
        <v>#DIV/0!</v>
      </c>
      <c r="T33" s="136"/>
    </row>
    <row r="34" spans="1:20" s="621" customFormat="1" ht="14.1" customHeight="1" x14ac:dyDescent="0.2">
      <c r="A34" s="753">
        <v>22</v>
      </c>
      <c r="B34" s="745"/>
      <c r="C34" s="735"/>
      <c r="D34" s="746" t="s">
        <v>341</v>
      </c>
      <c r="E34" s="746"/>
      <c r="F34" s="736" t="s">
        <v>129</v>
      </c>
      <c r="G34" s="737">
        <v>4.07</v>
      </c>
      <c r="H34" s="738" t="s">
        <v>337</v>
      </c>
      <c r="I34" s="739" t="s">
        <v>7</v>
      </c>
      <c r="J34" s="739"/>
      <c r="K34" s="740">
        <v>52</v>
      </c>
      <c r="L34" s="740">
        <v>52</v>
      </c>
      <c r="M34" s="740">
        <v>52</v>
      </c>
      <c r="N34" s="741">
        <f t="shared" si="0"/>
        <v>211.64000000000001</v>
      </c>
      <c r="O34" s="742"/>
      <c r="P34" s="743" t="e">
        <f t="shared" si="3"/>
        <v>#DIV/0!</v>
      </c>
      <c r="Q34" s="743" t="e">
        <f t="shared" si="1"/>
        <v>#DIV/0!</v>
      </c>
      <c r="R34" s="744" t="e">
        <f t="shared" si="2"/>
        <v>#DIV/0!</v>
      </c>
      <c r="T34" s="136"/>
    </row>
    <row r="35" spans="1:20" s="621" customFormat="1" ht="14.1" customHeight="1" x14ac:dyDescent="0.2">
      <c r="A35" s="753">
        <v>23</v>
      </c>
      <c r="B35" s="745"/>
      <c r="C35" s="735"/>
      <c r="D35" s="746" t="s">
        <v>341</v>
      </c>
      <c r="E35" s="746"/>
      <c r="F35" s="736" t="s">
        <v>129</v>
      </c>
      <c r="G35" s="737">
        <v>3.7</v>
      </c>
      <c r="H35" s="738" t="s">
        <v>337</v>
      </c>
      <c r="I35" s="739" t="s">
        <v>7</v>
      </c>
      <c r="J35" s="739"/>
      <c r="K35" s="740">
        <v>52</v>
      </c>
      <c r="L35" s="740">
        <v>52</v>
      </c>
      <c r="M35" s="740">
        <v>52</v>
      </c>
      <c r="N35" s="741">
        <f t="shared" si="0"/>
        <v>192.4</v>
      </c>
      <c r="O35" s="742"/>
      <c r="P35" s="743" t="e">
        <f t="shared" si="3"/>
        <v>#DIV/0!</v>
      </c>
      <c r="Q35" s="743" t="e">
        <f t="shared" si="1"/>
        <v>#DIV/0!</v>
      </c>
      <c r="R35" s="744" t="e">
        <f t="shared" si="2"/>
        <v>#DIV/0!</v>
      </c>
      <c r="T35" s="136"/>
    </row>
    <row r="36" spans="1:20" s="621" customFormat="1" ht="14.1" customHeight="1" x14ac:dyDescent="0.2">
      <c r="A36" s="753">
        <v>24</v>
      </c>
      <c r="B36" s="745"/>
      <c r="C36" s="735"/>
      <c r="D36" s="746" t="s">
        <v>341</v>
      </c>
      <c r="E36" s="746"/>
      <c r="F36" s="736" t="s">
        <v>345</v>
      </c>
      <c r="G36" s="737">
        <v>20.98</v>
      </c>
      <c r="H36" s="738" t="s">
        <v>338</v>
      </c>
      <c r="I36" s="739" t="s">
        <v>6</v>
      </c>
      <c r="J36" s="739"/>
      <c r="K36" s="740">
        <v>52</v>
      </c>
      <c r="L36" s="740">
        <v>52</v>
      </c>
      <c r="M36" s="740">
        <v>52</v>
      </c>
      <c r="N36" s="741">
        <f t="shared" si="0"/>
        <v>1090.96</v>
      </c>
      <c r="O36" s="742"/>
      <c r="P36" s="743" t="e">
        <f t="shared" si="3"/>
        <v>#DIV/0!</v>
      </c>
      <c r="Q36" s="743" t="e">
        <f t="shared" si="1"/>
        <v>#DIV/0!</v>
      </c>
      <c r="R36" s="744" t="e">
        <f t="shared" si="2"/>
        <v>#DIV/0!</v>
      </c>
      <c r="T36" s="136"/>
    </row>
    <row r="37" spans="1:20" s="621" customFormat="1" ht="14.1" customHeight="1" x14ac:dyDescent="0.2">
      <c r="A37" s="753">
        <v>25</v>
      </c>
      <c r="B37" s="745"/>
      <c r="C37" s="735"/>
      <c r="D37" s="749" t="s">
        <v>341</v>
      </c>
      <c r="E37" s="749"/>
      <c r="F37" s="736" t="s">
        <v>358</v>
      </c>
      <c r="G37" s="737">
        <v>19.91</v>
      </c>
      <c r="H37" s="738" t="s">
        <v>338</v>
      </c>
      <c r="I37" s="739" t="s">
        <v>6</v>
      </c>
      <c r="J37" s="739"/>
      <c r="K37" s="740">
        <v>52</v>
      </c>
      <c r="L37" s="740">
        <v>52</v>
      </c>
      <c r="M37" s="740">
        <v>52</v>
      </c>
      <c r="N37" s="741">
        <f t="shared" si="0"/>
        <v>1035.32</v>
      </c>
      <c r="O37" s="742"/>
      <c r="P37" s="743" t="e">
        <f t="shared" si="3"/>
        <v>#DIV/0!</v>
      </c>
      <c r="Q37" s="743" t="e">
        <f t="shared" si="1"/>
        <v>#DIV/0!</v>
      </c>
      <c r="R37" s="744" t="e">
        <f t="shared" si="2"/>
        <v>#DIV/0!</v>
      </c>
      <c r="T37" s="136"/>
    </row>
    <row r="38" spans="1:20" s="621" customFormat="1" ht="14.1" customHeight="1" x14ac:dyDescent="0.2">
      <c r="A38" s="753">
        <v>26</v>
      </c>
      <c r="B38" s="745"/>
      <c r="C38" s="735"/>
      <c r="D38" s="746" t="s">
        <v>341</v>
      </c>
      <c r="E38" s="746"/>
      <c r="F38" s="736" t="s">
        <v>297</v>
      </c>
      <c r="G38" s="737">
        <v>32.159999999999997</v>
      </c>
      <c r="H38" s="738" t="s">
        <v>338</v>
      </c>
      <c r="I38" s="739" t="s">
        <v>6</v>
      </c>
      <c r="J38" s="739"/>
      <c r="K38" s="740">
        <v>52</v>
      </c>
      <c r="L38" s="740">
        <v>52</v>
      </c>
      <c r="M38" s="740">
        <v>52</v>
      </c>
      <c r="N38" s="741">
        <f t="shared" si="0"/>
        <v>1672.3199999999997</v>
      </c>
      <c r="O38" s="742"/>
      <c r="P38" s="743" t="e">
        <f t="shared" si="3"/>
        <v>#DIV/0!</v>
      </c>
      <c r="Q38" s="743" t="e">
        <f t="shared" si="1"/>
        <v>#DIV/0!</v>
      </c>
      <c r="R38" s="744" t="e">
        <f t="shared" si="2"/>
        <v>#DIV/0!</v>
      </c>
      <c r="T38" s="136"/>
    </row>
    <row r="39" spans="1:20" s="136" customFormat="1" ht="14.1" customHeight="1" thickBot="1" x14ac:dyDescent="0.25">
      <c r="A39" s="754">
        <v>28</v>
      </c>
      <c r="B39" s="835"/>
      <c r="C39" s="756"/>
      <c r="D39" s="757" t="s">
        <v>120</v>
      </c>
      <c r="E39" s="757"/>
      <c r="F39" s="758" t="s">
        <v>297</v>
      </c>
      <c r="G39" s="759">
        <v>94.2</v>
      </c>
      <c r="H39" s="760" t="s">
        <v>338</v>
      </c>
      <c r="I39" s="761" t="s">
        <v>6</v>
      </c>
      <c r="J39" s="761"/>
      <c r="K39" s="762">
        <v>52</v>
      </c>
      <c r="L39" s="762">
        <v>52</v>
      </c>
      <c r="M39" s="762">
        <v>52</v>
      </c>
      <c r="N39" s="763">
        <f t="shared" si="0"/>
        <v>4898.4000000000005</v>
      </c>
      <c r="O39" s="764"/>
      <c r="P39" s="765" t="e">
        <f t="shared" si="3"/>
        <v>#DIV/0!</v>
      </c>
      <c r="Q39" s="765" t="e">
        <f t="shared" si="1"/>
        <v>#DIV/0!</v>
      </c>
      <c r="R39" s="766" t="e">
        <f t="shared" si="2"/>
        <v>#DIV/0!</v>
      </c>
    </row>
  </sheetData>
  <sheetProtection algorithmName="SHA-512" hashValue="TgyPh1+HDxbHS602TWR2Rv7Cc0WHiZ2LYgVsCtbVgZiJx/F6gL45TJWj0TyLbf7lyJCitrB9kLNWTbBNr6ZbiQ==" saltValue="MorrqQ/PI07770v9cqsz5Q==" spinCount="100000" sheet="1" selectLockedCells="1" autoFilter="0"/>
  <autoFilter ref="A12:O39" xr:uid="{00000000-0009-0000-0000-000012000000}"/>
  <mergeCells count="16">
    <mergeCell ref="W9:W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1200-000001000000}"/>
    <hyperlink ref="O3:Q3" location="'3-Angebotsgesamtübersicht'!A1" display="zur Angebotsgesamtübersicht" xr:uid="{C1C48E33-543E-4F3E-929C-7D3275EAD1E8}"/>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D9EF2-50DE-467E-AFF0-5279756F58B3}">
  <sheetPr>
    <tabColor rgb="FF00B050"/>
  </sheetPr>
  <dimension ref="A1:U15"/>
  <sheetViews>
    <sheetView tabSelected="1" zoomScaleNormal="100" workbookViewId="0">
      <selection activeCell="O5" sqref="O5:Q6"/>
    </sheetView>
  </sheetViews>
  <sheetFormatPr baseColWidth="10" defaultColWidth="11.42578125" defaultRowHeight="15" x14ac:dyDescent="0.25"/>
  <cols>
    <col min="1" max="1" width="5.5703125" customWidth="1"/>
    <col min="2" max="2" width="8.7109375" hidden="1" customWidth="1"/>
    <col min="3" max="3" width="5.85546875" customWidth="1"/>
    <col min="4" max="4" width="6.42578125" style="6" bestFit="1" customWidth="1"/>
    <col min="5" max="5" width="8.42578125" style="6" bestFit="1" customWidth="1"/>
    <col min="6" max="6" width="24.5703125" customWidth="1"/>
    <col min="7" max="7" width="13.5703125" customWidth="1"/>
    <col min="8" max="8" width="11.28515625" customWidth="1"/>
    <col min="9" max="9" width="6.140625" customWidth="1"/>
    <col min="10" max="10" width="9.140625" customWidth="1"/>
    <col min="11" max="11" width="9.42578125" customWidth="1"/>
    <col min="12" max="12" width="10.85546875" hidden="1" customWidth="1"/>
    <col min="13" max="13" width="6.28515625" customWidth="1"/>
    <col min="14" max="14" width="10.7109375" customWidth="1"/>
    <col min="21" max="21" width="4.28515625" customWidth="1"/>
    <col min="26" max="26" width="11" customWidth="1"/>
  </cols>
  <sheetData>
    <row r="1" spans="1:21" ht="2.25" customHeight="1" x14ac:dyDescent="0.25"/>
    <row r="2" spans="1:21" ht="23.25" customHeight="1" thickBot="1" x14ac:dyDescent="0.3">
      <c r="A2" s="326"/>
      <c r="B2" s="326"/>
      <c r="C2" s="326"/>
      <c r="D2" s="327"/>
      <c r="E2" s="327"/>
      <c r="F2" s="326"/>
      <c r="G2" s="326"/>
      <c r="H2" s="326"/>
      <c r="I2" s="326"/>
      <c r="J2" s="326"/>
      <c r="K2" s="326"/>
      <c r="L2" s="326"/>
      <c r="M2" s="326"/>
      <c r="N2" s="326"/>
      <c r="O2" s="326"/>
      <c r="P2" s="326"/>
      <c r="Q2" s="326"/>
      <c r="R2" s="326"/>
      <c r="S2" s="326"/>
    </row>
    <row r="3" spans="1:21" ht="34.5" customHeight="1" thickTop="1" x14ac:dyDescent="0.25">
      <c r="A3" s="1252" t="s">
        <v>78</v>
      </c>
      <c r="B3" s="1252"/>
      <c r="C3" s="1252"/>
      <c r="D3" s="1253" t="s">
        <v>489</v>
      </c>
      <c r="E3" s="1254"/>
      <c r="F3" s="1255" t="s">
        <v>481</v>
      </c>
      <c r="G3" s="1255"/>
      <c r="H3" s="1266" t="str">
        <f>'3-Angebotsgesamtübersicht'!G2</f>
        <v>Firma</v>
      </c>
      <c r="I3" s="1267"/>
      <c r="J3" s="1267"/>
      <c r="K3" s="1267"/>
      <c r="L3" s="1267"/>
      <c r="M3" s="1267"/>
      <c r="N3" s="1268"/>
      <c r="O3" s="1256" t="s">
        <v>105</v>
      </c>
      <c r="P3" s="1256"/>
      <c r="Q3" s="1257"/>
      <c r="R3" s="328"/>
      <c r="S3" s="1121" t="s">
        <v>111</v>
      </c>
      <c r="T3" s="1121"/>
      <c r="U3" s="1122"/>
    </row>
    <row r="4" spans="1:21" s="30" customFormat="1" ht="15.75" customHeight="1" thickBot="1" x14ac:dyDescent="0.3">
      <c r="A4" s="1252"/>
      <c r="B4" s="1252"/>
      <c r="C4" s="1252"/>
      <c r="D4" s="1254"/>
      <c r="E4" s="1254"/>
      <c r="F4" s="1255"/>
      <c r="G4" s="1255"/>
      <c r="H4" s="1269"/>
      <c r="I4" s="1270"/>
      <c r="J4" s="1270"/>
      <c r="K4" s="1270"/>
      <c r="L4" s="1270"/>
      <c r="M4" s="1270"/>
      <c r="N4" s="1271"/>
      <c r="O4" s="1258"/>
      <c r="P4" s="1258"/>
      <c r="Q4" s="1259"/>
      <c r="S4" s="1251" t="s">
        <v>4</v>
      </c>
      <c r="T4" s="1251"/>
      <c r="U4" s="1251"/>
    </row>
    <row r="5" spans="1:21" s="139" customFormat="1" ht="14.1" customHeight="1" x14ac:dyDescent="0.2">
      <c r="A5" s="1252"/>
      <c r="B5" s="1252"/>
      <c r="C5" s="1252"/>
      <c r="D5" s="1254"/>
      <c r="E5" s="1254"/>
      <c r="F5" s="1255"/>
      <c r="G5" s="1255"/>
      <c r="H5" s="1269"/>
      <c r="I5" s="1270"/>
      <c r="J5" s="1270"/>
      <c r="K5" s="1270"/>
      <c r="L5" s="1270"/>
      <c r="M5" s="1270"/>
      <c r="N5" s="1271"/>
      <c r="O5" s="1260">
        <f>'2-Preisblatt'!D6</f>
        <v>0</v>
      </c>
      <c r="P5" s="1261"/>
      <c r="Q5" s="1262"/>
      <c r="R5" s="1077" t="s">
        <v>103</v>
      </c>
      <c r="S5" s="329"/>
    </row>
    <row r="6" spans="1:21" s="139" customFormat="1" ht="14.1" customHeight="1" thickBot="1" x14ac:dyDescent="0.25">
      <c r="A6" s="1252"/>
      <c r="B6" s="1252"/>
      <c r="C6" s="1252"/>
      <c r="D6" s="1254"/>
      <c r="E6" s="1254"/>
      <c r="F6" s="1255"/>
      <c r="G6" s="1255"/>
      <c r="H6" s="1272"/>
      <c r="I6" s="1273"/>
      <c r="J6" s="1273"/>
      <c r="K6" s="1273"/>
      <c r="L6" s="1273"/>
      <c r="M6" s="1273"/>
      <c r="N6" s="1274"/>
      <c r="O6" s="1263"/>
      <c r="P6" s="1264"/>
      <c r="Q6" s="1265"/>
      <c r="R6" s="1078"/>
      <c r="S6" s="329"/>
    </row>
    <row r="7" spans="1:21" ht="51.75" x14ac:dyDescent="0.25">
      <c r="A7" s="330" t="s">
        <v>79</v>
      </c>
      <c r="B7" s="331"/>
      <c r="C7" s="331" t="s">
        <v>113</v>
      </c>
      <c r="D7" s="331" t="s">
        <v>119</v>
      </c>
      <c r="E7" s="331" t="s">
        <v>80</v>
      </c>
      <c r="F7" s="332" t="s">
        <v>85</v>
      </c>
      <c r="G7" s="333" t="s">
        <v>82</v>
      </c>
      <c r="H7" s="331" t="s">
        <v>44</v>
      </c>
      <c r="I7" s="334" t="s">
        <v>114</v>
      </c>
      <c r="J7" s="334" t="s">
        <v>115</v>
      </c>
      <c r="K7" s="336" t="s">
        <v>83</v>
      </c>
      <c r="L7" s="336"/>
      <c r="M7" s="679"/>
      <c r="N7" s="335" t="s">
        <v>63</v>
      </c>
      <c r="O7" s="602" t="s">
        <v>632</v>
      </c>
      <c r="P7" s="337" t="s">
        <v>84</v>
      </c>
      <c r="Q7" s="337"/>
      <c r="R7" s="105" t="s">
        <v>102</v>
      </c>
      <c r="S7" s="326"/>
    </row>
    <row r="8" spans="1:21" ht="25.5" x14ac:dyDescent="0.25">
      <c r="A8" s="338"/>
      <c r="B8" s="339"/>
      <c r="C8" s="339"/>
      <c r="D8" s="339" t="s">
        <v>80</v>
      </c>
      <c r="E8" s="339"/>
      <c r="F8" s="340" t="s">
        <v>85</v>
      </c>
      <c r="G8" s="341" t="s">
        <v>86</v>
      </c>
      <c r="H8" s="339" t="s">
        <v>87</v>
      </c>
      <c r="I8" s="342" t="s">
        <v>81</v>
      </c>
      <c r="J8" s="343"/>
      <c r="K8" s="344"/>
      <c r="L8" s="344" t="s">
        <v>88</v>
      </c>
      <c r="M8" s="344" t="s">
        <v>490</v>
      </c>
      <c r="N8" s="345" t="s">
        <v>90</v>
      </c>
      <c r="O8" s="346" t="s">
        <v>637</v>
      </c>
      <c r="P8" s="347" t="s">
        <v>92</v>
      </c>
      <c r="Q8" s="347" t="s">
        <v>93</v>
      </c>
      <c r="R8" s="348" t="s">
        <v>94</v>
      </c>
      <c r="S8" s="326"/>
    </row>
    <row r="9" spans="1:21" ht="23.25" customHeight="1" x14ac:dyDescent="0.25">
      <c r="A9" s="349"/>
      <c r="B9" s="350"/>
      <c r="C9" s="351"/>
      <c r="D9" s="351"/>
      <c r="E9" s="351"/>
      <c r="F9" s="352" t="s">
        <v>75</v>
      </c>
      <c r="G9" s="353">
        <f>SUM(G10:G$11)</f>
        <v>20.29</v>
      </c>
      <c r="H9" s="354"/>
      <c r="I9" s="351"/>
      <c r="J9" s="355"/>
      <c r="K9" s="354"/>
      <c r="L9" s="354"/>
      <c r="M9" s="354"/>
      <c r="N9" s="353">
        <f>SUM(N10:N11)</f>
        <v>527.54</v>
      </c>
      <c r="O9" s="354"/>
      <c r="P9" s="356" t="e">
        <f>SUM(P10:P$11)</f>
        <v>#DIV/0!</v>
      </c>
      <c r="Q9" s="356" t="e">
        <f>SUM(Q10:Q$11)</f>
        <v>#DIV/0!</v>
      </c>
      <c r="R9" s="357" t="e">
        <f>SUM(R10:R11)</f>
        <v>#DIV/0!</v>
      </c>
      <c r="S9" s="326"/>
    </row>
    <row r="10" spans="1:21" ht="15" customHeight="1" x14ac:dyDescent="0.25">
      <c r="A10" s="358">
        <v>1</v>
      </c>
      <c r="B10" s="359"/>
      <c r="C10" s="360"/>
      <c r="D10" s="361" t="s">
        <v>236</v>
      </c>
      <c r="E10" s="361"/>
      <c r="F10" s="361" t="s">
        <v>479</v>
      </c>
      <c r="G10" s="362">
        <v>9.8800000000000008</v>
      </c>
      <c r="H10" s="363" t="s">
        <v>337</v>
      </c>
      <c r="I10" s="364" t="s">
        <v>7</v>
      </c>
      <c r="J10" s="364"/>
      <c r="K10" s="365">
        <v>26</v>
      </c>
      <c r="L10" s="365">
        <v>26</v>
      </c>
      <c r="M10" s="365">
        <v>26</v>
      </c>
      <c r="N10" s="366">
        <f>G10*K10</f>
        <v>256.88</v>
      </c>
      <c r="O10" s="367"/>
      <c r="P10" s="368" t="e">
        <f>N10/O10</f>
        <v>#DIV/0!</v>
      </c>
      <c r="Q10" s="368" t="e">
        <f t="shared" ref="Q10:Q11" si="0">P10/12</f>
        <v>#DIV/0!</v>
      </c>
      <c r="R10" s="369" t="e">
        <f>P10*O5</f>
        <v>#DIV/0!</v>
      </c>
      <c r="S10" s="326"/>
    </row>
    <row r="11" spans="1:21" ht="15" customHeight="1" x14ac:dyDescent="0.25">
      <c r="A11" s="358">
        <v>2</v>
      </c>
      <c r="B11" s="370"/>
      <c r="C11" s="360"/>
      <c r="D11" s="361" t="s">
        <v>236</v>
      </c>
      <c r="E11" s="361"/>
      <c r="F11" s="361" t="s">
        <v>480</v>
      </c>
      <c r="G11" s="362">
        <v>10.41</v>
      </c>
      <c r="H11" s="363" t="s">
        <v>337</v>
      </c>
      <c r="I11" s="364" t="s">
        <v>7</v>
      </c>
      <c r="J11" s="364"/>
      <c r="K11" s="365">
        <v>26</v>
      </c>
      <c r="L11" s="365">
        <v>26</v>
      </c>
      <c r="M11" s="365">
        <v>26</v>
      </c>
      <c r="N11" s="366">
        <f>G11*K11</f>
        <v>270.66000000000003</v>
      </c>
      <c r="O11" s="367"/>
      <c r="P11" s="368" t="e">
        <f t="shared" ref="P11" si="1">N11/O11</f>
        <v>#DIV/0!</v>
      </c>
      <c r="Q11" s="368" t="e">
        <f t="shared" si="0"/>
        <v>#DIV/0!</v>
      </c>
      <c r="R11" s="369" t="e">
        <f>P11*O5</f>
        <v>#DIV/0!</v>
      </c>
      <c r="S11" s="326"/>
    </row>
    <row r="12" spans="1:21" x14ac:dyDescent="0.25">
      <c r="A12" s="326"/>
      <c r="B12" s="326"/>
      <c r="C12" s="326"/>
      <c r="D12" s="327"/>
      <c r="E12" s="327"/>
      <c r="F12" s="326"/>
      <c r="G12" s="326"/>
      <c r="H12" s="326"/>
      <c r="I12" s="326"/>
      <c r="J12" s="326"/>
      <c r="K12" s="326"/>
      <c r="L12" s="326"/>
      <c r="M12" s="326"/>
      <c r="N12" s="326"/>
      <c r="O12" s="326"/>
      <c r="P12" s="326"/>
      <c r="Q12" s="326"/>
      <c r="R12" s="326"/>
      <c r="S12" s="326"/>
    </row>
    <row r="13" spans="1:21" x14ac:dyDescent="0.25">
      <c r="A13" s="326"/>
      <c r="B13" s="326"/>
      <c r="C13" s="326"/>
      <c r="D13" s="327"/>
      <c r="E13" s="327"/>
      <c r="F13" s="326"/>
      <c r="G13" s="326"/>
      <c r="H13" s="326"/>
      <c r="I13" s="326"/>
      <c r="J13" s="326"/>
      <c r="K13" s="326"/>
      <c r="L13" s="326"/>
      <c r="M13" s="326"/>
      <c r="N13" s="326"/>
      <c r="O13" s="326"/>
      <c r="P13" s="326"/>
      <c r="Q13" s="326"/>
      <c r="R13" s="326"/>
      <c r="S13" s="326"/>
    </row>
    <row r="14" spans="1:21" x14ac:dyDescent="0.25">
      <c r="A14" s="371"/>
      <c r="B14" s="371"/>
      <c r="C14" s="371"/>
      <c r="D14" s="372"/>
      <c r="E14" s="372"/>
      <c r="F14" s="371"/>
      <c r="G14" s="371"/>
      <c r="H14" s="371"/>
      <c r="I14" s="371"/>
      <c r="J14" s="371"/>
      <c r="K14" s="371"/>
      <c r="L14" s="371"/>
      <c r="M14" s="371"/>
      <c r="N14" s="371"/>
      <c r="O14" s="371"/>
      <c r="P14" s="371"/>
      <c r="Q14" s="371"/>
      <c r="R14" s="371"/>
      <c r="S14" s="371"/>
    </row>
    <row r="15" spans="1:21" x14ac:dyDescent="0.25">
      <c r="A15" s="371"/>
      <c r="B15" s="371"/>
      <c r="C15" s="371"/>
      <c r="D15" s="372"/>
      <c r="E15" s="372"/>
      <c r="F15" s="371"/>
      <c r="G15" s="371"/>
      <c r="H15" s="371"/>
      <c r="I15" s="371"/>
      <c r="J15" s="371"/>
      <c r="K15" s="371"/>
      <c r="L15" s="371"/>
      <c r="M15" s="371"/>
      <c r="N15" s="371"/>
      <c r="O15" s="371"/>
      <c r="P15" s="371"/>
      <c r="Q15" s="371"/>
      <c r="R15" s="371"/>
      <c r="S15" s="371"/>
    </row>
  </sheetData>
  <sheetProtection algorithmName="SHA-512" hashValue="MwGmlytNpbrjIETcrtMqrItkR0g/q8LQ5Jo7tfNHeLREeggIqoyaEDHQH2C+yUt0opvvfsSmQ5fBRuJOnZIXYA==" saltValue="HyzgH3AzJZgcq40yWU85dw==" spinCount="100000" sheet="1" autoFilter="0"/>
  <mergeCells count="9">
    <mergeCell ref="S3:U3"/>
    <mergeCell ref="S4:U4"/>
    <mergeCell ref="R5:R6"/>
    <mergeCell ref="A3:C6"/>
    <mergeCell ref="D3:E6"/>
    <mergeCell ref="F3:G6"/>
    <mergeCell ref="O3:Q4"/>
    <mergeCell ref="O5:Q6"/>
    <mergeCell ref="H3:N6"/>
  </mergeCells>
  <hyperlinks>
    <hyperlink ref="S3" location="Übersicht!A1" display="zur Gesamtübersicht" xr:uid="{2D2AAB8D-462A-45A7-923C-0FFF91B8FE67}"/>
    <hyperlink ref="S4:U4" location="'3-Angebotsgesamtübersicht'!A1" display="zur Angebotsgesamtübersicht" xr:uid="{6B2EADDA-289D-41FF-89F6-591293BD1CFC}"/>
  </hyperlinks>
  <pageMargins left="0.70866141732283472" right="0.70866141732283472" top="0.78740157480314965" bottom="0.78740157480314965" header="0.31496062992125984" footer="0.31496062992125984"/>
  <pageSetup paperSize="9" scale="73" orientation="landscape" r:id="rId1"/>
  <headerFooter>
    <oddFooter>&amp;L&amp;F&amp;C&amp;A&amp;R&amp;P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FE67F-8F85-4283-8213-1F5ACFC782F5}">
  <sheetPr>
    <tabColor rgb="FFFFFF00"/>
  </sheetPr>
  <dimension ref="A1:R71"/>
  <sheetViews>
    <sheetView showGridLines="0" topLeftCell="A39" zoomScale="80" zoomScaleNormal="80" workbookViewId="0">
      <selection activeCell="Q14" sqref="Q14"/>
    </sheetView>
  </sheetViews>
  <sheetFormatPr baseColWidth="10" defaultColWidth="11.5703125" defaultRowHeight="15.75" x14ac:dyDescent="0.25"/>
  <cols>
    <col min="1" max="1" width="4.28515625" style="434" customWidth="1"/>
    <col min="2" max="2" width="4.85546875" style="434" customWidth="1"/>
    <col min="3" max="4" width="11.5703125" style="434" customWidth="1"/>
    <col min="5" max="5" width="39.28515625" style="434" customWidth="1"/>
    <col min="6" max="6" width="8.5703125" style="434" customWidth="1"/>
    <col min="7" max="7" width="2.7109375" style="434" customWidth="1"/>
    <col min="8" max="8" width="1.140625" style="434" customWidth="1"/>
    <col min="9" max="9" width="9.7109375" style="434" bestFit="1" customWidth="1"/>
    <col min="10" max="10" width="2.28515625" style="434" customWidth="1"/>
    <col min="11" max="11" width="8" style="434" customWidth="1"/>
    <col min="12" max="12" width="2.7109375" style="434" customWidth="1"/>
    <col min="13" max="13" width="1.140625" style="434" customWidth="1"/>
    <col min="14" max="14" width="9.140625" style="434" customWidth="1"/>
    <col min="15" max="15" width="2.28515625" style="434" customWidth="1"/>
    <col min="16" max="16" width="13.140625" style="434" customWidth="1"/>
    <col min="17" max="17" width="12.140625" style="434" customWidth="1"/>
    <col min="18" max="18" width="3" style="434" customWidth="1"/>
    <col min="19" max="16384" width="11.5703125" style="434"/>
  </cols>
  <sheetData>
    <row r="1" spans="1:18" ht="3.6" customHeight="1" thickBot="1" x14ac:dyDescent="0.3"/>
    <row r="2" spans="1:18" ht="27" customHeight="1" thickBot="1" x14ac:dyDescent="0.3">
      <c r="A2" s="892" t="s">
        <v>616</v>
      </c>
      <c r="B2" s="893"/>
      <c r="C2" s="893"/>
      <c r="D2" s="893"/>
      <c r="E2" s="893"/>
      <c r="F2" s="893"/>
      <c r="G2" s="893"/>
      <c r="H2" s="893"/>
      <c r="I2" s="893"/>
      <c r="J2" s="893"/>
      <c r="K2" s="893"/>
      <c r="L2" s="893"/>
      <c r="M2" s="893"/>
      <c r="N2" s="894"/>
      <c r="O2" s="435"/>
    </row>
    <row r="3" spans="1:18" ht="18" customHeight="1" x14ac:dyDescent="0.25">
      <c r="A3" s="436"/>
      <c r="B3" s="436"/>
      <c r="C3" s="436"/>
      <c r="D3" s="436"/>
      <c r="E3" s="436"/>
      <c r="P3"/>
      <c r="Q3"/>
      <c r="R3"/>
    </row>
    <row r="4" spans="1:18" ht="39.950000000000003" customHeight="1" x14ac:dyDescent="0.3">
      <c r="A4" s="545"/>
      <c r="B4" s="546" t="s">
        <v>522</v>
      </c>
      <c r="C4" s="547"/>
      <c r="D4" s="547"/>
      <c r="E4" s="547"/>
      <c r="F4" s="895" t="s">
        <v>523</v>
      </c>
      <c r="G4" s="896"/>
      <c r="H4" s="896"/>
      <c r="I4" s="897"/>
      <c r="J4" s="548"/>
      <c r="K4" s="895" t="s">
        <v>524</v>
      </c>
      <c r="L4" s="896"/>
      <c r="M4" s="896"/>
      <c r="N4" s="897"/>
      <c r="O4" s="437"/>
      <c r="P4" s="438"/>
      <c r="Q4" s="438"/>
      <c r="R4"/>
    </row>
    <row r="5" spans="1:18" x14ac:dyDescent="0.25">
      <c r="A5" s="549" t="s">
        <v>525</v>
      </c>
      <c r="B5" s="898" t="s">
        <v>526</v>
      </c>
      <c r="C5" s="898"/>
      <c r="D5" s="898"/>
      <c r="E5" s="898"/>
      <c r="F5" s="439">
        <v>100</v>
      </c>
      <c r="G5" s="440" t="s">
        <v>527</v>
      </c>
      <c r="H5" s="441"/>
      <c r="I5" s="442"/>
      <c r="J5" s="443"/>
      <c r="K5" s="439">
        <v>100</v>
      </c>
      <c r="L5" s="440" t="s">
        <v>527</v>
      </c>
      <c r="M5" s="441"/>
      <c r="N5" s="442"/>
      <c r="O5" s="443"/>
      <c r="P5" s="438"/>
      <c r="Q5" s="438"/>
      <c r="R5"/>
    </row>
    <row r="6" spans="1:18" ht="7.9" customHeight="1" x14ac:dyDescent="0.25">
      <c r="A6" s="528"/>
      <c r="B6" s="444"/>
      <c r="C6" s="444"/>
      <c r="D6" s="444"/>
      <c r="E6" s="444"/>
      <c r="F6" s="444"/>
      <c r="G6" s="444"/>
      <c r="H6" s="444"/>
      <c r="I6" s="444"/>
      <c r="K6" s="444"/>
      <c r="L6" s="444"/>
      <c r="M6" s="444"/>
      <c r="N6" s="529"/>
      <c r="P6"/>
      <c r="Q6"/>
      <c r="R6"/>
    </row>
    <row r="7" spans="1:18" x14ac:dyDescent="0.25">
      <c r="A7" s="549" t="s">
        <v>528</v>
      </c>
      <c r="B7" s="898" t="s">
        <v>529</v>
      </c>
      <c r="C7" s="898"/>
      <c r="D7" s="898"/>
      <c r="E7" s="898"/>
      <c r="F7" s="444"/>
      <c r="G7" s="444"/>
      <c r="H7" s="444"/>
      <c r="I7" s="444"/>
      <c r="K7" s="444"/>
      <c r="L7" s="444"/>
      <c r="M7" s="444"/>
      <c r="N7" s="529"/>
      <c r="P7"/>
      <c r="Q7"/>
      <c r="R7"/>
    </row>
    <row r="8" spans="1:18" s="450" customFormat="1" ht="12.75" x14ac:dyDescent="0.2">
      <c r="A8" s="471"/>
      <c r="B8" s="445" t="s">
        <v>64</v>
      </c>
      <c r="C8" s="446" t="s">
        <v>530</v>
      </c>
      <c r="D8" s="447"/>
      <c r="E8" s="447"/>
      <c r="F8" s="448"/>
      <c r="G8" s="449"/>
      <c r="H8" s="3"/>
      <c r="I8" s="3"/>
      <c r="K8" s="518"/>
      <c r="L8" s="449"/>
      <c r="M8" s="3"/>
      <c r="N8" s="551"/>
    </row>
    <row r="9" spans="1:18" s="450" customFormat="1" ht="12.75" x14ac:dyDescent="0.2">
      <c r="A9" s="471"/>
      <c r="B9" s="451" t="s">
        <v>65</v>
      </c>
      <c r="C9" s="448" t="s">
        <v>531</v>
      </c>
      <c r="D9" s="448"/>
      <c r="E9" s="448"/>
      <c r="F9" s="452"/>
      <c r="G9" s="453" t="s">
        <v>527</v>
      </c>
      <c r="H9" s="3"/>
      <c r="I9" s="552">
        <f t="shared" ref="I9:I15" si="0">IF(F9&lt;&gt;0,$I$5*F9%,0)</f>
        <v>0</v>
      </c>
      <c r="K9" s="452"/>
      <c r="L9" s="453" t="s">
        <v>527</v>
      </c>
      <c r="M9" s="3"/>
      <c r="N9" s="553">
        <f t="shared" ref="N9:N15" si="1">IF(K9&lt;&gt;0,$N$5*K9%,0)</f>
        <v>0</v>
      </c>
    </row>
    <row r="10" spans="1:18" s="450" customFormat="1" ht="12.75" x14ac:dyDescent="0.2">
      <c r="A10" s="471"/>
      <c r="B10" s="451" t="s">
        <v>66</v>
      </c>
      <c r="C10" s="448" t="s">
        <v>532</v>
      </c>
      <c r="D10" s="448"/>
      <c r="E10" s="448"/>
      <c r="F10" s="452"/>
      <c r="G10" s="453" t="s">
        <v>527</v>
      </c>
      <c r="H10" s="3"/>
      <c r="I10" s="552">
        <f t="shared" si="0"/>
        <v>0</v>
      </c>
      <c r="K10" s="452"/>
      <c r="L10" s="453" t="s">
        <v>527</v>
      </c>
      <c r="M10" s="3"/>
      <c r="N10" s="553">
        <f t="shared" si="1"/>
        <v>0</v>
      </c>
    </row>
    <row r="11" spans="1:18" s="450" customFormat="1" ht="12.75" x14ac:dyDescent="0.2">
      <c r="A11" s="471"/>
      <c r="B11" s="451" t="s">
        <v>67</v>
      </c>
      <c r="C11" s="448" t="s">
        <v>533</v>
      </c>
      <c r="D11" s="448"/>
      <c r="E11" s="448"/>
      <c r="F11" s="452"/>
      <c r="G11" s="453" t="s">
        <v>527</v>
      </c>
      <c r="H11" s="3"/>
      <c r="I11" s="552">
        <f t="shared" si="0"/>
        <v>0</v>
      </c>
      <c r="K11" s="452"/>
      <c r="L11" s="453" t="s">
        <v>527</v>
      </c>
      <c r="M11" s="3"/>
      <c r="N11" s="553">
        <f t="shared" si="1"/>
        <v>0</v>
      </c>
    </row>
    <row r="12" spans="1:18" s="450" customFormat="1" ht="12.75" x14ac:dyDescent="0.2">
      <c r="A12" s="471"/>
      <c r="B12" s="451" t="s">
        <v>68</v>
      </c>
      <c r="C12" s="448" t="s">
        <v>534</v>
      </c>
      <c r="D12" s="448"/>
      <c r="E12" s="448"/>
      <c r="F12" s="452"/>
      <c r="G12" s="453" t="s">
        <v>527</v>
      </c>
      <c r="H12" s="3"/>
      <c r="I12" s="552">
        <f t="shared" si="0"/>
        <v>0</v>
      </c>
      <c r="K12" s="452"/>
      <c r="L12" s="453" t="s">
        <v>527</v>
      </c>
      <c r="M12" s="3"/>
      <c r="N12" s="553">
        <f t="shared" si="1"/>
        <v>0</v>
      </c>
    </row>
    <row r="13" spans="1:18" s="450" customFormat="1" ht="12.75" x14ac:dyDescent="0.2">
      <c r="A13" s="471"/>
      <c r="B13" s="451" t="s">
        <v>535</v>
      </c>
      <c r="C13" s="448" t="s">
        <v>536</v>
      </c>
      <c r="D13" s="448"/>
      <c r="E13" s="448"/>
      <c r="F13" s="452"/>
      <c r="G13" s="453" t="s">
        <v>527</v>
      </c>
      <c r="H13" s="3"/>
      <c r="I13" s="552">
        <f t="shared" si="0"/>
        <v>0</v>
      </c>
      <c r="K13" s="452"/>
      <c r="L13" s="453" t="s">
        <v>527</v>
      </c>
      <c r="M13" s="3"/>
      <c r="N13" s="553">
        <f t="shared" si="1"/>
        <v>0</v>
      </c>
    </row>
    <row r="14" spans="1:18" s="450" customFormat="1" ht="12.75" x14ac:dyDescent="0.2">
      <c r="A14" s="471"/>
      <c r="B14" s="451" t="s">
        <v>537</v>
      </c>
      <c r="C14" s="448" t="s">
        <v>538</v>
      </c>
      <c r="D14" s="448"/>
      <c r="E14" s="448"/>
      <c r="F14" s="452"/>
      <c r="G14" s="453" t="s">
        <v>527</v>
      </c>
      <c r="H14" s="3"/>
      <c r="I14" s="552">
        <f t="shared" si="0"/>
        <v>0</v>
      </c>
      <c r="K14" s="452"/>
      <c r="L14" s="453" t="s">
        <v>527</v>
      </c>
      <c r="M14" s="3"/>
      <c r="N14" s="553">
        <f t="shared" si="1"/>
        <v>0</v>
      </c>
    </row>
    <row r="15" spans="1:18" s="450" customFormat="1" ht="13.5" thickBot="1" x14ac:dyDescent="0.25">
      <c r="A15" s="471"/>
      <c r="B15" s="451" t="s">
        <v>539</v>
      </c>
      <c r="C15" s="448" t="s">
        <v>540</v>
      </c>
      <c r="D15" s="448"/>
      <c r="E15" s="448"/>
      <c r="F15" s="452"/>
      <c r="G15" s="454" t="s">
        <v>527</v>
      </c>
      <c r="H15" s="4"/>
      <c r="I15" s="455">
        <f t="shared" si="0"/>
        <v>0</v>
      </c>
      <c r="K15" s="452"/>
      <c r="L15" s="454" t="s">
        <v>527</v>
      </c>
      <c r="M15" s="4"/>
      <c r="N15" s="554">
        <f t="shared" si="1"/>
        <v>0</v>
      </c>
    </row>
    <row r="16" spans="1:18" x14ac:dyDescent="0.25">
      <c r="A16" s="528"/>
      <c r="B16" s="899" t="s">
        <v>541</v>
      </c>
      <c r="C16" s="900"/>
      <c r="D16" s="900"/>
      <c r="E16" s="900"/>
      <c r="F16" s="456">
        <f>SUM(F9:F15)</f>
        <v>0</v>
      </c>
      <c r="G16" s="457" t="s">
        <v>527</v>
      </c>
      <c r="H16" s="457"/>
      <c r="I16" s="458">
        <f>SUM(I9:I15)</f>
        <v>0</v>
      </c>
      <c r="J16" s="443"/>
      <c r="K16" s="519">
        <f>SUM(K9:K15)</f>
        <v>0</v>
      </c>
      <c r="L16" s="520" t="s">
        <v>527</v>
      </c>
      <c r="M16" s="457"/>
      <c r="N16" s="555">
        <f>SUM(N9:N15)</f>
        <v>0</v>
      </c>
      <c r="O16" s="443"/>
    </row>
    <row r="17" spans="1:15" ht="20.25" customHeight="1" x14ac:dyDescent="0.25">
      <c r="A17" s="528"/>
      <c r="B17" s="556"/>
      <c r="C17" s="557"/>
      <c r="D17" s="557"/>
      <c r="E17" s="557"/>
      <c r="F17" s="558"/>
      <c r="G17" s="559"/>
      <c r="H17" s="559"/>
      <c r="I17" s="558"/>
      <c r="J17" s="443"/>
      <c r="K17" s="521"/>
      <c r="L17" s="522"/>
      <c r="M17" s="559"/>
      <c r="N17" s="560"/>
      <c r="O17" s="443"/>
    </row>
    <row r="18" spans="1:15" s="450" customFormat="1" ht="12.75" x14ac:dyDescent="0.2">
      <c r="A18" s="471"/>
      <c r="B18" s="445" t="s">
        <v>542</v>
      </c>
      <c r="C18" s="901" t="s">
        <v>543</v>
      </c>
      <c r="D18" s="901"/>
      <c r="E18" s="901"/>
      <c r="F18" s="459"/>
      <c r="G18" s="449"/>
      <c r="H18" s="3"/>
      <c r="I18" s="561"/>
      <c r="K18" s="523"/>
      <c r="L18" s="449"/>
      <c r="M18" s="3"/>
      <c r="N18" s="562"/>
    </row>
    <row r="19" spans="1:15" s="450" customFormat="1" ht="12.75" x14ac:dyDescent="0.2">
      <c r="A19" s="471"/>
      <c r="B19" s="451" t="s">
        <v>544</v>
      </c>
      <c r="C19" s="448" t="s">
        <v>545</v>
      </c>
      <c r="D19" s="448"/>
      <c r="E19" s="448"/>
      <c r="F19" s="452"/>
      <c r="G19" s="453" t="s">
        <v>527</v>
      </c>
      <c r="H19" s="3"/>
      <c r="I19" s="552">
        <f t="shared" ref="I19:I28" si="2">IF(F19&lt;&gt;0,$I$5*F19%,0)</f>
        <v>0</v>
      </c>
      <c r="K19" s="452"/>
      <c r="L19" s="453" t="s">
        <v>527</v>
      </c>
      <c r="M19" s="3"/>
      <c r="N19" s="553">
        <f t="shared" ref="N19:N28" si="3">IF(K19&lt;&gt;0,$N$5*K19%,0)</f>
        <v>0</v>
      </c>
    </row>
    <row r="20" spans="1:15" s="450" customFormat="1" ht="12.75" x14ac:dyDescent="0.2">
      <c r="A20" s="471"/>
      <c r="B20" s="451"/>
      <c r="C20" s="448" t="s">
        <v>546</v>
      </c>
      <c r="D20" s="448"/>
      <c r="E20" s="448"/>
      <c r="F20" s="452"/>
      <c r="G20" s="453" t="s">
        <v>527</v>
      </c>
      <c r="H20" s="3"/>
      <c r="I20" s="552">
        <f t="shared" si="2"/>
        <v>0</v>
      </c>
      <c r="K20" s="452"/>
      <c r="L20" s="453" t="s">
        <v>527</v>
      </c>
      <c r="M20" s="3"/>
      <c r="N20" s="553">
        <f t="shared" si="3"/>
        <v>0</v>
      </c>
    </row>
    <row r="21" spans="1:15" s="450" customFormat="1" ht="12.75" x14ac:dyDescent="0.2">
      <c r="A21" s="471"/>
      <c r="B21" s="451" t="s">
        <v>547</v>
      </c>
      <c r="C21" s="448" t="s">
        <v>548</v>
      </c>
      <c r="D21" s="448"/>
      <c r="E21" s="448"/>
      <c r="F21" s="452"/>
      <c r="G21" s="453" t="s">
        <v>527</v>
      </c>
      <c r="H21" s="3"/>
      <c r="I21" s="552">
        <f t="shared" si="2"/>
        <v>0</v>
      </c>
      <c r="K21" s="452"/>
      <c r="L21" s="453" t="s">
        <v>527</v>
      </c>
      <c r="M21" s="3"/>
      <c r="N21" s="553">
        <f t="shared" si="3"/>
        <v>0</v>
      </c>
    </row>
    <row r="22" spans="1:15" s="450" customFormat="1" ht="12.75" x14ac:dyDescent="0.2">
      <c r="A22" s="471"/>
      <c r="B22" s="451"/>
      <c r="C22" s="448" t="s">
        <v>549</v>
      </c>
      <c r="D22" s="448"/>
      <c r="E22" s="448"/>
      <c r="F22" s="452"/>
      <c r="G22" s="453" t="s">
        <v>527</v>
      </c>
      <c r="H22" s="3"/>
      <c r="I22" s="552">
        <f t="shared" si="2"/>
        <v>0</v>
      </c>
      <c r="K22" s="452"/>
      <c r="L22" s="453" t="s">
        <v>527</v>
      </c>
      <c r="M22" s="3"/>
      <c r="N22" s="553">
        <f t="shared" si="3"/>
        <v>0</v>
      </c>
    </row>
    <row r="23" spans="1:15" s="450" customFormat="1" ht="12.75" x14ac:dyDescent="0.2">
      <c r="A23" s="471"/>
      <c r="B23" s="451" t="s">
        <v>550</v>
      </c>
      <c r="C23" s="448" t="s">
        <v>551</v>
      </c>
      <c r="D23" s="448"/>
      <c r="E23" s="448"/>
      <c r="F23" s="452"/>
      <c r="G23" s="453" t="s">
        <v>527</v>
      </c>
      <c r="H23" s="3"/>
      <c r="I23" s="552">
        <f t="shared" si="2"/>
        <v>0</v>
      </c>
      <c r="K23" s="452"/>
      <c r="L23" s="453" t="s">
        <v>527</v>
      </c>
      <c r="M23" s="3"/>
      <c r="N23" s="553">
        <f t="shared" si="3"/>
        <v>0</v>
      </c>
    </row>
    <row r="24" spans="1:15" s="450" customFormat="1" ht="12.75" x14ac:dyDescent="0.2">
      <c r="A24" s="471"/>
      <c r="B24" s="451"/>
      <c r="C24" s="448" t="s">
        <v>552</v>
      </c>
      <c r="D24" s="448"/>
      <c r="E24" s="448"/>
      <c r="F24" s="452"/>
      <c r="G24" s="453" t="s">
        <v>527</v>
      </c>
      <c r="H24" s="3"/>
      <c r="I24" s="552">
        <f t="shared" si="2"/>
        <v>0</v>
      </c>
      <c r="K24" s="452"/>
      <c r="L24" s="453" t="s">
        <v>527</v>
      </c>
      <c r="M24" s="3"/>
      <c r="N24" s="553">
        <f t="shared" si="3"/>
        <v>0</v>
      </c>
    </row>
    <row r="25" spans="1:15" s="450" customFormat="1" ht="12.75" x14ac:dyDescent="0.2">
      <c r="A25" s="471"/>
      <c r="B25" s="451" t="s">
        <v>553</v>
      </c>
      <c r="C25" s="448" t="s">
        <v>554</v>
      </c>
      <c r="D25" s="448"/>
      <c r="E25" s="448"/>
      <c r="F25" s="452"/>
      <c r="G25" s="453" t="s">
        <v>527</v>
      </c>
      <c r="H25" s="3"/>
      <c r="I25" s="552">
        <f t="shared" si="2"/>
        <v>0</v>
      </c>
      <c r="K25" s="452"/>
      <c r="L25" s="453" t="s">
        <v>527</v>
      </c>
      <c r="M25" s="3"/>
      <c r="N25" s="553">
        <f t="shared" si="3"/>
        <v>0</v>
      </c>
    </row>
    <row r="26" spans="1:15" s="450" customFormat="1" ht="12.75" x14ac:dyDescent="0.2">
      <c r="A26" s="471"/>
      <c r="B26" s="451"/>
      <c r="C26" s="448" t="s">
        <v>555</v>
      </c>
      <c r="D26" s="448"/>
      <c r="E26" s="448"/>
      <c r="F26" s="452"/>
      <c r="G26" s="453" t="s">
        <v>527</v>
      </c>
      <c r="H26" s="3"/>
      <c r="I26" s="552">
        <f t="shared" si="2"/>
        <v>0</v>
      </c>
      <c r="K26" s="452"/>
      <c r="L26" s="453" t="s">
        <v>527</v>
      </c>
      <c r="M26" s="3"/>
      <c r="N26" s="553">
        <f t="shared" si="3"/>
        <v>0</v>
      </c>
    </row>
    <row r="27" spans="1:15" s="450" customFormat="1" ht="12.75" x14ac:dyDescent="0.2">
      <c r="A27" s="471"/>
      <c r="B27" s="451" t="s">
        <v>556</v>
      </c>
      <c r="C27" s="447" t="s">
        <v>557</v>
      </c>
      <c r="D27" s="447"/>
      <c r="E27" s="447"/>
      <c r="F27" s="452"/>
      <c r="G27" s="453" t="s">
        <v>527</v>
      </c>
      <c r="H27" s="3"/>
      <c r="I27" s="552">
        <f t="shared" si="2"/>
        <v>0</v>
      </c>
      <c r="K27" s="452"/>
      <c r="L27" s="453" t="s">
        <v>527</v>
      </c>
      <c r="M27" s="3"/>
      <c r="N27" s="553">
        <f t="shared" si="3"/>
        <v>0</v>
      </c>
    </row>
    <row r="28" spans="1:15" s="450" customFormat="1" ht="12.75" x14ac:dyDescent="0.2">
      <c r="A28" s="471"/>
      <c r="B28" s="451"/>
      <c r="C28" s="448" t="s">
        <v>558</v>
      </c>
      <c r="D28" s="448"/>
      <c r="E28" s="448"/>
      <c r="F28" s="452"/>
      <c r="G28" s="453" t="s">
        <v>527</v>
      </c>
      <c r="H28" s="3"/>
      <c r="I28" s="552">
        <f t="shared" si="2"/>
        <v>0</v>
      </c>
      <c r="K28" s="452"/>
      <c r="L28" s="453" t="s">
        <v>527</v>
      </c>
      <c r="M28" s="3"/>
      <c r="N28" s="553">
        <f t="shared" si="3"/>
        <v>0</v>
      </c>
    </row>
    <row r="29" spans="1:15" x14ac:dyDescent="0.25">
      <c r="A29" s="528"/>
      <c r="B29" s="902" t="s">
        <v>559</v>
      </c>
      <c r="C29" s="903"/>
      <c r="D29" s="903"/>
      <c r="E29" s="903"/>
      <c r="F29" s="558">
        <f>SUM(F19:F28)</f>
        <v>0</v>
      </c>
      <c r="G29" s="559" t="s">
        <v>527</v>
      </c>
      <c r="H29" s="559"/>
      <c r="I29" s="563">
        <f>SUM(I19:I28)</f>
        <v>0</v>
      </c>
      <c r="J29" s="443"/>
      <c r="K29" s="521">
        <f>SUM(K19:K28)</f>
        <v>0</v>
      </c>
      <c r="L29" s="522" t="s">
        <v>527</v>
      </c>
      <c r="M29" s="559"/>
      <c r="N29" s="564">
        <f>SUM(N19:N28)</f>
        <v>0</v>
      </c>
      <c r="O29" s="443"/>
    </row>
    <row r="30" spans="1:15" ht="4.5" customHeight="1" x14ac:dyDescent="0.25">
      <c r="A30" s="528"/>
      <c r="B30" s="556"/>
      <c r="C30" s="557"/>
      <c r="D30" s="557"/>
      <c r="E30" s="557"/>
      <c r="F30" s="558"/>
      <c r="G30" s="559"/>
      <c r="H30" s="559"/>
      <c r="I30" s="563"/>
      <c r="J30" s="443"/>
      <c r="K30" s="521"/>
      <c r="L30" s="522"/>
      <c r="M30" s="559"/>
      <c r="N30" s="564"/>
      <c r="O30" s="443"/>
    </row>
    <row r="31" spans="1:15" x14ac:dyDescent="0.25">
      <c r="A31" s="528"/>
      <c r="B31" s="543" t="s">
        <v>560</v>
      </c>
      <c r="C31" s="544"/>
      <c r="D31" s="544"/>
      <c r="E31" s="544"/>
      <c r="F31" s="456">
        <f>F16+F29</f>
        <v>0</v>
      </c>
      <c r="G31" s="457" t="s">
        <v>527</v>
      </c>
      <c r="H31" s="457"/>
      <c r="I31" s="460">
        <f>IF(F31&lt;&gt;0,$I$5*F31%,0)</f>
        <v>0</v>
      </c>
      <c r="J31" s="443"/>
      <c r="K31" s="519">
        <f>K16+K29</f>
        <v>0</v>
      </c>
      <c r="L31" s="520" t="s">
        <v>527</v>
      </c>
      <c r="M31" s="457"/>
      <c r="N31" s="565">
        <f>IF(K31&lt;&gt;0,$N$5*K31%,0)</f>
        <v>0</v>
      </c>
      <c r="O31" s="443"/>
    </row>
    <row r="32" spans="1:15" customFormat="1" ht="16.5" customHeight="1" x14ac:dyDescent="0.25">
      <c r="A32" s="254"/>
      <c r="I32" s="552"/>
      <c r="K32" s="254"/>
      <c r="L32" s="255"/>
      <c r="N32" s="255"/>
    </row>
    <row r="33" spans="1:16" s="450" customFormat="1" ht="12.75" x14ac:dyDescent="0.2">
      <c r="A33" s="471"/>
      <c r="B33" s="445" t="s">
        <v>561</v>
      </c>
      <c r="C33" s="901" t="s">
        <v>562</v>
      </c>
      <c r="D33" s="901"/>
      <c r="E33" s="901"/>
      <c r="F33" s="459"/>
      <c r="G33" s="449"/>
      <c r="H33" s="3"/>
      <c r="I33" s="552"/>
      <c r="K33" s="524"/>
      <c r="L33" s="525"/>
      <c r="M33" s="3"/>
      <c r="N33" s="562"/>
    </row>
    <row r="34" spans="1:16" s="450" customFormat="1" ht="12.75" x14ac:dyDescent="0.2">
      <c r="A34" s="471"/>
      <c r="B34" s="451" t="s">
        <v>563</v>
      </c>
      <c r="C34" s="448" t="s">
        <v>564</v>
      </c>
      <c r="D34" s="448"/>
      <c r="E34" s="448"/>
      <c r="F34" s="452"/>
      <c r="G34" s="453" t="s">
        <v>527</v>
      </c>
      <c r="H34" s="3"/>
      <c r="I34" s="552">
        <f>IF(F34&lt;&gt;0,$I$5*F34%,0)</f>
        <v>0</v>
      </c>
      <c r="K34" s="452"/>
      <c r="L34" s="453" t="s">
        <v>527</v>
      </c>
      <c r="M34" s="3"/>
      <c r="N34" s="553">
        <f>IF(K34&lt;&gt;0,$N$5*K34%,0)</f>
        <v>0</v>
      </c>
    </row>
    <row r="35" spans="1:16" s="450" customFormat="1" ht="13.5" thickBot="1" x14ac:dyDescent="0.25">
      <c r="A35" s="471"/>
      <c r="B35" s="451" t="s">
        <v>565</v>
      </c>
      <c r="C35" s="448" t="s">
        <v>566</v>
      </c>
      <c r="D35" s="448"/>
      <c r="E35" s="448"/>
      <c r="F35" s="461"/>
      <c r="G35" s="454" t="s">
        <v>527</v>
      </c>
      <c r="H35" s="4"/>
      <c r="I35" s="455">
        <f>IF(F35&lt;&gt;0,$I$5*F35%,0)</f>
        <v>0</v>
      </c>
      <c r="K35" s="461"/>
      <c r="L35" s="454" t="s">
        <v>527</v>
      </c>
      <c r="M35" s="4"/>
      <c r="N35" s="554">
        <f>IF(K35&lt;&gt;0,$N$5*K35%,0)</f>
        <v>0</v>
      </c>
      <c r="P35" s="462"/>
    </row>
    <row r="36" spans="1:16" ht="9.9499999999999993" customHeight="1" x14ac:dyDescent="0.25">
      <c r="A36" s="528"/>
      <c r="B36" s="902"/>
      <c r="C36" s="903"/>
      <c r="D36" s="903"/>
      <c r="E36" s="903"/>
      <c r="F36" s="558"/>
      <c r="G36" s="559"/>
      <c r="H36" s="559"/>
      <c r="I36" s="563"/>
      <c r="J36" s="443"/>
      <c r="K36" s="521"/>
      <c r="L36" s="522"/>
      <c r="M36" s="559"/>
      <c r="N36" s="564"/>
      <c r="O36" s="443"/>
    </row>
    <row r="37" spans="1:16" ht="16.5" thickBot="1" x14ac:dyDescent="0.3">
      <c r="A37" s="528"/>
      <c r="B37" s="904" t="s">
        <v>567</v>
      </c>
      <c r="C37" s="905"/>
      <c r="D37" s="905"/>
      <c r="E37" s="905"/>
      <c r="F37" s="463">
        <f>F31+F34+F35</f>
        <v>0</v>
      </c>
      <c r="G37" s="464" t="s">
        <v>527</v>
      </c>
      <c r="H37" s="464"/>
      <c r="I37" s="465">
        <f>SUM(I31:I36)</f>
        <v>0</v>
      </c>
      <c r="J37" s="566"/>
      <c r="K37" s="526">
        <f>K31+K34+K35</f>
        <v>0</v>
      </c>
      <c r="L37" s="527" t="s">
        <v>527</v>
      </c>
      <c r="M37" s="464"/>
      <c r="N37" s="567">
        <f>SUM(N31:N36)</f>
        <v>0</v>
      </c>
      <c r="O37" s="443"/>
    </row>
    <row r="38" spans="1:16" ht="9" customHeight="1" thickTop="1" x14ac:dyDescent="0.25">
      <c r="A38" s="528"/>
      <c r="B38" s="568"/>
      <c r="C38" s="444"/>
      <c r="D38" s="444"/>
      <c r="E38" s="444"/>
      <c r="F38" s="444"/>
      <c r="G38" s="444"/>
      <c r="H38" s="444"/>
      <c r="I38" s="569"/>
      <c r="J38" s="466"/>
      <c r="K38" s="528"/>
      <c r="L38" s="529"/>
      <c r="M38" s="444"/>
      <c r="N38" s="570"/>
      <c r="O38" s="466"/>
    </row>
    <row r="39" spans="1:16" x14ac:dyDescent="0.25">
      <c r="A39" s="549" t="s">
        <v>568</v>
      </c>
      <c r="B39" s="891" t="s">
        <v>569</v>
      </c>
      <c r="C39" s="891"/>
      <c r="D39" s="891"/>
      <c r="E39" s="891"/>
      <c r="F39" s="444"/>
      <c r="G39" s="444"/>
      <c r="H39" s="444"/>
      <c r="I39" s="444"/>
      <c r="K39" s="528"/>
      <c r="L39" s="529"/>
      <c r="M39" s="444"/>
      <c r="N39" s="529"/>
    </row>
    <row r="40" spans="1:16" s="450" customFormat="1" ht="12.75" x14ac:dyDescent="0.2">
      <c r="A40" s="471"/>
      <c r="B40" s="467" t="s">
        <v>570</v>
      </c>
      <c r="C40" s="448" t="s">
        <v>571</v>
      </c>
      <c r="D40" s="448"/>
      <c r="E40" s="448"/>
      <c r="F40" s="468"/>
      <c r="G40" s="469"/>
      <c r="H40" s="3"/>
      <c r="I40" s="561"/>
      <c r="K40" s="468"/>
      <c r="L40" s="530"/>
      <c r="M40" s="3"/>
      <c r="N40" s="562"/>
    </row>
    <row r="41" spans="1:16" s="450" customFormat="1" ht="12.75" x14ac:dyDescent="0.2">
      <c r="A41" s="471"/>
      <c r="B41" s="467"/>
      <c r="C41" s="447" t="s">
        <v>572</v>
      </c>
      <c r="D41" s="447"/>
      <c r="E41" s="447"/>
      <c r="F41" s="452"/>
      <c r="G41" s="470" t="s">
        <v>527</v>
      </c>
      <c r="H41" s="471"/>
      <c r="I41" s="552">
        <f>IF(F41&lt;&gt;0,$I$5*F41%,0)</f>
        <v>0</v>
      </c>
      <c r="K41" s="452"/>
      <c r="L41" s="453" t="s">
        <v>527</v>
      </c>
      <c r="M41" s="3"/>
      <c r="N41" s="553">
        <f>IF(K41&lt;&gt;0,$N$5*K41%,0)</f>
        <v>0</v>
      </c>
    </row>
    <row r="42" spans="1:16" s="450" customFormat="1" ht="12.75" x14ac:dyDescent="0.2">
      <c r="A42" s="471"/>
      <c r="B42" s="467" t="s">
        <v>573</v>
      </c>
      <c r="C42" s="448" t="s">
        <v>574</v>
      </c>
      <c r="D42" s="448"/>
      <c r="E42" s="448"/>
      <c r="F42" s="452"/>
      <c r="G42" s="470" t="s">
        <v>527</v>
      </c>
      <c r="H42" s="471"/>
      <c r="I42" s="552">
        <f>IF(F42&lt;&gt;0,$I$5*F42%,0)</f>
        <v>0</v>
      </c>
      <c r="K42" s="452"/>
      <c r="L42" s="453" t="s">
        <v>527</v>
      </c>
      <c r="M42" s="3"/>
      <c r="N42" s="553">
        <f>IF(K42&lt;&gt;0,$N$5*K42%,0)</f>
        <v>0</v>
      </c>
    </row>
    <row r="43" spans="1:16" s="450" customFormat="1" ht="12.75" x14ac:dyDescent="0.2">
      <c r="A43" s="471"/>
      <c r="B43" s="467" t="s">
        <v>575</v>
      </c>
      <c r="C43" s="448" t="s">
        <v>576</v>
      </c>
      <c r="D43" s="448"/>
      <c r="E43" s="448"/>
      <c r="F43" s="452"/>
      <c r="G43" s="470" t="s">
        <v>527</v>
      </c>
      <c r="H43" s="471"/>
      <c r="I43" s="552">
        <f>IF(F43&lt;&gt;0,$I$5*F43%,0)</f>
        <v>0</v>
      </c>
      <c r="K43" s="452"/>
      <c r="L43" s="453" t="s">
        <v>527</v>
      </c>
      <c r="M43" s="3"/>
      <c r="N43" s="553">
        <f>IF(K43&lt;&gt;0,$N$5*K43%,0)</f>
        <v>0</v>
      </c>
    </row>
    <row r="44" spans="1:16" s="450" customFormat="1" ht="13.5" thickBot="1" x14ac:dyDescent="0.25">
      <c r="A44" s="471"/>
      <c r="B44" s="467" t="s">
        <v>577</v>
      </c>
      <c r="C44" s="448" t="s">
        <v>578</v>
      </c>
      <c r="D44" s="448"/>
      <c r="E44" s="448"/>
      <c r="F44" s="452"/>
      <c r="G44" s="470" t="s">
        <v>527</v>
      </c>
      <c r="H44" s="471"/>
      <c r="I44" s="455">
        <f>IF(F44&lt;&gt;0,$I$5*F44%,0)</f>
        <v>0</v>
      </c>
      <c r="K44" s="452"/>
      <c r="L44" s="453" t="s">
        <v>527</v>
      </c>
      <c r="M44" s="3"/>
      <c r="N44" s="554">
        <f>IF(K44&lt;&gt;0,$N$5*K44%,0)</f>
        <v>0</v>
      </c>
    </row>
    <row r="45" spans="1:16" ht="16.5" thickBot="1" x14ac:dyDescent="0.3">
      <c r="A45" s="528"/>
      <c r="B45" s="902" t="s">
        <v>579</v>
      </c>
      <c r="C45" s="903"/>
      <c r="D45" s="903"/>
      <c r="E45" s="903"/>
      <c r="F45" s="472">
        <f>SUM(F41:F44)</f>
        <v>0</v>
      </c>
      <c r="G45" s="473" t="s">
        <v>527</v>
      </c>
      <c r="H45" s="473"/>
      <c r="I45" s="474">
        <f>SUM(I41:I44)</f>
        <v>0</v>
      </c>
      <c r="J45" s="443"/>
      <c r="K45" s="531">
        <f>SUM(K41:K44)</f>
        <v>0</v>
      </c>
      <c r="L45" s="532" t="s">
        <v>527</v>
      </c>
      <c r="M45" s="473"/>
      <c r="N45" s="571">
        <f>SUM(N41:N44)</f>
        <v>0</v>
      </c>
      <c r="O45" s="443"/>
    </row>
    <row r="46" spans="1:16" ht="9.75" customHeight="1" thickTop="1" x14ac:dyDescent="0.25">
      <c r="A46" s="528"/>
      <c r="B46" s="568"/>
      <c r="C46" s="444"/>
      <c r="D46" s="444"/>
      <c r="E46" s="444"/>
      <c r="F46" s="444"/>
      <c r="G46" s="444"/>
      <c r="H46" s="444"/>
      <c r="I46" s="475"/>
      <c r="J46" s="476"/>
      <c r="K46" s="528"/>
      <c r="L46" s="529"/>
      <c r="M46" s="444"/>
      <c r="N46" s="572"/>
      <c r="O46" s="476"/>
    </row>
    <row r="47" spans="1:16" x14ac:dyDescent="0.25">
      <c r="A47" s="573" t="s">
        <v>580</v>
      </c>
      <c r="B47" s="891" t="s">
        <v>581</v>
      </c>
      <c r="C47" s="891"/>
      <c r="D47" s="891"/>
      <c r="E47" s="891"/>
      <c r="F47" s="444"/>
      <c r="G47" s="444"/>
      <c r="H47" s="444"/>
      <c r="I47" s="475"/>
      <c r="J47" s="476"/>
      <c r="K47" s="528"/>
      <c r="L47" s="529"/>
      <c r="M47" s="444"/>
      <c r="N47" s="572"/>
      <c r="O47" s="476"/>
    </row>
    <row r="48" spans="1:16" s="450" customFormat="1" ht="15" x14ac:dyDescent="0.25">
      <c r="A48" s="471"/>
      <c r="B48" s="445" t="s">
        <v>582</v>
      </c>
      <c r="C48" s="477" t="s">
        <v>583</v>
      </c>
      <c r="D48" s="477"/>
      <c r="E48" s="477"/>
      <c r="F48" s="478"/>
      <c r="G48" s="479"/>
      <c r="H48"/>
      <c r="I48"/>
      <c r="J48" s="480"/>
      <c r="K48" s="533"/>
      <c r="L48" s="534"/>
      <c r="M48"/>
      <c r="N48" s="255"/>
      <c r="O48" s="480"/>
    </row>
    <row r="49" spans="1:15" s="450" customFormat="1" ht="12.75" x14ac:dyDescent="0.2">
      <c r="A49" s="471"/>
      <c r="B49" s="451" t="s">
        <v>584</v>
      </c>
      <c r="C49" s="448" t="s">
        <v>585</v>
      </c>
      <c r="D49" s="448"/>
      <c r="E49" s="448"/>
      <c r="F49" s="452"/>
      <c r="G49" s="470" t="s">
        <v>527</v>
      </c>
      <c r="H49" s="471"/>
      <c r="I49" s="574">
        <f>IF(F49&lt;&gt;0,$I$5*F49%,0)</f>
        <v>0</v>
      </c>
      <c r="J49" s="480"/>
      <c r="K49" s="452"/>
      <c r="L49" s="453" t="s">
        <v>527</v>
      </c>
      <c r="M49" s="3"/>
      <c r="N49" s="575">
        <f>IF(K49&lt;&gt;0,$N$5*K49%,0)</f>
        <v>0</v>
      </c>
      <c r="O49" s="480"/>
    </row>
    <row r="50" spans="1:15" s="450" customFormat="1" ht="12.75" x14ac:dyDescent="0.2">
      <c r="A50" s="471"/>
      <c r="B50" s="451" t="s">
        <v>586</v>
      </c>
      <c r="C50" s="447" t="s">
        <v>587</v>
      </c>
      <c r="D50" s="447"/>
      <c r="E50" s="447"/>
      <c r="F50" s="452"/>
      <c r="G50" s="470" t="s">
        <v>527</v>
      </c>
      <c r="H50" s="471"/>
      <c r="I50" s="574">
        <f>IF(F50&lt;&gt;0,$I$5*F50%,0)</f>
        <v>0</v>
      </c>
      <c r="J50" s="480"/>
      <c r="K50" s="452"/>
      <c r="L50" s="453" t="s">
        <v>527</v>
      </c>
      <c r="M50" s="3"/>
      <c r="N50" s="575">
        <f>IF(K50&lt;&gt;0,$N$5*K50%,0)</f>
        <v>0</v>
      </c>
      <c r="O50" s="480"/>
    </row>
    <row r="51" spans="1:15" s="450" customFormat="1" ht="12.75" x14ac:dyDescent="0.2">
      <c r="A51" s="471"/>
      <c r="B51" s="445" t="s">
        <v>588</v>
      </c>
      <c r="C51" s="477" t="s">
        <v>589</v>
      </c>
      <c r="D51" s="477"/>
      <c r="E51" s="477"/>
      <c r="F51" s="452"/>
      <c r="G51" s="470" t="s">
        <v>527</v>
      </c>
      <c r="H51" s="471"/>
      <c r="I51" s="574">
        <f>IF(F51&lt;&gt;0,$I$5*F51%,0)</f>
        <v>0</v>
      </c>
      <c r="J51" s="480"/>
      <c r="K51" s="452"/>
      <c r="L51" s="453" t="s">
        <v>527</v>
      </c>
      <c r="M51" s="3"/>
      <c r="N51" s="575">
        <f>IF(K51&lt;&gt;0,$N$5*K51%,0)</f>
        <v>0</v>
      </c>
      <c r="O51" s="480"/>
    </row>
    <row r="52" spans="1:15" s="450" customFormat="1" ht="12.75" x14ac:dyDescent="0.2">
      <c r="A52" s="471"/>
      <c r="B52" s="445" t="s">
        <v>590</v>
      </c>
      <c r="C52" s="477" t="s">
        <v>591</v>
      </c>
      <c r="D52" s="477"/>
      <c r="E52" s="477"/>
      <c r="F52" s="481"/>
      <c r="G52" s="482"/>
      <c r="H52" s="471"/>
      <c r="I52" s="574"/>
      <c r="J52" s="480"/>
      <c r="K52" s="481"/>
      <c r="L52" s="535"/>
      <c r="M52" s="3"/>
      <c r="N52" s="575"/>
      <c r="O52" s="480"/>
    </row>
    <row r="53" spans="1:15" s="450" customFormat="1" ht="12.75" x14ac:dyDescent="0.2">
      <c r="A53" s="471"/>
      <c r="B53" s="451" t="s">
        <v>592</v>
      </c>
      <c r="C53" s="447" t="s">
        <v>593</v>
      </c>
      <c r="D53" s="447"/>
      <c r="E53" s="447"/>
      <c r="F53" s="452"/>
      <c r="G53" s="470" t="s">
        <v>527</v>
      </c>
      <c r="H53" s="471"/>
      <c r="I53" s="574">
        <f t="shared" ref="I53:I59" si="4">IF(F53&lt;&gt;0,$I$5*F53%,0)</f>
        <v>0</v>
      </c>
      <c r="J53" s="480"/>
      <c r="K53" s="452"/>
      <c r="L53" s="453" t="s">
        <v>527</v>
      </c>
      <c r="M53" s="3"/>
      <c r="N53" s="575">
        <f t="shared" ref="N53:N59" si="5">IF(K53&lt;&gt;0,$N$5*K53%,0)</f>
        <v>0</v>
      </c>
      <c r="O53" s="480"/>
    </row>
    <row r="54" spans="1:15" s="450" customFormat="1" ht="12.75" x14ac:dyDescent="0.2">
      <c r="A54" s="471"/>
      <c r="B54" s="451" t="s">
        <v>594</v>
      </c>
      <c r="C54" s="447" t="s">
        <v>595</v>
      </c>
      <c r="D54" s="447"/>
      <c r="E54" s="447"/>
      <c r="F54" s="452"/>
      <c r="G54" s="470" t="s">
        <v>527</v>
      </c>
      <c r="H54" s="471"/>
      <c r="I54" s="574">
        <f t="shared" si="4"/>
        <v>0</v>
      </c>
      <c r="J54" s="480"/>
      <c r="K54" s="452"/>
      <c r="L54" s="453" t="s">
        <v>527</v>
      </c>
      <c r="M54" s="3"/>
      <c r="N54" s="575">
        <f t="shared" si="5"/>
        <v>0</v>
      </c>
      <c r="O54" s="480"/>
    </row>
    <row r="55" spans="1:15" s="450" customFormat="1" ht="12.75" x14ac:dyDescent="0.2">
      <c r="A55" s="471"/>
      <c r="B55" s="445" t="s">
        <v>596</v>
      </c>
      <c r="C55" s="446" t="s">
        <v>597</v>
      </c>
      <c r="D55" s="447"/>
      <c r="E55" s="447"/>
      <c r="F55" s="452"/>
      <c r="G55" s="470" t="s">
        <v>527</v>
      </c>
      <c r="H55" s="471"/>
      <c r="I55" s="574">
        <f t="shared" si="4"/>
        <v>0</v>
      </c>
      <c r="J55" s="480"/>
      <c r="K55" s="452"/>
      <c r="L55" s="453" t="s">
        <v>527</v>
      </c>
      <c r="M55" s="3"/>
      <c r="N55" s="575">
        <f t="shared" si="5"/>
        <v>0</v>
      </c>
      <c r="O55" s="480"/>
    </row>
    <row r="56" spans="1:15" s="450" customFormat="1" ht="12.75" x14ac:dyDescent="0.2">
      <c r="A56" s="471"/>
      <c r="B56" s="445" t="s">
        <v>598</v>
      </c>
      <c r="C56" s="477" t="s">
        <v>599</v>
      </c>
      <c r="D56" s="477"/>
      <c r="E56" s="477"/>
      <c r="F56" s="452"/>
      <c r="G56" s="470" t="s">
        <v>527</v>
      </c>
      <c r="H56" s="471"/>
      <c r="I56" s="574">
        <f t="shared" si="4"/>
        <v>0</v>
      </c>
      <c r="J56" s="480"/>
      <c r="K56" s="452"/>
      <c r="L56" s="453" t="s">
        <v>527</v>
      </c>
      <c r="M56" s="3"/>
      <c r="N56" s="575">
        <f t="shared" si="5"/>
        <v>0</v>
      </c>
      <c r="O56" s="480"/>
    </row>
    <row r="57" spans="1:15" s="450" customFormat="1" ht="12.75" x14ac:dyDescent="0.2">
      <c r="A57" s="471"/>
      <c r="B57" s="445" t="s">
        <v>600</v>
      </c>
      <c r="C57" s="446" t="s">
        <v>601</v>
      </c>
      <c r="D57" s="447"/>
      <c r="E57" s="447"/>
      <c r="F57" s="452"/>
      <c r="G57" s="470" t="s">
        <v>527</v>
      </c>
      <c r="H57" s="471"/>
      <c r="I57" s="574">
        <f t="shared" si="4"/>
        <v>0</v>
      </c>
      <c r="J57" s="480"/>
      <c r="K57" s="452"/>
      <c r="L57" s="453" t="s">
        <v>527</v>
      </c>
      <c r="M57" s="3"/>
      <c r="N57" s="575">
        <f t="shared" si="5"/>
        <v>0</v>
      </c>
      <c r="O57" s="480"/>
    </row>
    <row r="58" spans="1:15" s="450" customFormat="1" ht="12.75" x14ac:dyDescent="0.2">
      <c r="A58" s="471"/>
      <c r="B58" s="445" t="s">
        <v>602</v>
      </c>
      <c r="C58" s="477" t="s">
        <v>603</v>
      </c>
      <c r="D58" s="477"/>
      <c r="E58" s="477"/>
      <c r="F58" s="452"/>
      <c r="G58" s="470" t="s">
        <v>527</v>
      </c>
      <c r="H58" s="471"/>
      <c r="I58" s="574">
        <f t="shared" si="4"/>
        <v>0</v>
      </c>
      <c r="J58" s="480"/>
      <c r="K58" s="452"/>
      <c r="L58" s="453" t="s">
        <v>527</v>
      </c>
      <c r="M58" s="3"/>
      <c r="N58" s="575">
        <f t="shared" si="5"/>
        <v>0</v>
      </c>
      <c r="O58" s="480"/>
    </row>
    <row r="59" spans="1:15" s="450" customFormat="1" ht="13.5" thickBot="1" x14ac:dyDescent="0.25">
      <c r="A59" s="471"/>
      <c r="B59" s="445" t="s">
        <v>604</v>
      </c>
      <c r="C59" s="477" t="s">
        <v>605</v>
      </c>
      <c r="D59" s="477"/>
      <c r="E59" s="477"/>
      <c r="F59" s="461"/>
      <c r="G59" s="483" t="s">
        <v>527</v>
      </c>
      <c r="H59" s="484"/>
      <c r="I59" s="485">
        <f t="shared" si="4"/>
        <v>0</v>
      </c>
      <c r="J59" s="480"/>
      <c r="K59" s="461"/>
      <c r="L59" s="454" t="s">
        <v>527</v>
      </c>
      <c r="M59" s="4"/>
      <c r="N59" s="576">
        <f t="shared" si="5"/>
        <v>0</v>
      </c>
      <c r="O59" s="480"/>
    </row>
    <row r="60" spans="1:15" ht="16.5" thickBot="1" x14ac:dyDescent="0.3">
      <c r="A60" s="528"/>
      <c r="B60" s="899" t="s">
        <v>606</v>
      </c>
      <c r="C60" s="899"/>
      <c r="D60" s="899"/>
      <c r="E60" s="899"/>
      <c r="F60" s="486">
        <f>SUM(F49:F59)</f>
        <v>0</v>
      </c>
      <c r="G60" s="487" t="s">
        <v>527</v>
      </c>
      <c r="H60" s="487"/>
      <c r="I60" s="488">
        <f>SUM(I49:I59)</f>
        <v>0</v>
      </c>
      <c r="J60" s="443"/>
      <c r="K60" s="536">
        <f>SUM(K49:K59)</f>
        <v>0</v>
      </c>
      <c r="L60" s="537" t="s">
        <v>527</v>
      </c>
      <c r="M60" s="487"/>
      <c r="N60" s="577">
        <f>SUM(N49:N59)</f>
        <v>0</v>
      </c>
      <c r="O60" s="443"/>
    </row>
    <row r="61" spans="1:15" ht="13.5" customHeight="1" thickTop="1" x14ac:dyDescent="0.25">
      <c r="A61" s="528"/>
      <c r="B61" s="444"/>
      <c r="C61" s="444"/>
      <c r="D61" s="444"/>
      <c r="E61" s="444"/>
      <c r="F61" s="444"/>
      <c r="G61" s="444"/>
      <c r="H61" s="444"/>
      <c r="I61" s="475"/>
      <c r="J61" s="476"/>
      <c r="K61" s="528"/>
      <c r="L61" s="529"/>
      <c r="M61" s="444"/>
      <c r="N61" s="572"/>
      <c r="O61" s="476"/>
    </row>
    <row r="62" spans="1:15" x14ac:dyDescent="0.25">
      <c r="A62" s="549" t="s">
        <v>607</v>
      </c>
      <c r="B62" s="898" t="s">
        <v>608</v>
      </c>
      <c r="C62" s="906"/>
      <c r="D62" s="906"/>
      <c r="E62" s="906"/>
      <c r="F62" s="489">
        <f>F5+F37+F45+F60</f>
        <v>100</v>
      </c>
      <c r="G62" s="490" t="s">
        <v>527</v>
      </c>
      <c r="H62" s="491"/>
      <c r="I62" s="574">
        <f>I60+I45+I37+I5</f>
        <v>0</v>
      </c>
      <c r="J62" s="476"/>
      <c r="K62" s="489">
        <f>K5+K37+K45+K60</f>
        <v>100</v>
      </c>
      <c r="L62" s="538" t="s">
        <v>527</v>
      </c>
      <c r="M62" s="517"/>
      <c r="N62" s="575">
        <f>N60+N45+N37+N5</f>
        <v>0</v>
      </c>
      <c r="O62" s="476"/>
    </row>
    <row r="63" spans="1:15" ht="8.1" customHeight="1" x14ac:dyDescent="0.25">
      <c r="A63" s="579"/>
      <c r="B63" s="580"/>
      <c r="C63" s="581"/>
      <c r="D63" s="581"/>
      <c r="E63" s="581"/>
      <c r="F63" s="582"/>
      <c r="G63" s="517"/>
      <c r="H63" s="517"/>
      <c r="I63" s="574"/>
      <c r="J63" s="476"/>
      <c r="K63" s="539"/>
      <c r="L63" s="540"/>
      <c r="M63" s="517"/>
      <c r="N63" s="575"/>
      <c r="O63" s="476"/>
    </row>
    <row r="64" spans="1:15" x14ac:dyDescent="0.25">
      <c r="A64" s="549" t="s">
        <v>609</v>
      </c>
      <c r="B64" s="550" t="s">
        <v>610</v>
      </c>
      <c r="C64" s="578"/>
      <c r="D64" s="578"/>
      <c r="E64" s="578"/>
      <c r="F64" s="492"/>
      <c r="G64" s="493" t="s">
        <v>527</v>
      </c>
      <c r="H64" s="517"/>
      <c r="I64" s="574">
        <f>I62*F64/100</f>
        <v>0</v>
      </c>
      <c r="J64" s="476"/>
      <c r="K64" s="492"/>
      <c r="L64" s="493" t="s">
        <v>527</v>
      </c>
      <c r="M64" s="517"/>
      <c r="N64" s="575">
        <f>N62*K64/100</f>
        <v>0</v>
      </c>
      <c r="O64" s="476"/>
    </row>
    <row r="65" spans="1:15" ht="9.75" customHeight="1" x14ac:dyDescent="0.25">
      <c r="A65" s="528"/>
      <c r="B65" s="444"/>
      <c r="C65" s="444"/>
      <c r="D65" s="444"/>
      <c r="E65" s="444"/>
      <c r="F65" s="444"/>
      <c r="G65" s="444"/>
      <c r="H65" s="444"/>
      <c r="I65" s="574"/>
      <c r="J65" s="476"/>
      <c r="K65" s="528"/>
      <c r="L65" s="529"/>
      <c r="M65" s="444"/>
      <c r="N65" s="575"/>
      <c r="O65" s="476"/>
    </row>
    <row r="66" spans="1:15" x14ac:dyDescent="0.25">
      <c r="A66" s="549" t="s">
        <v>611</v>
      </c>
      <c r="B66" s="898" t="s">
        <v>612</v>
      </c>
      <c r="C66" s="898"/>
      <c r="D66" s="898"/>
      <c r="E66" s="898"/>
      <c r="F66" s="492"/>
      <c r="G66" s="494" t="s">
        <v>527</v>
      </c>
      <c r="H66" s="491"/>
      <c r="I66" s="574">
        <f>I62*F66/100</f>
        <v>0</v>
      </c>
      <c r="J66" s="476"/>
      <c r="K66" s="492"/>
      <c r="L66" s="493" t="s">
        <v>527</v>
      </c>
      <c r="M66" s="517"/>
      <c r="N66" s="575">
        <f>N62*K66/100</f>
        <v>0</v>
      </c>
      <c r="O66" s="476"/>
    </row>
    <row r="67" spans="1:15" ht="13.5" customHeight="1" thickBot="1" x14ac:dyDescent="0.3">
      <c r="A67" s="528"/>
      <c r="B67" s="444"/>
      <c r="C67" s="444"/>
      <c r="D67" s="444"/>
      <c r="E67" s="444"/>
      <c r="F67" s="444"/>
      <c r="G67" s="444"/>
      <c r="H67" s="444"/>
      <c r="I67" s="583"/>
      <c r="J67" s="476"/>
      <c r="K67" s="528"/>
      <c r="L67" s="529"/>
      <c r="M67" s="444"/>
      <c r="N67" s="584"/>
      <c r="O67" s="476"/>
    </row>
    <row r="68" spans="1:15" ht="31.5" customHeight="1" thickBot="1" x14ac:dyDescent="0.3">
      <c r="A68" s="254"/>
      <c r="B68" s="495" t="s">
        <v>613</v>
      </c>
      <c r="C68" s="495"/>
      <c r="D68" s="496"/>
      <c r="E68" s="496"/>
      <c r="F68" s="497">
        <f>IF(I5="",0,I68/I5*100)</f>
        <v>0</v>
      </c>
      <c r="G68" s="498" t="s">
        <v>527</v>
      </c>
      <c r="H68" s="499"/>
      <c r="I68" s="502">
        <f>I62+I64+I66</f>
        <v>0</v>
      </c>
      <c r="J68" s="500"/>
      <c r="K68" s="541">
        <f>IF(N5="",0,N68/N5*100)</f>
        <v>0</v>
      </c>
      <c r="L68" s="542" t="s">
        <v>527</v>
      </c>
      <c r="M68" s="498"/>
      <c r="N68" s="585">
        <f>N62+N64+N66</f>
        <v>0</v>
      </c>
      <c r="O68" s="500"/>
    </row>
    <row r="69" spans="1:15" ht="7.5" customHeight="1" x14ac:dyDescent="0.25">
      <c r="A69" s="586"/>
      <c r="B69" s="501"/>
      <c r="C69" s="501"/>
      <c r="D69" s="501"/>
      <c r="E69" s="501"/>
      <c r="F69" s="444"/>
      <c r="G69" s="444"/>
      <c r="H69" s="444"/>
      <c r="I69" s="574"/>
      <c r="J69" s="476"/>
      <c r="K69" s="528"/>
      <c r="L69" s="529"/>
      <c r="M69" s="444"/>
      <c r="N69" s="575"/>
      <c r="O69" s="476"/>
    </row>
    <row r="70" spans="1:15" x14ac:dyDescent="0.25">
      <c r="A70" s="587"/>
      <c r="B70" s="588" t="s">
        <v>614</v>
      </c>
      <c r="C70" s="588"/>
      <c r="D70" s="588"/>
      <c r="E70" s="588"/>
      <c r="F70" s="489" t="str">
        <f>IF(F9&lt;&gt;0,SUM(F68-F5),"")</f>
        <v/>
      </c>
      <c r="G70" s="490" t="s">
        <v>527</v>
      </c>
      <c r="H70" s="589"/>
      <c r="I70" s="590">
        <f>I68-I5</f>
        <v>0</v>
      </c>
      <c r="J70" s="591"/>
      <c r="K70" s="489" t="str">
        <f>IF(K9&lt;&gt;0,SUM(K68-K5),"")</f>
        <v/>
      </c>
      <c r="L70" s="538" t="s">
        <v>527</v>
      </c>
      <c r="M70" s="592"/>
      <c r="N70" s="593">
        <f>N68-N5</f>
        <v>0</v>
      </c>
      <c r="O70" s="476"/>
    </row>
    <row r="71" spans="1:15" x14ac:dyDescent="0.25">
      <c r="A71" s="501"/>
      <c r="B71" s="501"/>
      <c r="C71" s="501"/>
      <c r="D71" s="501"/>
      <c r="E71" s="501"/>
      <c r="F71" s="444"/>
      <c r="G71" s="444"/>
      <c r="H71" s="444"/>
      <c r="I71" s="475"/>
      <c r="J71" s="476"/>
      <c r="K71" s="444"/>
      <c r="L71" s="444"/>
      <c r="M71" s="444"/>
      <c r="N71" s="475"/>
      <c r="O71" s="476"/>
    </row>
  </sheetData>
  <sheetProtection algorithmName="SHA-512" hashValue="Wu4W8VCII6sfNZNP8AFhNM9xlCNt4pVs149qaXmZuHrY6qVk6icCQemowHulOt2p8KjS6NRRDHQZ/Tla5lVKww==" saltValue="t3lBfV5LVtPcn2TW6+Bufw==" spinCount="100000" sheet="1" objects="1" scenarios="1"/>
  <mergeCells count="17">
    <mergeCell ref="B45:E45"/>
    <mergeCell ref="B47:E47"/>
    <mergeCell ref="B60:E60"/>
    <mergeCell ref="B62:E62"/>
    <mergeCell ref="B66:E66"/>
    <mergeCell ref="B39:E39"/>
    <mergeCell ref="A2:N2"/>
    <mergeCell ref="F4:I4"/>
    <mergeCell ref="K4:N4"/>
    <mergeCell ref="B5:E5"/>
    <mergeCell ref="B7:E7"/>
    <mergeCell ref="B16:E16"/>
    <mergeCell ref="C18:E18"/>
    <mergeCell ref="B29:E29"/>
    <mergeCell ref="C33:E33"/>
    <mergeCell ref="B36:E36"/>
    <mergeCell ref="B37:E37"/>
  </mergeCells>
  <pageMargins left="0.51181102362204722" right="0.11811023622047245" top="0.59055118110236227" bottom="0.39370078740157483" header="0.31496062992125984" footer="0.31496062992125984"/>
  <pageSetup paperSize="9" scale="74" orientation="portrait" r:id="rId1"/>
  <headerFooter>
    <oddFooter>&amp;L&amp;F&amp;C&amp;A&amp;R&amp;P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tabColor rgb="FF00B050"/>
  </sheetPr>
  <dimension ref="A1:Y35"/>
  <sheetViews>
    <sheetView topLeftCell="A6"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7.42578125" customWidth="1"/>
    <col min="12" max="12" width="6.7109375" hidden="1" customWidth="1"/>
    <col min="13" max="13" width="6.28515625" hidden="1" customWidth="1"/>
    <col min="14" max="14" width="10.85546875" bestFit="1" customWidth="1"/>
    <col min="15" max="15" width="9.8554687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x14ac:dyDescent="0.25">
      <c r="A2" s="1275" t="s">
        <v>77</v>
      </c>
      <c r="B2" s="1276"/>
      <c r="C2" s="1276"/>
      <c r="D2" s="1219" t="s">
        <v>214</v>
      </c>
      <c r="E2" s="1219"/>
      <c r="F2" s="1219"/>
      <c r="G2" s="1219"/>
      <c r="H2" s="1230" t="str">
        <f>'3-Angebotsgesamtübersicht'!G2</f>
        <v>Firma</v>
      </c>
      <c r="I2" s="1231"/>
      <c r="J2" s="1231"/>
      <c r="K2" s="1231"/>
      <c r="L2" s="1231"/>
      <c r="M2" s="1231"/>
      <c r="N2" s="1231"/>
      <c r="O2" s="1279" t="s">
        <v>111</v>
      </c>
      <c r="P2" s="1280"/>
      <c r="Q2" s="1281"/>
      <c r="R2" s="1181" t="s">
        <v>110</v>
      </c>
      <c r="W2" s="603"/>
    </row>
    <row r="3" spans="1:25" ht="15" customHeight="1" x14ac:dyDescent="0.25">
      <c r="A3" s="1277"/>
      <c r="B3" s="1278"/>
      <c r="C3" s="1278"/>
      <c r="D3" s="1013"/>
      <c r="E3" s="1013"/>
      <c r="F3" s="1013"/>
      <c r="G3" s="1013"/>
      <c r="H3" s="1233"/>
      <c r="I3" s="1234"/>
      <c r="J3" s="1234"/>
      <c r="K3" s="1234"/>
      <c r="L3" s="1234"/>
      <c r="M3" s="1234"/>
      <c r="N3" s="1234"/>
      <c r="O3" s="1282" t="s">
        <v>4</v>
      </c>
      <c r="P3" s="1224"/>
      <c r="Q3" s="1283"/>
      <c r="R3" s="1182"/>
      <c r="Y3" s="604"/>
    </row>
    <row r="4" spans="1:25" ht="15" customHeight="1" x14ac:dyDescent="0.25">
      <c r="A4" s="1277"/>
      <c r="B4" s="1278"/>
      <c r="C4" s="1278"/>
      <c r="D4" s="1013"/>
      <c r="E4" s="1013"/>
      <c r="F4" s="1013"/>
      <c r="G4" s="1013"/>
      <c r="H4" s="1233"/>
      <c r="I4" s="1234"/>
      <c r="J4" s="1234"/>
      <c r="K4" s="1234"/>
      <c r="L4" s="1234"/>
      <c r="M4" s="1234"/>
      <c r="N4" s="1234"/>
      <c r="O4" s="1284"/>
      <c r="P4" s="1285"/>
      <c r="Q4" s="1286"/>
      <c r="R4" s="681"/>
      <c r="Y4" s="605"/>
    </row>
    <row r="5" spans="1:25" ht="15.75" customHeight="1" x14ac:dyDescent="0.25">
      <c r="A5" s="1277"/>
      <c r="B5" s="1278"/>
      <c r="C5" s="1278"/>
      <c r="D5" s="1013"/>
      <c r="E5" s="1013"/>
      <c r="F5" s="1013"/>
      <c r="G5" s="1013"/>
      <c r="H5" s="1233"/>
      <c r="I5" s="1234"/>
      <c r="J5" s="1234"/>
      <c r="K5" s="1234"/>
      <c r="L5" s="1234"/>
      <c r="M5" s="1234"/>
      <c r="N5" s="1234"/>
      <c r="O5" s="1108"/>
      <c r="P5" s="1109"/>
      <c r="Q5" s="1110"/>
      <c r="R5" s="681"/>
    </row>
    <row r="6" spans="1:25" ht="15.75" customHeight="1" x14ac:dyDescent="0.25">
      <c r="A6" s="1277"/>
      <c r="B6" s="1278"/>
      <c r="C6" s="1278"/>
      <c r="D6" s="1013"/>
      <c r="E6" s="1013"/>
      <c r="F6" s="1013"/>
      <c r="G6" s="1013"/>
      <c r="H6" s="1233"/>
      <c r="I6" s="1234"/>
      <c r="J6" s="1234"/>
      <c r="K6" s="1234"/>
      <c r="L6" s="1234"/>
      <c r="M6" s="1234"/>
      <c r="N6" s="1234"/>
      <c r="O6" s="1111"/>
      <c r="P6" s="1112"/>
      <c r="Q6" s="1113"/>
      <c r="R6" s="681"/>
    </row>
    <row r="7" spans="1:25" ht="15" customHeight="1" x14ac:dyDescent="0.25">
      <c r="A7" s="1277" t="s">
        <v>78</v>
      </c>
      <c r="B7" s="1278"/>
      <c r="C7" s="1278"/>
      <c r="D7" s="1239" t="s">
        <v>655</v>
      </c>
      <c r="E7" s="1240"/>
      <c r="F7" s="1039" t="s">
        <v>215</v>
      </c>
      <c r="G7" s="1039"/>
      <c r="H7" s="1233"/>
      <c r="I7" s="1234"/>
      <c r="J7" s="1234"/>
      <c r="K7" s="1234"/>
      <c r="L7" s="1234"/>
      <c r="M7" s="1234"/>
      <c r="N7" s="1234"/>
      <c r="O7" s="1287" t="s">
        <v>105</v>
      </c>
      <c r="P7" s="1096"/>
      <c r="Q7" s="1242"/>
      <c r="R7" s="682"/>
    </row>
    <row r="8" spans="1:25" ht="15.75" customHeight="1" thickBot="1" x14ac:dyDescent="0.3">
      <c r="A8" s="1277"/>
      <c r="B8" s="1278"/>
      <c r="C8" s="1278"/>
      <c r="D8" s="1240"/>
      <c r="E8" s="1240"/>
      <c r="F8" s="1039"/>
      <c r="G8" s="1039"/>
      <c r="H8" s="1233"/>
      <c r="I8" s="1234"/>
      <c r="J8" s="1234"/>
      <c r="K8" s="1234"/>
      <c r="L8" s="1234"/>
      <c r="M8" s="1234"/>
      <c r="N8" s="1234"/>
      <c r="O8" s="1287"/>
      <c r="P8" s="1096"/>
      <c r="Q8" s="1242"/>
      <c r="R8" s="681"/>
    </row>
    <row r="9" spans="1:25" ht="15" customHeight="1" x14ac:dyDescent="0.25">
      <c r="A9" s="1277"/>
      <c r="B9" s="1278"/>
      <c r="C9" s="1278"/>
      <c r="D9" s="1240"/>
      <c r="E9" s="1240"/>
      <c r="F9" s="1039"/>
      <c r="G9" s="1039"/>
      <c r="H9" s="1233"/>
      <c r="I9" s="1234"/>
      <c r="J9" s="1234"/>
      <c r="K9" s="1234"/>
      <c r="L9" s="1234"/>
      <c r="M9" s="1234"/>
      <c r="N9" s="1234"/>
      <c r="O9" s="1288">
        <f>'2-Preisblatt'!D6</f>
        <v>0</v>
      </c>
      <c r="P9" s="1288"/>
      <c r="Q9" s="1288"/>
      <c r="R9" s="1100" t="s">
        <v>103</v>
      </c>
      <c r="W9" s="1037"/>
    </row>
    <row r="10" spans="1:25" ht="15.75" customHeight="1" x14ac:dyDescent="0.25">
      <c r="A10" s="1277"/>
      <c r="B10" s="1278"/>
      <c r="C10" s="1278"/>
      <c r="D10" s="1240"/>
      <c r="E10" s="1240"/>
      <c r="F10" s="1039"/>
      <c r="G10" s="1039"/>
      <c r="H10" s="1236"/>
      <c r="I10" s="1237"/>
      <c r="J10" s="1237"/>
      <c r="K10" s="1237"/>
      <c r="L10" s="1237"/>
      <c r="M10" s="1237"/>
      <c r="N10" s="1237"/>
      <c r="O10" s="1288"/>
      <c r="P10" s="1288"/>
      <c r="Q10" s="1288"/>
      <c r="R10" s="1101"/>
      <c r="W10" s="1037"/>
    </row>
    <row r="11" spans="1:25" ht="23.25" customHeight="1" x14ac:dyDescent="0.25">
      <c r="A11" s="750" t="s">
        <v>79</v>
      </c>
      <c r="B11" s="703"/>
      <c r="C11" s="703" t="s">
        <v>113</v>
      </c>
      <c r="D11" s="703" t="s">
        <v>119</v>
      </c>
      <c r="E11" s="703" t="s">
        <v>80</v>
      </c>
      <c r="F11" s="704" t="s">
        <v>85</v>
      </c>
      <c r="G11" s="705" t="s">
        <v>82</v>
      </c>
      <c r="H11" s="703" t="s">
        <v>44</v>
      </c>
      <c r="I11" s="706" t="s">
        <v>114</v>
      </c>
      <c r="J11" s="706" t="s">
        <v>115</v>
      </c>
      <c r="K11" s="707" t="s">
        <v>83</v>
      </c>
      <c r="L11" s="707"/>
      <c r="M11" s="708"/>
      <c r="N11" s="709" t="s">
        <v>63</v>
      </c>
      <c r="O11" s="710" t="s">
        <v>632</v>
      </c>
      <c r="P11" s="711" t="s">
        <v>84</v>
      </c>
      <c r="Q11" s="711"/>
      <c r="R11" s="712" t="s">
        <v>653</v>
      </c>
      <c r="W11" s="607"/>
    </row>
    <row r="12" spans="1:25" ht="22.5" x14ac:dyDescent="0.25">
      <c r="A12" s="751"/>
      <c r="B12" s="714"/>
      <c r="C12" s="714"/>
      <c r="D12" s="714" t="s">
        <v>80</v>
      </c>
      <c r="E12" s="714"/>
      <c r="F12" s="715" t="s">
        <v>85</v>
      </c>
      <c r="G12" s="716" t="s">
        <v>86</v>
      </c>
      <c r="H12" s="714" t="s">
        <v>87</v>
      </c>
      <c r="I12" s="717" t="s">
        <v>81</v>
      </c>
      <c r="J12" s="718"/>
      <c r="K12" s="719"/>
      <c r="L12" s="719" t="s">
        <v>88</v>
      </c>
      <c r="M12" s="719" t="s">
        <v>654</v>
      </c>
      <c r="N12" s="720" t="s">
        <v>90</v>
      </c>
      <c r="O12" s="721" t="s">
        <v>637</v>
      </c>
      <c r="P12" s="722" t="s">
        <v>92</v>
      </c>
      <c r="Q12" s="722" t="s">
        <v>93</v>
      </c>
      <c r="R12" s="723" t="s">
        <v>94</v>
      </c>
      <c r="W12" s="606"/>
    </row>
    <row r="13" spans="1:25" x14ac:dyDescent="0.25">
      <c r="A13" s="752"/>
      <c r="B13" s="725"/>
      <c r="C13" s="726"/>
      <c r="D13" s="726"/>
      <c r="E13" s="726"/>
      <c r="F13" s="727" t="s">
        <v>75</v>
      </c>
      <c r="G13" s="728">
        <f>SUM(G14:G$35)</f>
        <v>752.42</v>
      </c>
      <c r="H13" s="729"/>
      <c r="I13" s="726"/>
      <c r="J13" s="730"/>
      <c r="K13" s="729"/>
      <c r="L13" s="729"/>
      <c r="M13" s="729"/>
      <c r="N13" s="728">
        <f>SUM(N14:N$35)</f>
        <v>39125.839999999997</v>
      </c>
      <c r="O13" s="729"/>
      <c r="P13" s="731" t="e">
        <f>SUM(P14:P$35)</f>
        <v>#DIV/0!</v>
      </c>
      <c r="Q13" s="731" t="e">
        <f>SUM(Q14:Q$35)</f>
        <v>#DIV/0!</v>
      </c>
      <c r="R13" s="732" t="e">
        <f>SUM(R14:R$35)</f>
        <v>#DIV/0!</v>
      </c>
    </row>
    <row r="14" spans="1:25" s="136" customFormat="1" ht="14.1" customHeight="1" x14ac:dyDescent="0.2">
      <c r="A14" s="753">
        <v>1</v>
      </c>
      <c r="B14" s="734"/>
      <c r="C14" s="735"/>
      <c r="D14" s="736" t="s">
        <v>275</v>
      </c>
      <c r="E14" s="736" t="s">
        <v>126</v>
      </c>
      <c r="F14" s="736" t="s">
        <v>121</v>
      </c>
      <c r="G14" s="737">
        <v>10.69</v>
      </c>
      <c r="H14" s="738" t="s">
        <v>337</v>
      </c>
      <c r="I14" s="739" t="s">
        <v>9</v>
      </c>
      <c r="J14" s="739"/>
      <c r="K14" s="740">
        <v>52</v>
      </c>
      <c r="L14" s="740">
        <v>52</v>
      </c>
      <c r="M14" s="740">
        <v>52</v>
      </c>
      <c r="N14" s="741">
        <f t="shared" ref="N14:N35" si="0">G14*K14</f>
        <v>555.88</v>
      </c>
      <c r="O14" s="742"/>
      <c r="P14" s="743" t="e">
        <f>N14/O14</f>
        <v>#DIV/0!</v>
      </c>
      <c r="Q14" s="743" t="e">
        <f t="shared" ref="Q14:Q35" si="1">P14/12</f>
        <v>#DIV/0!</v>
      </c>
      <c r="R14" s="744" t="e">
        <f t="shared" ref="R14:R35" si="2">P14*$O$9</f>
        <v>#DIV/0!</v>
      </c>
    </row>
    <row r="15" spans="1:25" s="136" customFormat="1" ht="14.1" customHeight="1" x14ac:dyDescent="0.2">
      <c r="A15" s="753">
        <v>2</v>
      </c>
      <c r="B15" s="745"/>
      <c r="C15" s="735"/>
      <c r="D15" s="736" t="s">
        <v>276</v>
      </c>
      <c r="E15" s="736" t="s">
        <v>126</v>
      </c>
      <c r="F15" s="736" t="s">
        <v>299</v>
      </c>
      <c r="G15" s="737">
        <v>6.88</v>
      </c>
      <c r="H15" s="738" t="s">
        <v>337</v>
      </c>
      <c r="I15" s="739" t="s">
        <v>9</v>
      </c>
      <c r="J15" s="739"/>
      <c r="K15" s="740">
        <v>52</v>
      </c>
      <c r="L15" s="740">
        <v>52</v>
      </c>
      <c r="M15" s="740">
        <v>52</v>
      </c>
      <c r="N15" s="741">
        <f t="shared" si="0"/>
        <v>357.76</v>
      </c>
      <c r="O15" s="742"/>
      <c r="P15" s="743" t="e">
        <f t="shared" ref="P15:P35" si="3">N15/O15</f>
        <v>#DIV/0!</v>
      </c>
      <c r="Q15" s="743" t="e">
        <f t="shared" si="1"/>
        <v>#DIV/0!</v>
      </c>
      <c r="R15" s="744" t="e">
        <f t="shared" si="2"/>
        <v>#DIV/0!</v>
      </c>
    </row>
    <row r="16" spans="1:25" s="136" customFormat="1" ht="14.1" customHeight="1" x14ac:dyDescent="0.2">
      <c r="A16" s="753">
        <v>3</v>
      </c>
      <c r="B16" s="734"/>
      <c r="C16" s="735"/>
      <c r="D16" s="746" t="s">
        <v>277</v>
      </c>
      <c r="E16" s="746" t="s">
        <v>126</v>
      </c>
      <c r="F16" s="736" t="s">
        <v>132</v>
      </c>
      <c r="G16" s="737">
        <v>16.63</v>
      </c>
      <c r="H16" s="738" t="s">
        <v>337</v>
      </c>
      <c r="I16" s="739" t="s">
        <v>7</v>
      </c>
      <c r="J16" s="739"/>
      <c r="K16" s="740">
        <v>52</v>
      </c>
      <c r="L16" s="740">
        <v>52</v>
      </c>
      <c r="M16" s="740">
        <v>52</v>
      </c>
      <c r="N16" s="741">
        <f t="shared" si="0"/>
        <v>864.76</v>
      </c>
      <c r="O16" s="742"/>
      <c r="P16" s="743" t="e">
        <f t="shared" si="3"/>
        <v>#DIV/0!</v>
      </c>
      <c r="Q16" s="743" t="e">
        <f t="shared" si="1"/>
        <v>#DIV/0!</v>
      </c>
      <c r="R16" s="744" t="e">
        <f t="shared" si="2"/>
        <v>#DIV/0!</v>
      </c>
    </row>
    <row r="17" spans="1:20" s="621" customFormat="1" ht="14.1" customHeight="1" x14ac:dyDescent="0.2">
      <c r="A17" s="753">
        <v>4</v>
      </c>
      <c r="B17" s="745"/>
      <c r="C17" s="735"/>
      <c r="D17" s="746" t="s">
        <v>278</v>
      </c>
      <c r="E17" s="746" t="s">
        <v>126</v>
      </c>
      <c r="F17" s="736" t="s">
        <v>133</v>
      </c>
      <c r="G17" s="737">
        <v>16.63</v>
      </c>
      <c r="H17" s="738" t="s">
        <v>337</v>
      </c>
      <c r="I17" s="739" t="s">
        <v>7</v>
      </c>
      <c r="J17" s="739"/>
      <c r="K17" s="740">
        <v>52</v>
      </c>
      <c r="L17" s="740">
        <v>52</v>
      </c>
      <c r="M17" s="740">
        <v>52</v>
      </c>
      <c r="N17" s="741">
        <f t="shared" si="0"/>
        <v>864.76</v>
      </c>
      <c r="O17" s="742"/>
      <c r="P17" s="743" t="e">
        <f t="shared" si="3"/>
        <v>#DIV/0!</v>
      </c>
      <c r="Q17" s="743" t="e">
        <f t="shared" si="1"/>
        <v>#DIV/0!</v>
      </c>
      <c r="R17" s="744" t="e">
        <f t="shared" si="2"/>
        <v>#DIV/0!</v>
      </c>
      <c r="T17" s="136"/>
    </row>
    <row r="18" spans="1:20" s="621" customFormat="1" ht="14.1" customHeight="1" x14ac:dyDescent="0.2">
      <c r="A18" s="753">
        <v>5</v>
      </c>
      <c r="B18" s="745"/>
      <c r="C18" s="735"/>
      <c r="D18" s="746" t="s">
        <v>279</v>
      </c>
      <c r="E18" s="746" t="s">
        <v>126</v>
      </c>
      <c r="F18" s="747" t="s">
        <v>347</v>
      </c>
      <c r="G18" s="737">
        <v>95.06</v>
      </c>
      <c r="H18" s="738" t="s">
        <v>338</v>
      </c>
      <c r="I18" s="739" t="s">
        <v>5</v>
      </c>
      <c r="J18" s="739"/>
      <c r="K18" s="740">
        <v>52</v>
      </c>
      <c r="L18" s="740">
        <v>52</v>
      </c>
      <c r="M18" s="740">
        <v>52</v>
      </c>
      <c r="N18" s="741">
        <f t="shared" si="0"/>
        <v>4943.12</v>
      </c>
      <c r="O18" s="742"/>
      <c r="P18" s="743" t="e">
        <f t="shared" si="3"/>
        <v>#DIV/0!</v>
      </c>
      <c r="Q18" s="743" t="e">
        <f t="shared" si="1"/>
        <v>#DIV/0!</v>
      </c>
      <c r="R18" s="744" t="e">
        <f t="shared" si="2"/>
        <v>#DIV/0!</v>
      </c>
      <c r="T18" s="136"/>
    </row>
    <row r="19" spans="1:20" s="621" customFormat="1" ht="14.1" customHeight="1" x14ac:dyDescent="0.2">
      <c r="A19" s="753">
        <v>6</v>
      </c>
      <c r="B19" s="745"/>
      <c r="C19" s="735"/>
      <c r="D19" s="746" t="s">
        <v>280</v>
      </c>
      <c r="E19" s="746" t="s">
        <v>126</v>
      </c>
      <c r="F19" s="736" t="s">
        <v>348</v>
      </c>
      <c r="G19" s="737">
        <v>15.03</v>
      </c>
      <c r="H19" s="738" t="s">
        <v>342</v>
      </c>
      <c r="I19" s="739" t="s">
        <v>10</v>
      </c>
      <c r="J19" s="739"/>
      <c r="K19" s="740">
        <v>52</v>
      </c>
      <c r="L19" s="740">
        <v>52</v>
      </c>
      <c r="M19" s="740">
        <v>52</v>
      </c>
      <c r="N19" s="741">
        <f t="shared" si="0"/>
        <v>781.56</v>
      </c>
      <c r="O19" s="742"/>
      <c r="P19" s="743" t="e">
        <f t="shared" si="3"/>
        <v>#DIV/0!</v>
      </c>
      <c r="Q19" s="743" t="e">
        <f t="shared" si="1"/>
        <v>#DIV/0!</v>
      </c>
      <c r="R19" s="744" t="e">
        <f t="shared" si="2"/>
        <v>#DIV/0!</v>
      </c>
      <c r="T19" s="136"/>
    </row>
    <row r="20" spans="1:20" s="621" customFormat="1" ht="14.1" customHeight="1" x14ac:dyDescent="0.2">
      <c r="A20" s="753">
        <v>7</v>
      </c>
      <c r="B20" s="745"/>
      <c r="C20" s="735"/>
      <c r="D20" s="746" t="s">
        <v>281</v>
      </c>
      <c r="E20" s="746" t="s">
        <v>126</v>
      </c>
      <c r="F20" s="736" t="s">
        <v>348</v>
      </c>
      <c r="G20" s="737">
        <v>10.09</v>
      </c>
      <c r="H20" s="738" t="s">
        <v>342</v>
      </c>
      <c r="I20" s="739" t="s">
        <v>10</v>
      </c>
      <c r="J20" s="739"/>
      <c r="K20" s="740">
        <v>52</v>
      </c>
      <c r="L20" s="740">
        <v>52</v>
      </c>
      <c r="M20" s="740">
        <v>52</v>
      </c>
      <c r="N20" s="741">
        <f t="shared" si="0"/>
        <v>524.67999999999995</v>
      </c>
      <c r="O20" s="742"/>
      <c r="P20" s="743" t="e">
        <f t="shared" si="3"/>
        <v>#DIV/0!</v>
      </c>
      <c r="Q20" s="743" t="e">
        <f t="shared" si="1"/>
        <v>#DIV/0!</v>
      </c>
      <c r="R20" s="744" t="e">
        <f t="shared" si="2"/>
        <v>#DIV/0!</v>
      </c>
      <c r="T20" s="136"/>
    </row>
    <row r="21" spans="1:20" s="621" customFormat="1" ht="14.1" customHeight="1" x14ac:dyDescent="0.2">
      <c r="A21" s="753">
        <v>8</v>
      </c>
      <c r="B21" s="745"/>
      <c r="C21" s="735"/>
      <c r="D21" s="746" t="s">
        <v>282</v>
      </c>
      <c r="E21" s="746" t="s">
        <v>126</v>
      </c>
      <c r="F21" s="736" t="s">
        <v>300</v>
      </c>
      <c r="G21" s="737">
        <v>18.64</v>
      </c>
      <c r="H21" s="738" t="s">
        <v>342</v>
      </c>
      <c r="I21" s="739" t="s">
        <v>10</v>
      </c>
      <c r="J21" s="739"/>
      <c r="K21" s="740">
        <v>52</v>
      </c>
      <c r="L21" s="740">
        <v>52</v>
      </c>
      <c r="M21" s="740">
        <v>52</v>
      </c>
      <c r="N21" s="741">
        <f t="shared" si="0"/>
        <v>969.28</v>
      </c>
      <c r="O21" s="742"/>
      <c r="P21" s="743" t="e">
        <f t="shared" si="3"/>
        <v>#DIV/0!</v>
      </c>
      <c r="Q21" s="743" t="e">
        <f t="shared" si="1"/>
        <v>#DIV/0!</v>
      </c>
      <c r="R21" s="744" t="e">
        <f t="shared" si="2"/>
        <v>#DIV/0!</v>
      </c>
      <c r="T21" s="136"/>
    </row>
    <row r="22" spans="1:20" s="621" customFormat="1" ht="14.1" customHeight="1" x14ac:dyDescent="0.2">
      <c r="A22" s="753">
        <v>9</v>
      </c>
      <c r="B22" s="745"/>
      <c r="C22" s="735"/>
      <c r="D22" s="746" t="s">
        <v>283</v>
      </c>
      <c r="E22" s="746" t="s">
        <v>124</v>
      </c>
      <c r="F22" s="736" t="s">
        <v>271</v>
      </c>
      <c r="G22" s="737">
        <v>5.0599999999999996</v>
      </c>
      <c r="H22" s="738" t="s">
        <v>337</v>
      </c>
      <c r="I22" s="739" t="s">
        <v>9</v>
      </c>
      <c r="J22" s="739"/>
      <c r="K22" s="740">
        <v>52</v>
      </c>
      <c r="L22" s="740">
        <v>52</v>
      </c>
      <c r="M22" s="740">
        <v>52</v>
      </c>
      <c r="N22" s="741">
        <f t="shared" si="0"/>
        <v>263.12</v>
      </c>
      <c r="O22" s="742"/>
      <c r="P22" s="743" t="e">
        <f t="shared" si="3"/>
        <v>#DIV/0!</v>
      </c>
      <c r="Q22" s="743" t="e">
        <f t="shared" si="1"/>
        <v>#DIV/0!</v>
      </c>
      <c r="R22" s="744" t="e">
        <f t="shared" si="2"/>
        <v>#DIV/0!</v>
      </c>
      <c r="T22" s="136"/>
    </row>
    <row r="23" spans="1:20" s="621" customFormat="1" ht="14.1" customHeight="1" x14ac:dyDescent="0.2">
      <c r="A23" s="753">
        <v>10</v>
      </c>
      <c r="B23" s="745"/>
      <c r="C23" s="735"/>
      <c r="D23" s="746" t="s">
        <v>301</v>
      </c>
      <c r="E23" s="746" t="s">
        <v>124</v>
      </c>
      <c r="F23" s="736" t="s">
        <v>302</v>
      </c>
      <c r="G23" s="737">
        <v>16.309999999999999</v>
      </c>
      <c r="H23" s="738" t="s">
        <v>337</v>
      </c>
      <c r="I23" s="739" t="s">
        <v>9</v>
      </c>
      <c r="J23" s="739"/>
      <c r="K23" s="740">
        <v>52</v>
      </c>
      <c r="L23" s="740">
        <v>52</v>
      </c>
      <c r="M23" s="740">
        <v>52</v>
      </c>
      <c r="N23" s="741">
        <f t="shared" si="0"/>
        <v>848.11999999999989</v>
      </c>
      <c r="O23" s="742"/>
      <c r="P23" s="743" t="e">
        <f t="shared" si="3"/>
        <v>#DIV/0!</v>
      </c>
      <c r="Q23" s="743" t="e">
        <f t="shared" si="1"/>
        <v>#DIV/0!</v>
      </c>
      <c r="R23" s="744" t="e">
        <f t="shared" si="2"/>
        <v>#DIV/0!</v>
      </c>
      <c r="T23" s="136"/>
    </row>
    <row r="24" spans="1:20" s="621" customFormat="1" ht="14.1" customHeight="1" x14ac:dyDescent="0.2">
      <c r="A24" s="753">
        <v>11</v>
      </c>
      <c r="B24" s="745"/>
      <c r="C24" s="735"/>
      <c r="D24" s="746" t="s">
        <v>303</v>
      </c>
      <c r="E24" s="746" t="s">
        <v>124</v>
      </c>
      <c r="F24" s="736" t="s">
        <v>304</v>
      </c>
      <c r="G24" s="737">
        <v>46.31</v>
      </c>
      <c r="H24" s="738" t="s">
        <v>337</v>
      </c>
      <c r="I24" s="739" t="s">
        <v>8</v>
      </c>
      <c r="J24" s="739"/>
      <c r="K24" s="740">
        <v>52</v>
      </c>
      <c r="L24" s="740">
        <v>52</v>
      </c>
      <c r="M24" s="740">
        <v>52</v>
      </c>
      <c r="N24" s="741">
        <f t="shared" si="0"/>
        <v>2408.12</v>
      </c>
      <c r="O24" s="742"/>
      <c r="P24" s="743" t="e">
        <f t="shared" si="3"/>
        <v>#DIV/0!</v>
      </c>
      <c r="Q24" s="743" t="e">
        <f t="shared" si="1"/>
        <v>#DIV/0!</v>
      </c>
      <c r="R24" s="744" t="e">
        <f t="shared" si="2"/>
        <v>#DIV/0!</v>
      </c>
      <c r="T24" s="136"/>
    </row>
    <row r="25" spans="1:20" s="621" customFormat="1" ht="14.1" customHeight="1" x14ac:dyDescent="0.2">
      <c r="A25" s="753">
        <v>12</v>
      </c>
      <c r="B25" s="745"/>
      <c r="C25" s="735"/>
      <c r="D25" s="746" t="s">
        <v>305</v>
      </c>
      <c r="E25" s="746" t="s">
        <v>124</v>
      </c>
      <c r="F25" s="736" t="s">
        <v>306</v>
      </c>
      <c r="G25" s="737">
        <v>70.69</v>
      </c>
      <c r="H25" s="738" t="s">
        <v>337</v>
      </c>
      <c r="I25" s="739" t="s">
        <v>8</v>
      </c>
      <c r="J25" s="739"/>
      <c r="K25" s="740">
        <v>52</v>
      </c>
      <c r="L25" s="740">
        <v>52</v>
      </c>
      <c r="M25" s="740">
        <v>52</v>
      </c>
      <c r="N25" s="741">
        <f t="shared" si="0"/>
        <v>3675.88</v>
      </c>
      <c r="O25" s="742"/>
      <c r="P25" s="743" t="e">
        <f t="shared" si="3"/>
        <v>#DIV/0!</v>
      </c>
      <c r="Q25" s="743" t="e">
        <f t="shared" si="1"/>
        <v>#DIV/0!</v>
      </c>
      <c r="R25" s="744" t="e">
        <f t="shared" si="2"/>
        <v>#DIV/0!</v>
      </c>
      <c r="T25" s="136"/>
    </row>
    <row r="26" spans="1:20" s="621" customFormat="1" ht="14.1" customHeight="1" x14ac:dyDescent="0.2">
      <c r="A26" s="753">
        <v>13</v>
      </c>
      <c r="B26" s="745"/>
      <c r="C26" s="735"/>
      <c r="D26" s="746" t="s">
        <v>307</v>
      </c>
      <c r="E26" s="746" t="s">
        <v>124</v>
      </c>
      <c r="F26" s="736" t="s">
        <v>308</v>
      </c>
      <c r="G26" s="737">
        <v>21.94</v>
      </c>
      <c r="H26" s="748" t="s">
        <v>337</v>
      </c>
      <c r="I26" s="739" t="s">
        <v>9</v>
      </c>
      <c r="J26" s="739"/>
      <c r="K26" s="740">
        <v>52</v>
      </c>
      <c r="L26" s="740">
        <v>52</v>
      </c>
      <c r="M26" s="740">
        <v>52</v>
      </c>
      <c r="N26" s="741">
        <f t="shared" si="0"/>
        <v>1140.8800000000001</v>
      </c>
      <c r="O26" s="742"/>
      <c r="P26" s="743" t="e">
        <f t="shared" si="3"/>
        <v>#DIV/0!</v>
      </c>
      <c r="Q26" s="743" t="e">
        <f t="shared" si="1"/>
        <v>#DIV/0!</v>
      </c>
      <c r="R26" s="744" t="e">
        <f t="shared" si="2"/>
        <v>#DIV/0!</v>
      </c>
      <c r="T26" s="136"/>
    </row>
    <row r="27" spans="1:20" s="621" customFormat="1" ht="14.1" customHeight="1" x14ac:dyDescent="0.2">
      <c r="A27" s="753">
        <v>14</v>
      </c>
      <c r="B27" s="745"/>
      <c r="C27" s="735"/>
      <c r="D27" s="746" t="s">
        <v>309</v>
      </c>
      <c r="E27" s="746" t="s">
        <v>124</v>
      </c>
      <c r="F27" s="736" t="s">
        <v>310</v>
      </c>
      <c r="G27" s="737">
        <v>10.69</v>
      </c>
      <c r="H27" s="738" t="s">
        <v>337</v>
      </c>
      <c r="I27" s="739" t="s">
        <v>9</v>
      </c>
      <c r="J27" s="739"/>
      <c r="K27" s="740">
        <v>52</v>
      </c>
      <c r="L27" s="740">
        <v>52</v>
      </c>
      <c r="M27" s="740">
        <v>52</v>
      </c>
      <c r="N27" s="741">
        <f t="shared" si="0"/>
        <v>555.88</v>
      </c>
      <c r="O27" s="742"/>
      <c r="P27" s="743" t="e">
        <f t="shared" si="3"/>
        <v>#DIV/0!</v>
      </c>
      <c r="Q27" s="743" t="e">
        <f t="shared" si="1"/>
        <v>#DIV/0!</v>
      </c>
      <c r="R27" s="744" t="e">
        <f t="shared" si="2"/>
        <v>#DIV/0!</v>
      </c>
      <c r="T27" s="136"/>
    </row>
    <row r="28" spans="1:20" s="621" customFormat="1" ht="14.1" customHeight="1" x14ac:dyDescent="0.2">
      <c r="A28" s="753">
        <v>15</v>
      </c>
      <c r="B28" s="745"/>
      <c r="C28" s="735"/>
      <c r="D28" s="746" t="s">
        <v>284</v>
      </c>
      <c r="E28" s="746" t="s">
        <v>124</v>
      </c>
      <c r="F28" s="736" t="s">
        <v>349</v>
      </c>
      <c r="G28" s="737">
        <v>8.89</v>
      </c>
      <c r="H28" s="738" t="s">
        <v>343</v>
      </c>
      <c r="I28" s="739" t="s">
        <v>9</v>
      </c>
      <c r="J28" s="739"/>
      <c r="K28" s="740">
        <v>52</v>
      </c>
      <c r="L28" s="740">
        <v>52</v>
      </c>
      <c r="M28" s="740">
        <v>52</v>
      </c>
      <c r="N28" s="741">
        <f t="shared" si="0"/>
        <v>462.28000000000003</v>
      </c>
      <c r="O28" s="742"/>
      <c r="P28" s="743" t="e">
        <f t="shared" si="3"/>
        <v>#DIV/0!</v>
      </c>
      <c r="Q28" s="743" t="e">
        <f t="shared" si="1"/>
        <v>#DIV/0!</v>
      </c>
      <c r="R28" s="744" t="e">
        <f t="shared" si="2"/>
        <v>#DIV/0!</v>
      </c>
      <c r="T28" s="136"/>
    </row>
    <row r="29" spans="1:20" s="621" customFormat="1" ht="14.1" customHeight="1" x14ac:dyDescent="0.2">
      <c r="A29" s="753">
        <v>17</v>
      </c>
      <c r="B29" s="745"/>
      <c r="C29" s="735"/>
      <c r="D29" s="746" t="s">
        <v>285</v>
      </c>
      <c r="E29" s="746" t="s">
        <v>124</v>
      </c>
      <c r="F29" s="736" t="s">
        <v>350</v>
      </c>
      <c r="G29" s="737">
        <v>29.23</v>
      </c>
      <c r="H29" s="738" t="s">
        <v>343</v>
      </c>
      <c r="I29" s="739" t="s">
        <v>9</v>
      </c>
      <c r="J29" s="739"/>
      <c r="K29" s="740">
        <v>52</v>
      </c>
      <c r="L29" s="740">
        <v>52</v>
      </c>
      <c r="M29" s="740">
        <v>52</v>
      </c>
      <c r="N29" s="741">
        <f t="shared" si="0"/>
        <v>1519.96</v>
      </c>
      <c r="O29" s="742"/>
      <c r="P29" s="743" t="e">
        <f t="shared" si="3"/>
        <v>#DIV/0!</v>
      </c>
      <c r="Q29" s="743" t="e">
        <f t="shared" si="1"/>
        <v>#DIV/0!</v>
      </c>
      <c r="R29" s="744" t="e">
        <f t="shared" si="2"/>
        <v>#DIV/0!</v>
      </c>
      <c r="T29" s="136"/>
    </row>
    <row r="30" spans="1:20" s="621" customFormat="1" ht="14.1" customHeight="1" x14ac:dyDescent="0.2">
      <c r="A30" s="753">
        <v>18</v>
      </c>
      <c r="B30" s="745"/>
      <c r="C30" s="735"/>
      <c r="D30" s="746" t="s">
        <v>311</v>
      </c>
      <c r="E30" s="746" t="s">
        <v>124</v>
      </c>
      <c r="F30" s="736" t="s">
        <v>351</v>
      </c>
      <c r="G30" s="737">
        <v>18.760000000000002</v>
      </c>
      <c r="H30" s="738" t="s">
        <v>337</v>
      </c>
      <c r="I30" s="739" t="s">
        <v>9</v>
      </c>
      <c r="J30" s="739"/>
      <c r="K30" s="740">
        <v>52</v>
      </c>
      <c r="L30" s="740">
        <v>52</v>
      </c>
      <c r="M30" s="740">
        <v>52</v>
      </c>
      <c r="N30" s="741">
        <f t="shared" si="0"/>
        <v>975.5200000000001</v>
      </c>
      <c r="O30" s="742"/>
      <c r="P30" s="743" t="e">
        <f t="shared" si="3"/>
        <v>#DIV/0!</v>
      </c>
      <c r="Q30" s="743" t="e">
        <f t="shared" si="1"/>
        <v>#DIV/0!</v>
      </c>
      <c r="R30" s="744" t="e">
        <f t="shared" si="2"/>
        <v>#DIV/0!</v>
      </c>
      <c r="T30" s="136"/>
    </row>
    <row r="31" spans="1:20" s="621" customFormat="1" ht="14.1" customHeight="1" x14ac:dyDescent="0.2">
      <c r="A31" s="753">
        <v>19</v>
      </c>
      <c r="B31" s="745"/>
      <c r="C31" s="735"/>
      <c r="D31" s="746" t="s">
        <v>312</v>
      </c>
      <c r="E31" s="746" t="s">
        <v>124</v>
      </c>
      <c r="F31" s="736" t="s">
        <v>368</v>
      </c>
      <c r="G31" s="737">
        <v>236.25</v>
      </c>
      <c r="H31" s="738" t="s">
        <v>343</v>
      </c>
      <c r="I31" s="739" t="s">
        <v>9</v>
      </c>
      <c r="J31" s="739"/>
      <c r="K31" s="740">
        <v>52</v>
      </c>
      <c r="L31" s="740">
        <v>52</v>
      </c>
      <c r="M31" s="740">
        <v>52</v>
      </c>
      <c r="N31" s="741">
        <f t="shared" si="0"/>
        <v>12285</v>
      </c>
      <c r="O31" s="742"/>
      <c r="P31" s="743" t="e">
        <f t="shared" si="3"/>
        <v>#DIV/0!</v>
      </c>
      <c r="Q31" s="743" t="e">
        <f t="shared" si="1"/>
        <v>#DIV/0!</v>
      </c>
      <c r="R31" s="744" t="e">
        <f t="shared" si="2"/>
        <v>#DIV/0!</v>
      </c>
      <c r="T31" s="136"/>
    </row>
    <row r="32" spans="1:20" s="621" customFormat="1" ht="14.1" customHeight="1" x14ac:dyDescent="0.2">
      <c r="A32" s="753">
        <v>20</v>
      </c>
      <c r="B32" s="745"/>
      <c r="C32" s="735"/>
      <c r="D32" s="746" t="s">
        <v>313</v>
      </c>
      <c r="E32" s="746" t="s">
        <v>124</v>
      </c>
      <c r="F32" s="736" t="s">
        <v>352</v>
      </c>
      <c r="G32" s="737">
        <v>21.33</v>
      </c>
      <c r="H32" s="738" t="s">
        <v>343</v>
      </c>
      <c r="I32" s="739" t="s">
        <v>10</v>
      </c>
      <c r="J32" s="739"/>
      <c r="K32" s="740">
        <v>52</v>
      </c>
      <c r="L32" s="740">
        <v>52</v>
      </c>
      <c r="M32" s="740">
        <v>52</v>
      </c>
      <c r="N32" s="741">
        <f t="shared" si="0"/>
        <v>1109.1599999999999</v>
      </c>
      <c r="O32" s="742"/>
      <c r="P32" s="743" t="e">
        <f t="shared" si="3"/>
        <v>#DIV/0!</v>
      </c>
      <c r="Q32" s="743" t="e">
        <f t="shared" si="1"/>
        <v>#DIV/0!</v>
      </c>
      <c r="R32" s="744" t="e">
        <f t="shared" si="2"/>
        <v>#DIV/0!</v>
      </c>
      <c r="T32" s="136"/>
    </row>
    <row r="33" spans="1:20" s="621" customFormat="1" ht="14.1" customHeight="1" x14ac:dyDescent="0.2">
      <c r="A33" s="753">
        <v>21</v>
      </c>
      <c r="B33" s="745"/>
      <c r="C33" s="735"/>
      <c r="D33" s="746" t="s">
        <v>314</v>
      </c>
      <c r="E33" s="746" t="s">
        <v>124</v>
      </c>
      <c r="F33" s="736" t="s">
        <v>353</v>
      </c>
      <c r="G33" s="737">
        <v>18.170000000000002</v>
      </c>
      <c r="H33" s="738" t="s">
        <v>343</v>
      </c>
      <c r="I33" s="739" t="s">
        <v>10</v>
      </c>
      <c r="J33" s="739"/>
      <c r="K33" s="740">
        <v>52</v>
      </c>
      <c r="L33" s="740">
        <v>52</v>
      </c>
      <c r="M33" s="740">
        <v>52</v>
      </c>
      <c r="N33" s="741">
        <f t="shared" si="0"/>
        <v>944.84000000000015</v>
      </c>
      <c r="O33" s="742"/>
      <c r="P33" s="743" t="e">
        <f t="shared" si="3"/>
        <v>#DIV/0!</v>
      </c>
      <c r="Q33" s="743" t="e">
        <f t="shared" si="1"/>
        <v>#DIV/0!</v>
      </c>
      <c r="R33" s="744" t="e">
        <f t="shared" si="2"/>
        <v>#DIV/0!</v>
      </c>
      <c r="T33" s="136"/>
    </row>
    <row r="34" spans="1:20" s="621" customFormat="1" ht="14.1" customHeight="1" x14ac:dyDescent="0.2">
      <c r="A34" s="753">
        <v>22</v>
      </c>
      <c r="B34" s="745"/>
      <c r="C34" s="735"/>
      <c r="D34" s="746" t="s">
        <v>315</v>
      </c>
      <c r="E34" s="746" t="s">
        <v>124</v>
      </c>
      <c r="F34" s="736" t="s">
        <v>354</v>
      </c>
      <c r="G34" s="737">
        <v>18.170000000000002</v>
      </c>
      <c r="H34" s="738" t="s">
        <v>343</v>
      </c>
      <c r="I34" s="739" t="s">
        <v>10</v>
      </c>
      <c r="J34" s="739"/>
      <c r="K34" s="740">
        <v>52</v>
      </c>
      <c r="L34" s="740">
        <v>52</v>
      </c>
      <c r="M34" s="740">
        <v>52</v>
      </c>
      <c r="N34" s="741">
        <f t="shared" si="0"/>
        <v>944.84000000000015</v>
      </c>
      <c r="O34" s="742"/>
      <c r="P34" s="743" t="e">
        <f t="shared" si="3"/>
        <v>#DIV/0!</v>
      </c>
      <c r="Q34" s="743" t="e">
        <f t="shared" si="1"/>
        <v>#DIV/0!</v>
      </c>
      <c r="R34" s="744" t="e">
        <f t="shared" si="2"/>
        <v>#DIV/0!</v>
      </c>
      <c r="T34" s="136"/>
    </row>
    <row r="35" spans="1:20" s="621" customFormat="1" ht="14.1" customHeight="1" thickBot="1" x14ac:dyDescent="0.25">
      <c r="A35" s="754">
        <v>23</v>
      </c>
      <c r="B35" s="755"/>
      <c r="C35" s="756"/>
      <c r="D35" s="757" t="s">
        <v>286</v>
      </c>
      <c r="E35" s="757" t="s">
        <v>124</v>
      </c>
      <c r="F35" s="758" t="s">
        <v>355</v>
      </c>
      <c r="G35" s="759">
        <v>40.97</v>
      </c>
      <c r="H35" s="760" t="s">
        <v>337</v>
      </c>
      <c r="I35" s="761" t="s">
        <v>10</v>
      </c>
      <c r="J35" s="761"/>
      <c r="K35" s="762">
        <v>52</v>
      </c>
      <c r="L35" s="762">
        <v>52</v>
      </c>
      <c r="M35" s="762">
        <v>52</v>
      </c>
      <c r="N35" s="763">
        <f t="shared" si="0"/>
        <v>2130.44</v>
      </c>
      <c r="O35" s="764"/>
      <c r="P35" s="765" t="e">
        <f t="shared" si="3"/>
        <v>#DIV/0!</v>
      </c>
      <c r="Q35" s="765" t="e">
        <f t="shared" si="1"/>
        <v>#DIV/0!</v>
      </c>
      <c r="R35" s="766" t="e">
        <f t="shared" si="2"/>
        <v>#DIV/0!</v>
      </c>
      <c r="T35" s="136"/>
    </row>
  </sheetData>
  <sheetProtection algorithmName="SHA-512" hashValue="RHNmGW2PRO7JiUAzFbe9nh3cByf/QrkVQgjHuDlAZ4c0UKoiRfekcr7jJD+j4YkKGqJBkiwd9iMNeUlzobHgCA==" saltValue="6hhscQW4gfdWe4iFdZ2FYw==" spinCount="100000" sheet="1" autoFilter="0"/>
  <autoFilter ref="A12:O35" xr:uid="{00000000-0009-0000-0000-000013000000}"/>
  <mergeCells count="16">
    <mergeCell ref="W9:W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1300-000001000000}"/>
    <hyperlink ref="O3:Q3" location="'3-Angebotsgesamtübersicht'!A1" display="zur Angebotsgesamtübersicht" xr:uid="{20C1159B-5D38-421B-B264-51A81FF32096}"/>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44">
    <tabColor theme="4"/>
  </sheetPr>
  <dimension ref="A1:O31"/>
  <sheetViews>
    <sheetView zoomScaleNormal="100" workbookViewId="0"/>
  </sheetViews>
  <sheetFormatPr baseColWidth="10" defaultColWidth="11.42578125" defaultRowHeight="15" x14ac:dyDescent="0.25"/>
  <cols>
    <col min="1" max="1" width="5.5703125" customWidth="1"/>
    <col min="2" max="2" width="8.7109375" hidden="1" customWidth="1"/>
    <col min="3" max="3" width="5.85546875" customWidth="1"/>
    <col min="4" max="4" width="6.42578125" style="6" bestFit="1" customWidth="1"/>
    <col min="5" max="5" width="8.42578125" style="6" bestFit="1" customWidth="1"/>
    <col min="6" max="6" width="24.5703125" customWidth="1"/>
    <col min="7" max="7" width="13.5703125" customWidth="1"/>
    <col min="8" max="8" width="11.140625" customWidth="1"/>
    <col min="9" max="9" width="6.140625" customWidth="1"/>
    <col min="10" max="10" width="9.140625" customWidth="1"/>
    <col min="11" max="11" width="15.28515625" customWidth="1"/>
    <col min="12" max="12" width="10.85546875" customWidth="1"/>
    <col min="13" max="13" width="10.140625" customWidth="1"/>
    <col min="14" max="14" width="10.7109375" customWidth="1"/>
    <col min="15" max="15" width="31.85546875" customWidth="1"/>
    <col min="16" max="16" width="16.42578125" bestFit="1" customWidth="1"/>
    <col min="30" max="30" width="11" customWidth="1"/>
  </cols>
  <sheetData>
    <row r="1" spans="1:15" ht="7.5" customHeight="1" thickBot="1" x14ac:dyDescent="0.3"/>
    <row r="2" spans="1:15" ht="15.75" customHeight="1" x14ac:dyDescent="0.25">
      <c r="A2" s="1289" t="s">
        <v>77</v>
      </c>
      <c r="B2" s="1290"/>
      <c r="C2" s="1290"/>
      <c r="D2" s="1295" t="str">
        <f>[2]Angebotsgesamtübersicht!F42</f>
        <v>Jugendclub Walldorf</v>
      </c>
      <c r="E2" s="1296"/>
      <c r="F2" s="1296"/>
      <c r="G2" s="1297"/>
      <c r="H2" s="767"/>
      <c r="I2" s="768"/>
      <c r="J2" s="1304" t="s">
        <v>111</v>
      </c>
      <c r="K2" s="1305"/>
      <c r="L2" s="1306" t="s">
        <v>110</v>
      </c>
      <c r="M2" s="769"/>
      <c r="N2" s="770"/>
    </row>
    <row r="3" spans="1:15" s="136" customFormat="1" ht="18.95" customHeight="1" thickBot="1" x14ac:dyDescent="0.25">
      <c r="A3" s="1291"/>
      <c r="B3" s="1292"/>
      <c r="C3" s="1292"/>
      <c r="D3" s="1298"/>
      <c r="E3" s="1299"/>
      <c r="F3" s="1299"/>
      <c r="G3" s="1300"/>
      <c r="H3" s="414"/>
      <c r="I3" s="867"/>
      <c r="J3" s="1307" t="s">
        <v>4</v>
      </c>
      <c r="K3" s="1307"/>
      <c r="L3" s="1053"/>
      <c r="N3" s="772"/>
    </row>
    <row r="4" spans="1:15" ht="15" customHeight="1" x14ac:dyDescent="0.25">
      <c r="A4" s="1293"/>
      <c r="B4" s="1294"/>
      <c r="C4" s="1294"/>
      <c r="D4" s="1301"/>
      <c r="E4" s="1302"/>
      <c r="F4" s="1302"/>
      <c r="G4" s="1303"/>
      <c r="H4" s="1323" t="str">
        <f>'3-Angebotsgesamtübersicht'!G2</f>
        <v>Firma</v>
      </c>
      <c r="I4" s="1324"/>
      <c r="J4" s="1324"/>
      <c r="K4" s="1325"/>
      <c r="L4" s="1319" t="s">
        <v>217</v>
      </c>
      <c r="M4" s="1319"/>
      <c r="N4" s="1320"/>
    </row>
    <row r="5" spans="1:15" ht="15" customHeight="1" thickBot="1" x14ac:dyDescent="0.3">
      <c r="A5" s="771"/>
      <c r="B5" s="865"/>
      <c r="C5" s="865"/>
      <c r="D5" s="507"/>
      <c r="E5" s="866"/>
      <c r="F5" s="866"/>
      <c r="G5" s="508"/>
      <c r="H5" s="1326"/>
      <c r="I5" s="1327"/>
      <c r="J5" s="1327"/>
      <c r="K5" s="1328"/>
      <c r="L5" s="1321"/>
      <c r="M5" s="1321"/>
      <c r="N5" s="1322"/>
    </row>
    <row r="6" spans="1:15" ht="14.45" customHeight="1" x14ac:dyDescent="0.25">
      <c r="A6" s="1308" t="s">
        <v>78</v>
      </c>
      <c r="B6" s="1309"/>
      <c r="C6" s="1310"/>
      <c r="D6" s="1314" t="str">
        <f>[2]Angebotsgesamtübersicht!D42</f>
        <v>Walldorf</v>
      </c>
      <c r="E6" s="1315"/>
      <c r="F6" s="1318" t="str">
        <f>[2]Angebotsgesamtübersicht!E42</f>
        <v>Spitalstr. 29</v>
      </c>
      <c r="G6" s="1315"/>
      <c r="H6" s="1326"/>
      <c r="I6" s="1327"/>
      <c r="J6" s="1327"/>
      <c r="K6" s="1328"/>
      <c r="L6" s="1460">
        <f>'2-Preisblatt'!D6</f>
        <v>0</v>
      </c>
      <c r="M6" s="1461"/>
      <c r="N6" s="1077" t="s">
        <v>103</v>
      </c>
      <c r="O6" s="1069"/>
    </row>
    <row r="7" spans="1:15" ht="15" customHeight="1" x14ac:dyDescent="0.25">
      <c r="A7" s="1311"/>
      <c r="B7" s="1312"/>
      <c r="C7" s="1313"/>
      <c r="D7" s="1316"/>
      <c r="E7" s="1317"/>
      <c r="F7" s="1316"/>
      <c r="G7" s="1317"/>
      <c r="H7" s="1329"/>
      <c r="I7" s="1330"/>
      <c r="J7" s="1330"/>
      <c r="K7" s="1331"/>
      <c r="L7" s="1462"/>
      <c r="M7" s="1463"/>
      <c r="N7" s="1078"/>
      <c r="O7" s="1069"/>
    </row>
    <row r="8" spans="1:15" ht="23.25" customHeight="1" x14ac:dyDescent="0.25">
      <c r="A8" s="683" t="s">
        <v>79</v>
      </c>
      <c r="B8" s="100"/>
      <c r="C8" s="100"/>
      <c r="D8" s="100" t="s">
        <v>119</v>
      </c>
      <c r="E8" s="100" t="s">
        <v>272</v>
      </c>
      <c r="F8" s="101" t="s">
        <v>85</v>
      </c>
      <c r="G8" s="102" t="s">
        <v>82</v>
      </c>
      <c r="H8" s="100" t="s">
        <v>44</v>
      </c>
      <c r="I8" s="100" t="s">
        <v>76</v>
      </c>
      <c r="J8" s="146" t="s">
        <v>83</v>
      </c>
      <c r="K8" s="102" t="s">
        <v>218</v>
      </c>
      <c r="L8" s="602" t="s">
        <v>632</v>
      </c>
      <c r="M8" s="147" t="s">
        <v>84</v>
      </c>
      <c r="N8" s="169" t="s">
        <v>378</v>
      </c>
      <c r="O8" s="2"/>
    </row>
    <row r="9" spans="1:15" ht="34.5" customHeight="1" x14ac:dyDescent="0.25">
      <c r="A9" s="684"/>
      <c r="B9" s="107"/>
      <c r="C9" s="107"/>
      <c r="D9" s="107" t="s">
        <v>80</v>
      </c>
      <c r="E9" s="107"/>
      <c r="F9" s="108" t="s">
        <v>85</v>
      </c>
      <c r="G9" s="109" t="s">
        <v>86</v>
      </c>
      <c r="H9" s="107" t="s">
        <v>87</v>
      </c>
      <c r="I9" s="115"/>
      <c r="J9" s="106"/>
      <c r="K9" s="109" t="s">
        <v>86</v>
      </c>
      <c r="L9" s="114" t="s">
        <v>637</v>
      </c>
      <c r="M9" s="148" t="s">
        <v>219</v>
      </c>
      <c r="N9" s="116" t="s">
        <v>94</v>
      </c>
      <c r="O9" s="221"/>
    </row>
    <row r="10" spans="1:15" x14ac:dyDescent="0.25">
      <c r="A10" s="685"/>
      <c r="B10" s="118"/>
      <c r="C10" s="119"/>
      <c r="D10" s="119"/>
      <c r="E10" s="119"/>
      <c r="F10" s="120" t="s">
        <v>75</v>
      </c>
      <c r="G10" s="121">
        <f>SUM(G11:G$19)</f>
        <v>112.44</v>
      </c>
      <c r="H10" s="122"/>
      <c r="I10" s="122"/>
      <c r="J10" s="123"/>
      <c r="K10" s="149">
        <f>SUM(K11:K$19)</f>
        <v>2395.38</v>
      </c>
      <c r="L10" s="121"/>
      <c r="M10" s="150" t="e">
        <f>SUM(M11:M$19)</f>
        <v>#DIV/0!</v>
      </c>
      <c r="N10" s="125" t="e">
        <f>SUM(N11:N$19)</f>
        <v>#DIV/0!</v>
      </c>
    </row>
    <row r="11" spans="1:15" s="135" customFormat="1" ht="14.1" customHeight="1" x14ac:dyDescent="0.2">
      <c r="A11" s="686">
        <v>1</v>
      </c>
      <c r="B11" s="127"/>
      <c r="C11" s="128"/>
      <c r="D11" s="129"/>
      <c r="E11" s="129"/>
      <c r="F11" s="129" t="s">
        <v>318</v>
      </c>
      <c r="G11" s="130">
        <v>20.309999999999999</v>
      </c>
      <c r="H11" s="157" t="s">
        <v>337</v>
      </c>
      <c r="I11" s="151" t="s">
        <v>9</v>
      </c>
      <c r="J11" s="144">
        <v>26</v>
      </c>
      <c r="K11" s="152">
        <f>G11*L11</f>
        <v>0</v>
      </c>
      <c r="L11" s="14"/>
      <c r="M11" s="153" t="e">
        <f>K11/L11</f>
        <v>#DIV/0!</v>
      </c>
      <c r="N11" s="10" t="e">
        <f>$L$6*M11</f>
        <v>#DIV/0!</v>
      </c>
    </row>
    <row r="12" spans="1:15" s="135" customFormat="1" ht="14.1" customHeight="1" x14ac:dyDescent="0.2">
      <c r="A12" s="686">
        <v>2</v>
      </c>
      <c r="B12" s="137"/>
      <c r="C12" s="128"/>
      <c r="D12" s="129"/>
      <c r="E12" s="129"/>
      <c r="F12" s="129" t="s">
        <v>132</v>
      </c>
      <c r="G12" s="130">
        <v>4.17</v>
      </c>
      <c r="H12" s="157" t="s">
        <v>337</v>
      </c>
      <c r="I12" s="151" t="s">
        <v>7</v>
      </c>
      <c r="J12" s="144">
        <v>26</v>
      </c>
      <c r="K12" s="152">
        <f t="shared" ref="K12:K19" si="0">G12*J12</f>
        <v>108.42</v>
      </c>
      <c r="L12" s="14"/>
      <c r="M12" s="153" t="e">
        <f t="shared" ref="M12:M19" si="1">K12/L12</f>
        <v>#DIV/0!</v>
      </c>
      <c r="N12" s="10" t="e">
        <f t="shared" ref="N12:N19" si="2">$L$6*M12</f>
        <v>#DIV/0!</v>
      </c>
    </row>
    <row r="13" spans="1:15" s="135" customFormat="1" ht="14.1" customHeight="1" x14ac:dyDescent="0.2">
      <c r="A13" s="686">
        <v>3</v>
      </c>
      <c r="B13" s="127"/>
      <c r="C13" s="128"/>
      <c r="D13" s="138"/>
      <c r="E13" s="138"/>
      <c r="F13" s="129" t="s">
        <v>133</v>
      </c>
      <c r="G13" s="130">
        <v>4</v>
      </c>
      <c r="H13" s="157" t="s">
        <v>337</v>
      </c>
      <c r="I13" s="151" t="s">
        <v>7</v>
      </c>
      <c r="J13" s="144">
        <v>26</v>
      </c>
      <c r="K13" s="152">
        <f t="shared" si="0"/>
        <v>104</v>
      </c>
      <c r="L13" s="14"/>
      <c r="M13" s="153" t="e">
        <f t="shared" si="1"/>
        <v>#DIV/0!</v>
      </c>
      <c r="N13" s="10" t="e">
        <f t="shared" si="2"/>
        <v>#DIV/0!</v>
      </c>
    </row>
    <row r="14" spans="1:15" s="139" customFormat="1" ht="14.1" customHeight="1" x14ac:dyDescent="0.2">
      <c r="A14" s="686">
        <v>4</v>
      </c>
      <c r="B14" s="137"/>
      <c r="C14" s="128"/>
      <c r="D14" s="138"/>
      <c r="E14" s="138"/>
      <c r="F14" s="15" t="s">
        <v>121</v>
      </c>
      <c r="G14" s="145">
        <v>10.14</v>
      </c>
      <c r="H14" s="157" t="s">
        <v>338</v>
      </c>
      <c r="I14" s="151" t="s">
        <v>9</v>
      </c>
      <c r="J14" s="144">
        <v>26</v>
      </c>
      <c r="K14" s="152">
        <f t="shared" si="0"/>
        <v>263.64</v>
      </c>
      <c r="L14" s="14"/>
      <c r="M14" s="153" t="e">
        <f t="shared" si="1"/>
        <v>#DIV/0!</v>
      </c>
      <c r="N14" s="10" t="e">
        <f t="shared" si="2"/>
        <v>#DIV/0!</v>
      </c>
    </row>
    <row r="15" spans="1:15" s="139" customFormat="1" ht="14.1" customHeight="1" x14ac:dyDescent="0.2">
      <c r="A15" s="686">
        <v>5</v>
      </c>
      <c r="B15" s="137"/>
      <c r="C15" s="128"/>
      <c r="D15" s="138"/>
      <c r="E15" s="138"/>
      <c r="F15" s="129" t="s">
        <v>131</v>
      </c>
      <c r="G15" s="130">
        <v>7.42</v>
      </c>
      <c r="H15" s="157" t="s">
        <v>337</v>
      </c>
      <c r="I15" s="151" t="s">
        <v>8</v>
      </c>
      <c r="J15" s="144">
        <v>26</v>
      </c>
      <c r="K15" s="152">
        <f t="shared" si="0"/>
        <v>192.92</v>
      </c>
      <c r="L15" s="14"/>
      <c r="M15" s="153" t="e">
        <f t="shared" si="1"/>
        <v>#DIV/0!</v>
      </c>
      <c r="N15" s="10" t="e">
        <f t="shared" si="2"/>
        <v>#DIV/0!</v>
      </c>
    </row>
    <row r="16" spans="1:15" s="139" customFormat="1" ht="14.1" customHeight="1" x14ac:dyDescent="0.2">
      <c r="A16" s="686">
        <v>6</v>
      </c>
      <c r="B16" s="137"/>
      <c r="C16" s="128"/>
      <c r="D16" s="138"/>
      <c r="E16" s="138"/>
      <c r="F16" s="129" t="s">
        <v>319</v>
      </c>
      <c r="G16" s="130">
        <v>19.22</v>
      </c>
      <c r="H16" s="157" t="s">
        <v>337</v>
      </c>
      <c r="I16" s="151" t="s">
        <v>6</v>
      </c>
      <c r="J16" s="144">
        <v>26</v>
      </c>
      <c r="K16" s="152">
        <f t="shared" si="0"/>
        <v>499.71999999999997</v>
      </c>
      <c r="L16" s="14"/>
      <c r="M16" s="153" t="e">
        <f t="shared" si="1"/>
        <v>#DIV/0!</v>
      </c>
      <c r="N16" s="10" t="e">
        <f t="shared" si="2"/>
        <v>#DIV/0!</v>
      </c>
    </row>
    <row r="17" spans="1:14" s="139" customFormat="1" ht="14.1" customHeight="1" x14ac:dyDescent="0.2">
      <c r="A17" s="686">
        <v>7</v>
      </c>
      <c r="B17" s="137"/>
      <c r="C17" s="128"/>
      <c r="D17" s="138"/>
      <c r="E17" s="138"/>
      <c r="F17" s="129" t="s">
        <v>320</v>
      </c>
      <c r="G17" s="130">
        <v>13.23</v>
      </c>
      <c r="H17" s="157" t="s">
        <v>338</v>
      </c>
      <c r="I17" s="151" t="s">
        <v>6</v>
      </c>
      <c r="J17" s="144">
        <v>26</v>
      </c>
      <c r="K17" s="152">
        <f t="shared" si="0"/>
        <v>343.98</v>
      </c>
      <c r="L17" s="14"/>
      <c r="M17" s="153" t="e">
        <f t="shared" si="1"/>
        <v>#DIV/0!</v>
      </c>
      <c r="N17" s="10" t="e">
        <f t="shared" si="2"/>
        <v>#DIV/0!</v>
      </c>
    </row>
    <row r="18" spans="1:14" s="139" customFormat="1" ht="14.1" customHeight="1" x14ac:dyDescent="0.2">
      <c r="A18" s="686">
        <v>8</v>
      </c>
      <c r="B18" s="137"/>
      <c r="C18" s="128"/>
      <c r="D18" s="138"/>
      <c r="E18" s="138"/>
      <c r="F18" s="129" t="s">
        <v>321</v>
      </c>
      <c r="G18" s="130">
        <v>19.88</v>
      </c>
      <c r="H18" s="157" t="s">
        <v>338</v>
      </c>
      <c r="I18" s="151" t="s">
        <v>6</v>
      </c>
      <c r="J18" s="144">
        <v>26</v>
      </c>
      <c r="K18" s="152">
        <f t="shared" si="0"/>
        <v>516.88</v>
      </c>
      <c r="L18" s="14"/>
      <c r="M18" s="153" t="e">
        <f t="shared" si="1"/>
        <v>#DIV/0!</v>
      </c>
      <c r="N18" s="10" t="e">
        <f t="shared" si="2"/>
        <v>#DIV/0!</v>
      </c>
    </row>
    <row r="19" spans="1:14" s="139" customFormat="1" ht="14.1" customHeight="1" thickBot="1" x14ac:dyDescent="0.25">
      <c r="A19" s="692">
        <v>9</v>
      </c>
      <c r="B19" s="693"/>
      <c r="C19" s="687"/>
      <c r="D19" s="688"/>
      <c r="E19" s="688"/>
      <c r="F19" s="91" t="s">
        <v>322</v>
      </c>
      <c r="G19" s="689">
        <v>14.07</v>
      </c>
      <c r="H19" s="695" t="s">
        <v>337</v>
      </c>
      <c r="I19" s="773" t="s">
        <v>6</v>
      </c>
      <c r="J19" s="774">
        <v>26</v>
      </c>
      <c r="K19" s="775">
        <f t="shared" si="0"/>
        <v>365.82</v>
      </c>
      <c r="L19" s="14"/>
      <c r="M19" s="776" t="e">
        <f t="shared" si="1"/>
        <v>#DIV/0!</v>
      </c>
      <c r="N19" s="701" t="e">
        <f t="shared" si="2"/>
        <v>#DIV/0!</v>
      </c>
    </row>
    <row r="23" spans="1:14" x14ac:dyDescent="0.25">
      <c r="M23" s="236"/>
    </row>
    <row r="24" spans="1:14" x14ac:dyDescent="0.25">
      <c r="M24" s="236"/>
    </row>
    <row r="25" spans="1:14" x14ac:dyDescent="0.25">
      <c r="M25" s="236"/>
    </row>
    <row r="26" spans="1:14" x14ac:dyDescent="0.25">
      <c r="M26" s="236"/>
    </row>
    <row r="27" spans="1:14" x14ac:dyDescent="0.25">
      <c r="M27" s="236"/>
    </row>
    <row r="28" spans="1:14" x14ac:dyDescent="0.25">
      <c r="M28" s="236"/>
    </row>
    <row r="29" spans="1:14" x14ac:dyDescent="0.25">
      <c r="M29" s="236"/>
    </row>
    <row r="30" spans="1:14" x14ac:dyDescent="0.25">
      <c r="M30" s="236"/>
    </row>
    <row r="31" spans="1:14" x14ac:dyDescent="0.25">
      <c r="M31" s="236"/>
    </row>
  </sheetData>
  <sheetProtection algorithmName="SHA-512" hashValue="Uv9b6S2WW/8M8KZQmvCpz+HiIo28SwvI9EeeOncySi+NbXZZ4P5fUgwB2eWc5zI2spD1fkVMg3Vjhf4BcZTL8g==" saltValue="quE0QqXontUmsbQJUvDGhA==" spinCount="100000" sheet="1" autoFilter="0"/>
  <autoFilter ref="C10:J19" xr:uid="{00000000-0009-0000-0000-00002A000000}"/>
  <mergeCells count="13">
    <mergeCell ref="N6:N7"/>
    <mergeCell ref="O6:O7"/>
    <mergeCell ref="A2:C4"/>
    <mergeCell ref="D2:G4"/>
    <mergeCell ref="J2:K2"/>
    <mergeCell ref="L2:L3"/>
    <mergeCell ref="J3:K3"/>
    <mergeCell ref="A6:C7"/>
    <mergeCell ref="D6:E7"/>
    <mergeCell ref="F6:G7"/>
    <mergeCell ref="L4:N5"/>
    <mergeCell ref="L6:M7"/>
    <mergeCell ref="H4:K7"/>
  </mergeCells>
  <hyperlinks>
    <hyperlink ref="J2" location="Übersicht!A1" display="zur Gesamtübersicht" xr:uid="{00000000-0004-0000-2A00-000001000000}"/>
    <hyperlink ref="J3:K3" location="'3-Angebotsgesamtübersicht'!A1" display="zur Angebotsgesamtübersicht" xr:uid="{3C68E9C7-6354-4EC5-8007-EDE7EB664BB4}"/>
  </hyperlinks>
  <pageMargins left="0.70866141732283472" right="0.70866141732283472" top="0.78740157480314965" bottom="0.78740157480314965" header="0.31496062992125984" footer="0.31496062992125984"/>
  <pageSetup paperSize="9" scale="73" orientation="landscape" horizontalDpi="0" verticalDpi="0" r:id="rId1"/>
  <headerFooter>
    <oddFooter>&amp;L&amp;F&amp;C&amp;A&amp;R&amp;P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B050"/>
  </sheetPr>
  <dimension ref="A1:Y39"/>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8.28515625" customWidth="1"/>
    <col min="12" max="12" width="6.7109375" hidden="1" customWidth="1"/>
    <col min="13" max="13" width="6.28515625" hidden="1" customWidth="1"/>
    <col min="14" max="14" width="10.85546875" bestFit="1" customWidth="1"/>
    <col min="15" max="15" width="10"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thickBot="1" x14ac:dyDescent="0.3"/>
    <row r="2" spans="1:25" ht="21.6" customHeight="1" x14ac:dyDescent="0.25">
      <c r="A2" s="1094" t="s">
        <v>77</v>
      </c>
      <c r="B2" s="1094"/>
      <c r="C2" s="1332"/>
      <c r="D2" s="1333" t="s">
        <v>383</v>
      </c>
      <c r="E2" s="1219"/>
      <c r="F2" s="1219"/>
      <c r="G2" s="1334"/>
      <c r="H2" s="1342" t="str">
        <f>'3-Angebotsgesamtübersicht'!G2</f>
        <v>Firma</v>
      </c>
      <c r="I2" s="1343"/>
      <c r="J2" s="1343"/>
      <c r="K2" s="1343"/>
      <c r="L2" s="1343"/>
      <c r="M2" s="1343"/>
      <c r="N2" s="1344"/>
      <c r="O2" s="1220" t="s">
        <v>111</v>
      </c>
      <c r="P2" s="1220"/>
      <c r="Q2" s="1221"/>
      <c r="R2" s="1155" t="s">
        <v>110</v>
      </c>
      <c r="W2" s="603"/>
    </row>
    <row r="3" spans="1:25" ht="15" customHeight="1" x14ac:dyDescent="0.25">
      <c r="A3" s="1094"/>
      <c r="B3" s="1094"/>
      <c r="C3" s="1332"/>
      <c r="D3" s="1335"/>
      <c r="E3" s="1013"/>
      <c r="F3" s="1013"/>
      <c r="G3" s="1336"/>
      <c r="H3" s="1345"/>
      <c r="I3" s="1346"/>
      <c r="J3" s="1346"/>
      <c r="K3" s="1346"/>
      <c r="L3" s="1346"/>
      <c r="M3" s="1346"/>
      <c r="N3" s="1347"/>
      <c r="O3" s="1018" t="s">
        <v>4</v>
      </c>
      <c r="P3" s="1018"/>
      <c r="Q3" s="1018"/>
      <c r="R3" s="1156"/>
      <c r="V3" s="618"/>
      <c r="Y3" s="604"/>
    </row>
    <row r="4" spans="1:25" ht="15" customHeight="1" x14ac:dyDescent="0.25">
      <c r="A4" s="1094"/>
      <c r="B4" s="1094"/>
      <c r="C4" s="1332"/>
      <c r="D4" s="1335"/>
      <c r="E4" s="1013"/>
      <c r="F4" s="1013"/>
      <c r="G4" s="1336"/>
      <c r="H4" s="1345"/>
      <c r="I4" s="1346"/>
      <c r="J4" s="1346"/>
      <c r="K4" s="1346"/>
      <c r="L4" s="1346"/>
      <c r="M4" s="1346"/>
      <c r="N4" s="1346"/>
      <c r="O4" s="1337"/>
      <c r="P4" s="1225"/>
      <c r="Q4" s="1226"/>
      <c r="R4" s="681"/>
      <c r="V4" s="618"/>
      <c r="Y4" s="605"/>
    </row>
    <row r="5" spans="1:25" ht="15.75" customHeight="1" x14ac:dyDescent="0.25">
      <c r="A5" s="1094"/>
      <c r="B5" s="1094"/>
      <c r="C5" s="1332"/>
      <c r="D5" s="1335"/>
      <c r="E5" s="1013"/>
      <c r="F5" s="1013"/>
      <c r="G5" s="1336"/>
      <c r="H5" s="1345"/>
      <c r="I5" s="1346"/>
      <c r="J5" s="1346"/>
      <c r="K5" s="1346"/>
      <c r="L5" s="1346"/>
      <c r="M5" s="1346"/>
      <c r="N5" s="1346"/>
      <c r="O5" s="1338"/>
      <c r="P5" s="1023"/>
      <c r="Q5" s="1227"/>
      <c r="R5" s="681"/>
      <c r="V5" s="618"/>
    </row>
    <row r="6" spans="1:25" ht="15.75" customHeight="1" x14ac:dyDescent="0.25">
      <c r="A6" s="1094"/>
      <c r="B6" s="1094"/>
      <c r="C6" s="1332"/>
      <c r="D6" s="1335"/>
      <c r="E6" s="1013"/>
      <c r="F6" s="1013"/>
      <c r="G6" s="1336"/>
      <c r="H6" s="1345"/>
      <c r="I6" s="1346"/>
      <c r="J6" s="1346"/>
      <c r="K6" s="1346"/>
      <c r="L6" s="1346"/>
      <c r="M6" s="1346"/>
      <c r="N6" s="1346"/>
      <c r="O6" s="1339"/>
      <c r="P6" s="1340"/>
      <c r="Q6" s="1341"/>
      <c r="R6" s="681"/>
      <c r="V6" s="618"/>
    </row>
    <row r="7" spans="1:25" ht="15" customHeight="1" x14ac:dyDescent="0.25">
      <c r="A7" s="1094" t="s">
        <v>78</v>
      </c>
      <c r="B7" s="1094"/>
      <c r="C7" s="1332"/>
      <c r="D7" s="1351" t="s">
        <v>656</v>
      </c>
      <c r="E7" s="1240"/>
      <c r="F7" s="1039" t="s">
        <v>384</v>
      </c>
      <c r="G7" s="1353"/>
      <c r="H7" s="1345"/>
      <c r="I7" s="1346"/>
      <c r="J7" s="1346"/>
      <c r="K7" s="1346"/>
      <c r="L7" s="1346"/>
      <c r="M7" s="1346"/>
      <c r="N7" s="1347"/>
      <c r="O7" s="1096" t="s">
        <v>105</v>
      </c>
      <c r="P7" s="1096"/>
      <c r="Q7" s="1097"/>
      <c r="R7" s="682"/>
      <c r="V7" s="618"/>
    </row>
    <row r="8" spans="1:25" ht="15.75" customHeight="1" thickBot="1" x14ac:dyDescent="0.3">
      <c r="A8" s="1094"/>
      <c r="B8" s="1094"/>
      <c r="C8" s="1332"/>
      <c r="D8" s="1352"/>
      <c r="E8" s="1240"/>
      <c r="F8" s="1039"/>
      <c r="G8" s="1353"/>
      <c r="H8" s="1345"/>
      <c r="I8" s="1346"/>
      <c r="J8" s="1346"/>
      <c r="K8" s="1346"/>
      <c r="L8" s="1346"/>
      <c r="M8" s="1346"/>
      <c r="N8" s="1347"/>
      <c r="O8" s="1098"/>
      <c r="P8" s="1098"/>
      <c r="Q8" s="1099"/>
      <c r="R8" s="681"/>
      <c r="V8" s="618"/>
    </row>
    <row r="9" spans="1:25" ht="15" customHeight="1" x14ac:dyDescent="0.25">
      <c r="A9" s="1094"/>
      <c r="B9" s="1094"/>
      <c r="C9" s="1332"/>
      <c r="D9" s="1352"/>
      <c r="E9" s="1240"/>
      <c r="F9" s="1039"/>
      <c r="G9" s="1353"/>
      <c r="H9" s="1345"/>
      <c r="I9" s="1346"/>
      <c r="J9" s="1346"/>
      <c r="K9" s="1346"/>
      <c r="L9" s="1346"/>
      <c r="M9" s="1346"/>
      <c r="N9" s="1347"/>
      <c r="O9" s="1354">
        <f>'2-Preisblatt'!D6</f>
        <v>0</v>
      </c>
      <c r="P9" s="1355"/>
      <c r="Q9" s="1356"/>
      <c r="R9" s="1100" t="s">
        <v>103</v>
      </c>
      <c r="V9" s="618"/>
      <c r="W9" s="1037"/>
    </row>
    <row r="10" spans="1:25" ht="15.75" customHeight="1" thickBot="1" x14ac:dyDescent="0.3">
      <c r="A10" s="1094"/>
      <c r="B10" s="1094"/>
      <c r="C10" s="1332"/>
      <c r="D10" s="1352"/>
      <c r="E10" s="1240"/>
      <c r="F10" s="1039"/>
      <c r="G10" s="1353"/>
      <c r="H10" s="1348"/>
      <c r="I10" s="1349"/>
      <c r="J10" s="1349"/>
      <c r="K10" s="1349"/>
      <c r="L10" s="1349"/>
      <c r="M10" s="1349"/>
      <c r="N10" s="1350"/>
      <c r="O10" s="1248"/>
      <c r="P10" s="1249"/>
      <c r="Q10" s="1250"/>
      <c r="R10" s="1101"/>
      <c r="V10" s="618"/>
      <c r="W10" s="1037"/>
    </row>
    <row r="11" spans="1:25" ht="23.25" customHeight="1" x14ac:dyDescent="0.25">
      <c r="A11" s="702" t="s">
        <v>79</v>
      </c>
      <c r="B11" s="703"/>
      <c r="C11" s="705" t="s">
        <v>113</v>
      </c>
      <c r="D11" s="777" t="s">
        <v>119</v>
      </c>
      <c r="E11" s="703" t="s">
        <v>80</v>
      </c>
      <c r="F11" s="704" t="s">
        <v>85</v>
      </c>
      <c r="G11" s="705" t="s">
        <v>82</v>
      </c>
      <c r="H11" s="703" t="s">
        <v>44</v>
      </c>
      <c r="I11" s="706" t="s">
        <v>114</v>
      </c>
      <c r="J11" s="706" t="s">
        <v>115</v>
      </c>
      <c r="K11" s="707" t="s">
        <v>83</v>
      </c>
      <c r="L11" s="707"/>
      <c r="M11" s="708"/>
      <c r="N11" s="709" t="s">
        <v>63</v>
      </c>
      <c r="O11" s="710" t="s">
        <v>632</v>
      </c>
      <c r="P11" s="711" t="s">
        <v>84</v>
      </c>
      <c r="Q11" s="711"/>
      <c r="R11" s="712" t="s">
        <v>653</v>
      </c>
      <c r="V11" s="618"/>
      <c r="W11" s="607"/>
    </row>
    <row r="12" spans="1:25" ht="22.5" x14ac:dyDescent="0.25">
      <c r="A12" s="713"/>
      <c r="B12" s="714"/>
      <c r="C12" s="778"/>
      <c r="D12" s="779" t="s">
        <v>80</v>
      </c>
      <c r="E12" s="714"/>
      <c r="F12" s="715" t="s">
        <v>85</v>
      </c>
      <c r="G12" s="716" t="s">
        <v>86</v>
      </c>
      <c r="H12" s="714" t="s">
        <v>87</v>
      </c>
      <c r="I12" s="717" t="s">
        <v>81</v>
      </c>
      <c r="J12" s="718"/>
      <c r="K12" s="719"/>
      <c r="L12" s="719" t="s">
        <v>88</v>
      </c>
      <c r="M12" s="719" t="s">
        <v>654</v>
      </c>
      <c r="N12" s="720" t="s">
        <v>90</v>
      </c>
      <c r="O12" s="721" t="s">
        <v>637</v>
      </c>
      <c r="P12" s="722" t="s">
        <v>92</v>
      </c>
      <c r="Q12" s="722" t="s">
        <v>93</v>
      </c>
      <c r="R12" s="723" t="s">
        <v>94</v>
      </c>
      <c r="V12" s="618"/>
      <c r="W12" s="606"/>
    </row>
    <row r="13" spans="1:25" x14ac:dyDescent="0.25">
      <c r="A13" s="724"/>
      <c r="B13" s="725"/>
      <c r="C13" s="780"/>
      <c r="D13" s="781"/>
      <c r="E13" s="726"/>
      <c r="F13" s="727" t="s">
        <v>75</v>
      </c>
      <c r="G13" s="728">
        <f>SUM(G14:G$27)</f>
        <v>242</v>
      </c>
      <c r="H13" s="729"/>
      <c r="I13" s="726"/>
      <c r="J13" s="730"/>
      <c r="K13" s="729"/>
      <c r="L13" s="729"/>
      <c r="M13" s="729"/>
      <c r="N13" s="728">
        <f>SUM(N14:N$27)</f>
        <v>6292</v>
      </c>
      <c r="O13" s="729"/>
      <c r="P13" s="731" t="e">
        <f>SUM(P14:P$27)</f>
        <v>#DIV/0!</v>
      </c>
      <c r="Q13" s="731" t="e">
        <f>SUM(Q14:Q$27)</f>
        <v>#DIV/0!</v>
      </c>
      <c r="R13" s="732" t="e">
        <f>SUM(R14:R$27)</f>
        <v>#DIV/0!</v>
      </c>
      <c r="V13" s="618"/>
    </row>
    <row r="14" spans="1:25" s="136" customFormat="1" ht="14.1" customHeight="1" x14ac:dyDescent="0.2">
      <c r="A14" s="733">
        <v>1</v>
      </c>
      <c r="B14" s="734"/>
      <c r="C14" s="782">
        <v>1</v>
      </c>
      <c r="D14" s="783" t="s">
        <v>126</v>
      </c>
      <c r="E14" s="736"/>
      <c r="F14" s="736" t="s">
        <v>121</v>
      </c>
      <c r="G14" s="737">
        <v>18</v>
      </c>
      <c r="H14" s="738" t="s">
        <v>337</v>
      </c>
      <c r="I14" s="739" t="s">
        <v>9</v>
      </c>
      <c r="J14" s="739"/>
      <c r="K14" s="740">
        <v>26</v>
      </c>
      <c r="L14" s="740">
        <v>26</v>
      </c>
      <c r="M14" s="740">
        <v>26</v>
      </c>
      <c r="N14" s="741">
        <f>G14*K14</f>
        <v>468</v>
      </c>
      <c r="O14" s="742"/>
      <c r="P14" s="743" t="e">
        <f>N14/O14</f>
        <v>#DIV/0!</v>
      </c>
      <c r="Q14" s="743" t="e">
        <f>P14/12</f>
        <v>#DIV/0!</v>
      </c>
      <c r="R14" s="744" t="e">
        <f>P14*$O$9</f>
        <v>#DIV/0!</v>
      </c>
      <c r="V14" s="618"/>
    </row>
    <row r="15" spans="1:25" s="136" customFormat="1" ht="14.1" customHeight="1" x14ac:dyDescent="0.2">
      <c r="A15" s="733">
        <v>2</v>
      </c>
      <c r="B15" s="745"/>
      <c r="C15" s="782">
        <v>2</v>
      </c>
      <c r="D15" s="783" t="s">
        <v>126</v>
      </c>
      <c r="E15" s="736"/>
      <c r="F15" s="736" t="s">
        <v>132</v>
      </c>
      <c r="G15" s="737">
        <v>11</v>
      </c>
      <c r="H15" s="738" t="s">
        <v>337</v>
      </c>
      <c r="I15" s="739" t="s">
        <v>7</v>
      </c>
      <c r="J15" s="739"/>
      <c r="K15" s="740">
        <v>26</v>
      </c>
      <c r="L15" s="740">
        <v>26</v>
      </c>
      <c r="M15" s="740">
        <v>26</v>
      </c>
      <c r="N15" s="741">
        <f t="shared" ref="N15:N21" si="0">G15*K15</f>
        <v>286</v>
      </c>
      <c r="O15" s="742"/>
      <c r="P15" s="743" t="e">
        <f t="shared" ref="P15:P27" si="1">N15/O15</f>
        <v>#DIV/0!</v>
      </c>
      <c r="Q15" s="743" t="e">
        <f t="shared" ref="Q15:Q27" si="2">P15/12</f>
        <v>#DIV/0!</v>
      </c>
      <c r="R15" s="744" t="e">
        <f t="shared" ref="R15:R27" si="3">P15*$O$9</f>
        <v>#DIV/0!</v>
      </c>
      <c r="V15" s="618"/>
    </row>
    <row r="16" spans="1:25" s="136" customFormat="1" ht="14.1" customHeight="1" x14ac:dyDescent="0.2">
      <c r="A16" s="733">
        <v>3</v>
      </c>
      <c r="B16" s="734"/>
      <c r="C16" s="782">
        <v>3</v>
      </c>
      <c r="D16" s="783" t="s">
        <v>126</v>
      </c>
      <c r="E16" s="746"/>
      <c r="F16" s="736" t="s">
        <v>133</v>
      </c>
      <c r="G16" s="737">
        <v>8</v>
      </c>
      <c r="H16" s="738" t="s">
        <v>337</v>
      </c>
      <c r="I16" s="739" t="s">
        <v>7</v>
      </c>
      <c r="J16" s="739"/>
      <c r="K16" s="740">
        <v>26</v>
      </c>
      <c r="L16" s="740">
        <v>26</v>
      </c>
      <c r="M16" s="740">
        <v>26</v>
      </c>
      <c r="N16" s="741">
        <f t="shared" si="0"/>
        <v>208</v>
      </c>
      <c r="O16" s="742"/>
      <c r="P16" s="743" t="e">
        <f t="shared" si="1"/>
        <v>#DIV/0!</v>
      </c>
      <c r="Q16" s="743" t="e">
        <f t="shared" si="2"/>
        <v>#DIV/0!</v>
      </c>
      <c r="R16" s="744" t="e">
        <f t="shared" si="3"/>
        <v>#DIV/0!</v>
      </c>
      <c r="V16" s="618"/>
    </row>
    <row r="17" spans="1:23" s="621" customFormat="1" ht="14.1" customHeight="1" x14ac:dyDescent="0.2">
      <c r="A17" s="733">
        <v>4</v>
      </c>
      <c r="B17" s="745"/>
      <c r="C17" s="782" t="s">
        <v>385</v>
      </c>
      <c r="D17" s="784" t="s">
        <v>126</v>
      </c>
      <c r="E17" s="746"/>
      <c r="F17" s="736" t="s">
        <v>331</v>
      </c>
      <c r="G17" s="737">
        <v>8</v>
      </c>
      <c r="H17" s="738" t="s">
        <v>122</v>
      </c>
      <c r="I17" s="739" t="s">
        <v>9</v>
      </c>
      <c r="J17" s="739"/>
      <c r="K17" s="740">
        <v>26</v>
      </c>
      <c r="L17" s="740">
        <v>26</v>
      </c>
      <c r="M17" s="740">
        <v>26</v>
      </c>
      <c r="N17" s="741">
        <f t="shared" si="0"/>
        <v>208</v>
      </c>
      <c r="O17" s="742"/>
      <c r="P17" s="743" t="e">
        <f t="shared" si="1"/>
        <v>#DIV/0!</v>
      </c>
      <c r="Q17" s="743" t="e">
        <f t="shared" si="2"/>
        <v>#DIV/0!</v>
      </c>
      <c r="R17" s="744" t="e">
        <f t="shared" si="3"/>
        <v>#DIV/0!</v>
      </c>
      <c r="T17" s="136"/>
      <c r="V17" s="136"/>
      <c r="W17" s="136"/>
    </row>
    <row r="18" spans="1:23" s="621" customFormat="1" ht="14.1" customHeight="1" x14ac:dyDescent="0.2">
      <c r="A18" s="733">
        <v>5</v>
      </c>
      <c r="B18" s="745"/>
      <c r="C18" s="782" t="s">
        <v>386</v>
      </c>
      <c r="D18" s="784" t="s">
        <v>126</v>
      </c>
      <c r="E18" s="746"/>
      <c r="F18" s="747" t="s">
        <v>387</v>
      </c>
      <c r="G18" s="737">
        <v>24</v>
      </c>
      <c r="H18" s="738" t="s">
        <v>122</v>
      </c>
      <c r="I18" s="739"/>
      <c r="J18" s="739"/>
      <c r="K18" s="740">
        <v>26</v>
      </c>
      <c r="L18" s="740">
        <v>26</v>
      </c>
      <c r="M18" s="740">
        <v>26</v>
      </c>
      <c r="N18" s="741">
        <f>G18*K18</f>
        <v>624</v>
      </c>
      <c r="O18" s="742"/>
      <c r="P18" s="743" t="e">
        <f t="shared" si="1"/>
        <v>#DIV/0!</v>
      </c>
      <c r="Q18" s="743" t="e">
        <f t="shared" si="2"/>
        <v>#DIV/0!</v>
      </c>
      <c r="R18" s="744" t="e">
        <f t="shared" si="3"/>
        <v>#DIV/0!</v>
      </c>
      <c r="T18" s="136"/>
      <c r="V18" s="136"/>
      <c r="W18" s="136"/>
    </row>
    <row r="19" spans="1:23" s="621" customFormat="1" ht="14.1" customHeight="1" x14ac:dyDescent="0.2">
      <c r="A19" s="733">
        <v>6</v>
      </c>
      <c r="B19" s="745"/>
      <c r="C19" s="782">
        <v>5</v>
      </c>
      <c r="D19" s="784" t="s">
        <v>126</v>
      </c>
      <c r="E19" s="746"/>
      <c r="F19" s="736" t="s">
        <v>388</v>
      </c>
      <c r="G19" s="737">
        <v>9</v>
      </c>
      <c r="H19" s="738" t="s">
        <v>337</v>
      </c>
      <c r="I19" s="739" t="s">
        <v>7</v>
      </c>
      <c r="J19" s="739"/>
      <c r="K19" s="740">
        <v>26</v>
      </c>
      <c r="L19" s="740">
        <v>26</v>
      </c>
      <c r="M19" s="740">
        <v>26</v>
      </c>
      <c r="N19" s="741">
        <f t="shared" si="0"/>
        <v>234</v>
      </c>
      <c r="O19" s="742"/>
      <c r="P19" s="743" t="e">
        <f t="shared" si="1"/>
        <v>#DIV/0!</v>
      </c>
      <c r="Q19" s="743" t="e">
        <f t="shared" si="2"/>
        <v>#DIV/0!</v>
      </c>
      <c r="R19" s="744" t="e">
        <f t="shared" si="3"/>
        <v>#DIV/0!</v>
      </c>
      <c r="T19" s="136"/>
      <c r="V19" s="136"/>
      <c r="W19" s="136"/>
    </row>
    <row r="20" spans="1:23" s="621" customFormat="1" ht="14.1" customHeight="1" x14ac:dyDescent="0.2">
      <c r="A20" s="733">
        <v>7</v>
      </c>
      <c r="B20" s="745"/>
      <c r="C20" s="782" t="s">
        <v>389</v>
      </c>
      <c r="D20" s="784" t="s">
        <v>126</v>
      </c>
      <c r="E20" s="746"/>
      <c r="F20" s="736" t="s">
        <v>131</v>
      </c>
      <c r="G20" s="737">
        <v>20</v>
      </c>
      <c r="H20" s="738" t="s">
        <v>337</v>
      </c>
      <c r="I20" s="739" t="s">
        <v>8</v>
      </c>
      <c r="J20" s="739"/>
      <c r="K20" s="740">
        <v>26</v>
      </c>
      <c r="L20" s="740">
        <v>0</v>
      </c>
      <c r="M20" s="740">
        <v>0</v>
      </c>
      <c r="N20" s="741">
        <f t="shared" si="0"/>
        <v>520</v>
      </c>
      <c r="O20" s="742"/>
      <c r="P20" s="743" t="e">
        <f t="shared" si="1"/>
        <v>#DIV/0!</v>
      </c>
      <c r="Q20" s="743" t="e">
        <f t="shared" si="2"/>
        <v>#DIV/0!</v>
      </c>
      <c r="R20" s="744" t="e">
        <f t="shared" si="3"/>
        <v>#DIV/0!</v>
      </c>
      <c r="T20" s="136"/>
      <c r="V20" s="136"/>
      <c r="W20" s="136"/>
    </row>
    <row r="21" spans="1:23" s="621" customFormat="1" ht="14.1" customHeight="1" x14ac:dyDescent="0.2">
      <c r="A21" s="733">
        <v>8</v>
      </c>
      <c r="B21" s="745"/>
      <c r="C21" s="782">
        <v>8</v>
      </c>
      <c r="D21" s="784" t="s">
        <v>126</v>
      </c>
      <c r="E21" s="746"/>
      <c r="F21" s="736" t="s">
        <v>336</v>
      </c>
      <c r="G21" s="737"/>
      <c r="H21" s="738"/>
      <c r="I21" s="739"/>
      <c r="J21" s="739"/>
      <c r="K21" s="740">
        <v>0</v>
      </c>
      <c r="L21" s="740">
        <v>0</v>
      </c>
      <c r="M21" s="740">
        <v>0</v>
      </c>
      <c r="N21" s="741">
        <f t="shared" si="0"/>
        <v>0</v>
      </c>
      <c r="O21" s="861"/>
      <c r="P21" s="743"/>
      <c r="Q21" s="743"/>
      <c r="R21" s="744"/>
      <c r="T21" s="136"/>
      <c r="V21" s="136"/>
      <c r="W21" s="136"/>
    </row>
    <row r="22" spans="1:23" s="621" customFormat="1" ht="14.1" customHeight="1" x14ac:dyDescent="0.2">
      <c r="A22" s="733">
        <v>9</v>
      </c>
      <c r="B22" s="745"/>
      <c r="C22" s="782">
        <v>1</v>
      </c>
      <c r="D22" s="784" t="s">
        <v>236</v>
      </c>
      <c r="E22" s="746"/>
      <c r="F22" s="736" t="s">
        <v>121</v>
      </c>
      <c r="G22" s="737">
        <v>20</v>
      </c>
      <c r="H22" s="738" t="s">
        <v>128</v>
      </c>
      <c r="I22" s="739" t="s">
        <v>9</v>
      </c>
      <c r="J22" s="739"/>
      <c r="K22" s="740">
        <v>26</v>
      </c>
      <c r="L22" s="740">
        <v>26</v>
      </c>
      <c r="M22" s="740">
        <v>26</v>
      </c>
      <c r="N22" s="741">
        <f t="shared" ref="N22:N27" si="4">G22*K22</f>
        <v>520</v>
      </c>
      <c r="O22" s="742"/>
      <c r="P22" s="743" t="e">
        <f t="shared" si="1"/>
        <v>#DIV/0!</v>
      </c>
      <c r="Q22" s="743" t="e">
        <f t="shared" si="2"/>
        <v>#DIV/0!</v>
      </c>
      <c r="R22" s="744" t="e">
        <f t="shared" si="3"/>
        <v>#DIV/0!</v>
      </c>
      <c r="T22" s="136"/>
    </row>
    <row r="23" spans="1:23" s="621" customFormat="1" ht="14.1" customHeight="1" x14ac:dyDescent="0.2">
      <c r="A23" s="733">
        <v>10</v>
      </c>
      <c r="B23" s="745"/>
      <c r="C23" s="782">
        <v>2</v>
      </c>
      <c r="D23" s="784" t="s">
        <v>236</v>
      </c>
      <c r="E23" s="746"/>
      <c r="F23" s="736" t="s">
        <v>227</v>
      </c>
      <c r="G23" s="737">
        <v>6</v>
      </c>
      <c r="H23" s="738" t="s">
        <v>122</v>
      </c>
      <c r="I23" s="739" t="s">
        <v>10</v>
      </c>
      <c r="J23" s="739"/>
      <c r="K23" s="740">
        <v>26</v>
      </c>
      <c r="L23" s="740">
        <v>26</v>
      </c>
      <c r="M23" s="740">
        <v>26</v>
      </c>
      <c r="N23" s="741">
        <f t="shared" si="4"/>
        <v>156</v>
      </c>
      <c r="O23" s="742"/>
      <c r="P23" s="743" t="e">
        <f t="shared" si="1"/>
        <v>#DIV/0!</v>
      </c>
      <c r="Q23" s="743" t="e">
        <f t="shared" si="2"/>
        <v>#DIV/0!</v>
      </c>
      <c r="R23" s="744" t="e">
        <f t="shared" si="3"/>
        <v>#DIV/0!</v>
      </c>
      <c r="T23" s="136"/>
    </row>
    <row r="24" spans="1:23" s="621" customFormat="1" ht="14.1" customHeight="1" x14ac:dyDescent="0.2">
      <c r="A24" s="733">
        <v>11</v>
      </c>
      <c r="B24" s="745"/>
      <c r="C24" s="782">
        <v>3</v>
      </c>
      <c r="D24" s="784" t="s">
        <v>236</v>
      </c>
      <c r="E24" s="746"/>
      <c r="F24" s="736" t="s">
        <v>390</v>
      </c>
      <c r="G24" s="737">
        <v>15</v>
      </c>
      <c r="H24" s="738" t="s">
        <v>122</v>
      </c>
      <c r="I24" s="739" t="s">
        <v>6</v>
      </c>
      <c r="J24" s="739"/>
      <c r="K24" s="740">
        <v>26</v>
      </c>
      <c r="L24" s="740">
        <v>26</v>
      </c>
      <c r="M24" s="740">
        <v>26</v>
      </c>
      <c r="N24" s="741">
        <f t="shared" si="4"/>
        <v>390</v>
      </c>
      <c r="O24" s="742"/>
      <c r="P24" s="743" t="e">
        <f t="shared" si="1"/>
        <v>#DIV/0!</v>
      </c>
      <c r="Q24" s="743" t="e">
        <f t="shared" si="2"/>
        <v>#DIV/0!</v>
      </c>
      <c r="R24" s="744" t="e">
        <f t="shared" si="3"/>
        <v>#DIV/0!</v>
      </c>
      <c r="T24" s="136"/>
    </row>
    <row r="25" spans="1:23" s="621" customFormat="1" ht="14.1" customHeight="1" x14ac:dyDescent="0.2">
      <c r="A25" s="733">
        <v>12</v>
      </c>
      <c r="B25" s="745"/>
      <c r="C25" s="782">
        <v>4</v>
      </c>
      <c r="D25" s="784" t="s">
        <v>236</v>
      </c>
      <c r="E25" s="746"/>
      <c r="F25" s="736" t="s">
        <v>274</v>
      </c>
      <c r="G25" s="737">
        <v>9</v>
      </c>
      <c r="H25" s="738" t="s">
        <v>122</v>
      </c>
      <c r="I25" s="739" t="s">
        <v>10</v>
      </c>
      <c r="J25" s="739"/>
      <c r="K25" s="740">
        <v>26</v>
      </c>
      <c r="L25" s="740">
        <v>26</v>
      </c>
      <c r="M25" s="740">
        <v>26</v>
      </c>
      <c r="N25" s="741">
        <f t="shared" si="4"/>
        <v>234</v>
      </c>
      <c r="O25" s="742"/>
      <c r="P25" s="743" t="e">
        <f t="shared" si="1"/>
        <v>#DIV/0!</v>
      </c>
      <c r="Q25" s="743" t="e">
        <f t="shared" si="2"/>
        <v>#DIV/0!</v>
      </c>
      <c r="R25" s="744" t="e">
        <f t="shared" si="3"/>
        <v>#DIV/0!</v>
      </c>
      <c r="T25" s="136"/>
    </row>
    <row r="26" spans="1:23" s="621" customFormat="1" ht="14.1" customHeight="1" x14ac:dyDescent="0.2">
      <c r="A26" s="733">
        <v>13</v>
      </c>
      <c r="B26" s="745"/>
      <c r="C26" s="782">
        <v>5</v>
      </c>
      <c r="D26" s="784" t="s">
        <v>236</v>
      </c>
      <c r="E26" s="746"/>
      <c r="F26" s="736" t="s">
        <v>391</v>
      </c>
      <c r="G26" s="737">
        <v>28</v>
      </c>
      <c r="H26" s="748" t="s">
        <v>128</v>
      </c>
      <c r="I26" s="739" t="s">
        <v>10</v>
      </c>
      <c r="J26" s="739"/>
      <c r="K26" s="740">
        <v>26</v>
      </c>
      <c r="L26" s="740">
        <v>26</v>
      </c>
      <c r="M26" s="740">
        <v>26</v>
      </c>
      <c r="N26" s="741">
        <f t="shared" si="4"/>
        <v>728</v>
      </c>
      <c r="O26" s="742"/>
      <c r="P26" s="743" t="e">
        <f t="shared" si="1"/>
        <v>#DIV/0!</v>
      </c>
      <c r="Q26" s="743" t="e">
        <f t="shared" si="2"/>
        <v>#DIV/0!</v>
      </c>
      <c r="R26" s="744" t="e">
        <f t="shared" si="3"/>
        <v>#DIV/0!</v>
      </c>
      <c r="T26" s="136"/>
    </row>
    <row r="27" spans="1:23" s="621" customFormat="1" ht="14.1" customHeight="1" thickBot="1" x14ac:dyDescent="0.25">
      <c r="A27" s="748">
        <v>14</v>
      </c>
      <c r="B27" s="785"/>
      <c r="C27" s="782">
        <v>6</v>
      </c>
      <c r="D27" s="786" t="s">
        <v>236</v>
      </c>
      <c r="E27" s="757"/>
      <c r="F27" s="758" t="s">
        <v>231</v>
      </c>
      <c r="G27" s="759">
        <v>66</v>
      </c>
      <c r="H27" s="787" t="s">
        <v>128</v>
      </c>
      <c r="I27" s="761" t="s">
        <v>5</v>
      </c>
      <c r="J27" s="761"/>
      <c r="K27" s="788">
        <v>26</v>
      </c>
      <c r="L27" s="788">
        <v>26</v>
      </c>
      <c r="M27" s="788">
        <v>26</v>
      </c>
      <c r="N27" s="763">
        <f t="shared" si="4"/>
        <v>1716</v>
      </c>
      <c r="O27" s="764"/>
      <c r="P27" s="765" t="e">
        <f t="shared" si="1"/>
        <v>#DIV/0!</v>
      </c>
      <c r="Q27" s="765" t="e">
        <f t="shared" si="2"/>
        <v>#DIV/0!</v>
      </c>
      <c r="R27" s="766" t="e">
        <f t="shared" si="3"/>
        <v>#DIV/0!</v>
      </c>
      <c r="T27" s="136"/>
    </row>
    <row r="28" spans="1:23" s="621" customFormat="1" ht="14.1" customHeight="1" x14ac:dyDescent="0.2">
      <c r="A28" s="608"/>
      <c r="B28" s="609"/>
      <c r="C28" s="610"/>
      <c r="D28" s="611"/>
      <c r="E28" s="611"/>
      <c r="F28" s="612"/>
      <c r="G28" s="613"/>
      <c r="H28" s="614"/>
      <c r="I28" s="615"/>
      <c r="J28" s="615"/>
      <c r="K28" s="616"/>
      <c r="L28" s="616"/>
      <c r="M28" s="616"/>
      <c r="N28" s="617"/>
      <c r="O28" s="618"/>
      <c r="P28" s="619"/>
      <c r="Q28" s="619"/>
      <c r="R28" s="620"/>
      <c r="T28" s="136"/>
    </row>
    <row r="29" spans="1:23" s="621" customFormat="1" ht="14.1" customHeight="1" x14ac:dyDescent="0.2">
      <c r="A29" s="608"/>
      <c r="B29" s="609"/>
      <c r="C29" s="610"/>
      <c r="D29" s="611"/>
      <c r="E29" s="611"/>
      <c r="F29" s="612"/>
      <c r="G29" s="613"/>
      <c r="H29" s="614"/>
      <c r="I29" s="615"/>
      <c r="J29" s="615"/>
      <c r="K29" s="616"/>
      <c r="L29" s="616"/>
      <c r="M29" s="616"/>
      <c r="N29" s="617"/>
      <c r="O29" s="618"/>
      <c r="P29" s="619"/>
      <c r="Q29" s="619"/>
      <c r="R29" s="620"/>
      <c r="T29" s="136"/>
    </row>
    <row r="30" spans="1:23" s="621" customFormat="1" ht="14.1" customHeight="1" x14ac:dyDescent="0.2">
      <c r="A30" s="608"/>
      <c r="B30" s="609"/>
      <c r="C30" s="610"/>
      <c r="D30" s="611"/>
      <c r="E30" s="611"/>
      <c r="F30" s="612"/>
      <c r="G30" s="613"/>
      <c r="H30" s="614"/>
      <c r="I30" s="615"/>
      <c r="J30" s="615"/>
      <c r="K30" s="616"/>
      <c r="L30" s="616"/>
      <c r="M30" s="616"/>
      <c r="N30" s="617"/>
      <c r="O30" s="618"/>
      <c r="P30" s="619"/>
      <c r="Q30" s="619"/>
      <c r="R30" s="620"/>
      <c r="T30" s="136"/>
    </row>
    <row r="31" spans="1:23" s="621" customFormat="1" ht="14.1" customHeight="1" x14ac:dyDescent="0.2">
      <c r="A31" s="608"/>
      <c r="B31" s="609"/>
      <c r="C31" s="610"/>
      <c r="D31" s="611"/>
      <c r="E31" s="611"/>
      <c r="F31" s="612"/>
      <c r="G31" s="613"/>
      <c r="H31" s="614"/>
      <c r="I31" s="615"/>
      <c r="J31" s="615"/>
      <c r="K31" s="616"/>
      <c r="L31" s="616"/>
      <c r="M31" s="616"/>
      <c r="N31" s="617"/>
      <c r="O31" s="618"/>
      <c r="P31" s="619"/>
      <c r="Q31" s="619"/>
      <c r="R31" s="620"/>
      <c r="T31" s="136"/>
    </row>
    <row r="32" spans="1:23" s="621" customFormat="1" ht="14.1" customHeight="1" x14ac:dyDescent="0.2">
      <c r="A32" s="608"/>
      <c r="B32" s="609"/>
      <c r="C32" s="610"/>
      <c r="D32" s="611"/>
      <c r="E32" s="611"/>
      <c r="F32" s="612"/>
      <c r="G32" s="613"/>
      <c r="H32" s="614"/>
      <c r="I32" s="615"/>
      <c r="J32" s="615"/>
      <c r="K32" s="616"/>
      <c r="L32" s="616"/>
      <c r="M32" s="616"/>
      <c r="N32" s="617"/>
      <c r="O32" s="618"/>
      <c r="P32" s="619"/>
      <c r="Q32" s="619"/>
      <c r="R32" s="620"/>
      <c r="T32" s="136"/>
    </row>
    <row r="33" spans="1:20" s="621" customFormat="1" ht="14.1" customHeight="1" x14ac:dyDescent="0.2">
      <c r="A33" s="608"/>
      <c r="B33" s="609"/>
      <c r="C33" s="610"/>
      <c r="D33" s="611"/>
      <c r="E33" s="611"/>
      <c r="F33" s="612"/>
      <c r="G33" s="613"/>
      <c r="H33" s="614"/>
      <c r="I33" s="615"/>
      <c r="J33" s="615"/>
      <c r="K33" s="616"/>
      <c r="L33" s="616"/>
      <c r="M33" s="616"/>
      <c r="N33" s="617"/>
      <c r="O33" s="618"/>
      <c r="P33" s="619"/>
      <c r="Q33" s="619"/>
      <c r="R33" s="620"/>
      <c r="T33" s="136"/>
    </row>
    <row r="34" spans="1:20" s="621" customFormat="1" ht="14.1" customHeight="1" x14ac:dyDescent="0.2">
      <c r="A34" s="608"/>
      <c r="B34" s="609"/>
      <c r="C34" s="610"/>
      <c r="D34" s="611"/>
      <c r="E34" s="611"/>
      <c r="F34" s="612"/>
      <c r="G34" s="613"/>
      <c r="H34" s="614"/>
      <c r="I34" s="615"/>
      <c r="J34" s="615"/>
      <c r="K34" s="616"/>
      <c r="L34" s="616"/>
      <c r="M34" s="616"/>
      <c r="N34" s="617"/>
      <c r="O34" s="618"/>
      <c r="P34" s="619"/>
      <c r="Q34" s="619"/>
      <c r="R34" s="620"/>
      <c r="T34" s="136"/>
    </row>
    <row r="35" spans="1:20" s="621" customFormat="1" ht="14.1" customHeight="1" x14ac:dyDescent="0.2">
      <c r="A35" s="608"/>
      <c r="B35" s="609"/>
      <c r="C35" s="610"/>
      <c r="D35" s="611"/>
      <c r="E35" s="611"/>
      <c r="F35" s="612"/>
      <c r="G35" s="613"/>
      <c r="H35" s="614"/>
      <c r="I35" s="615"/>
      <c r="J35" s="615"/>
      <c r="K35" s="616"/>
      <c r="L35" s="616"/>
      <c r="M35" s="616"/>
      <c r="N35" s="617"/>
      <c r="O35" s="618"/>
      <c r="P35" s="619"/>
      <c r="Q35" s="619"/>
      <c r="R35" s="620"/>
      <c r="T35" s="136"/>
    </row>
    <row r="36" spans="1:20" s="621" customFormat="1" ht="14.1" customHeight="1" x14ac:dyDescent="0.2">
      <c r="A36" s="608"/>
      <c r="B36" s="609"/>
      <c r="C36" s="610"/>
      <c r="D36" s="611"/>
      <c r="E36" s="611"/>
      <c r="F36" s="612"/>
      <c r="G36" s="613"/>
      <c r="H36" s="614"/>
      <c r="I36" s="615"/>
      <c r="J36" s="615"/>
      <c r="K36" s="616"/>
      <c r="L36" s="616"/>
      <c r="M36" s="616"/>
      <c r="N36" s="617"/>
      <c r="O36" s="618"/>
      <c r="P36" s="619"/>
      <c r="Q36" s="619"/>
      <c r="R36" s="620"/>
      <c r="T36" s="136"/>
    </row>
    <row r="37" spans="1:20" s="621" customFormat="1" ht="14.1" customHeight="1" x14ac:dyDescent="0.2">
      <c r="A37" s="608"/>
      <c r="B37" s="609"/>
      <c r="C37" s="610"/>
      <c r="D37" s="622"/>
      <c r="E37" s="622"/>
      <c r="F37" s="612"/>
      <c r="G37" s="613"/>
      <c r="H37" s="614"/>
      <c r="I37" s="615"/>
      <c r="J37" s="615"/>
      <c r="K37" s="616"/>
      <c r="L37" s="616"/>
      <c r="M37" s="616"/>
      <c r="N37" s="617"/>
      <c r="O37" s="618"/>
      <c r="P37" s="619"/>
      <c r="Q37" s="619"/>
      <c r="R37" s="620"/>
      <c r="T37" s="136"/>
    </row>
    <row r="38" spans="1:20" s="621" customFormat="1" ht="14.1" customHeight="1" x14ac:dyDescent="0.2">
      <c r="A38" s="608"/>
      <c r="B38" s="609"/>
      <c r="C38" s="610"/>
      <c r="D38" s="611"/>
      <c r="E38" s="611"/>
      <c r="F38" s="612"/>
      <c r="G38" s="613"/>
      <c r="H38" s="614"/>
      <c r="I38" s="615"/>
      <c r="J38" s="615"/>
      <c r="K38" s="616"/>
      <c r="L38" s="616"/>
      <c r="M38" s="616"/>
      <c r="N38" s="617"/>
      <c r="O38" s="618"/>
      <c r="P38" s="619"/>
      <c r="Q38" s="619"/>
      <c r="R38" s="620"/>
      <c r="T38" s="136"/>
    </row>
    <row r="39" spans="1:20" s="136" customFormat="1" ht="14.1" customHeight="1" x14ac:dyDescent="0.2">
      <c r="A39" s="608"/>
      <c r="B39" s="608"/>
      <c r="C39" s="610"/>
      <c r="D39" s="611"/>
      <c r="E39" s="611"/>
      <c r="F39" s="612"/>
      <c r="G39" s="613"/>
      <c r="H39" s="614"/>
      <c r="I39" s="615"/>
      <c r="J39" s="615"/>
      <c r="K39" s="616"/>
      <c r="L39" s="616"/>
      <c r="M39" s="616"/>
      <c r="N39" s="617"/>
      <c r="O39" s="618"/>
      <c r="P39" s="619"/>
      <c r="Q39" s="619"/>
      <c r="R39" s="620"/>
    </row>
  </sheetData>
  <sheetProtection algorithmName="SHA-512" hashValue="YIqeKG1m7XwNgyU8fKddLMPmhCrQQkoy0ssohMgOrraD4KjLKDjNQalMTbywWQu7hojcRkTaqQb/mNvOaDf1/w==" saltValue="6msZFd/AUZ4eMrlL6YFXSQ==" spinCount="100000" sheet="1" autoFilter="0"/>
  <autoFilter ref="A12:O39" xr:uid="{00000000-0009-0000-0000-000031000000}"/>
  <mergeCells count="16">
    <mergeCell ref="W9:W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3100-000001000000}"/>
    <hyperlink ref="O3:Q3" location="'3-Angebotsgesamtübersicht'!A1" display="zur Angebotsgesamtübersicht" xr:uid="{28446ADD-3155-4B8B-AFF0-179C6441FB44}"/>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B050"/>
  </sheetPr>
  <dimension ref="A1:W39"/>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8.5703125" customWidth="1"/>
    <col min="12" max="12" width="6.7109375" hidden="1" customWidth="1"/>
    <col min="13" max="13" width="6.28515625" hidden="1" customWidth="1"/>
    <col min="14" max="14" width="10.85546875" bestFit="1" customWidth="1"/>
    <col min="15" max="15" width="9.5703125" customWidth="1"/>
    <col min="16" max="16" width="11" customWidth="1"/>
    <col min="17" max="17" width="8.7109375" customWidth="1"/>
    <col min="18" max="18" width="15.7109375" customWidth="1"/>
    <col min="19" max="20" width="10.7109375" customWidth="1"/>
    <col min="21" max="21" width="31.85546875" customWidth="1"/>
    <col min="22" max="22" width="1.140625" customWidth="1"/>
    <col min="23" max="23" width="16.42578125" bestFit="1" customWidth="1"/>
    <col min="37" max="37" width="11" customWidth="1"/>
  </cols>
  <sheetData>
    <row r="1" spans="1:23" ht="7.5" customHeight="1" thickBot="1" x14ac:dyDescent="0.3"/>
    <row r="2" spans="1:23" ht="21.6" customHeight="1" x14ac:dyDescent="0.25">
      <c r="A2" s="1275" t="s">
        <v>77</v>
      </c>
      <c r="B2" s="1276"/>
      <c r="C2" s="1276"/>
      <c r="D2" s="1219" t="s">
        <v>216</v>
      </c>
      <c r="E2" s="1219"/>
      <c r="F2" s="1219"/>
      <c r="G2" s="1219"/>
      <c r="H2" s="1204" t="str">
        <f>'3-Angebotsgesamtübersicht'!G2</f>
        <v>Firma</v>
      </c>
      <c r="I2" s="1360"/>
      <c r="J2" s="1360"/>
      <c r="K2" s="1360"/>
      <c r="L2" s="1360"/>
      <c r="M2" s="1360"/>
      <c r="N2" s="1360"/>
      <c r="O2" s="1357" t="s">
        <v>111</v>
      </c>
      <c r="P2" s="1358"/>
      <c r="Q2" s="1359"/>
      <c r="R2" s="1181" t="s">
        <v>110</v>
      </c>
      <c r="U2" s="603"/>
    </row>
    <row r="3" spans="1:23" ht="15" customHeight="1" x14ac:dyDescent="0.25">
      <c r="A3" s="1277"/>
      <c r="B3" s="1278"/>
      <c r="C3" s="1278"/>
      <c r="D3" s="1013"/>
      <c r="E3" s="1013"/>
      <c r="F3" s="1013"/>
      <c r="G3" s="1013"/>
      <c r="H3" s="1361"/>
      <c r="I3" s="1362"/>
      <c r="J3" s="1362"/>
      <c r="K3" s="1362"/>
      <c r="L3" s="1362"/>
      <c r="M3" s="1362"/>
      <c r="N3" s="1362"/>
      <c r="O3" s="1018" t="s">
        <v>4</v>
      </c>
      <c r="P3" s="1018"/>
      <c r="Q3" s="1018"/>
      <c r="R3" s="1182"/>
      <c r="W3" s="604"/>
    </row>
    <row r="4" spans="1:23" ht="15" customHeight="1" x14ac:dyDescent="0.25">
      <c r="A4" s="1277"/>
      <c r="B4" s="1278"/>
      <c r="C4" s="1278"/>
      <c r="D4" s="1013"/>
      <c r="E4" s="1013"/>
      <c r="F4" s="1013"/>
      <c r="G4" s="1013"/>
      <c r="H4" s="1361"/>
      <c r="I4" s="1362"/>
      <c r="J4" s="1362"/>
      <c r="K4" s="1362"/>
      <c r="L4" s="1362"/>
      <c r="M4" s="1362"/>
      <c r="N4" s="1362"/>
      <c r="O4" s="1105"/>
      <c r="P4" s="1106"/>
      <c r="Q4" s="1107"/>
      <c r="R4" s="681"/>
      <c r="W4" s="605"/>
    </row>
    <row r="5" spans="1:23" ht="15.75" customHeight="1" x14ac:dyDescent="0.25">
      <c r="A5" s="1277"/>
      <c r="B5" s="1278"/>
      <c r="C5" s="1278"/>
      <c r="D5" s="1013"/>
      <c r="E5" s="1013"/>
      <c r="F5" s="1013"/>
      <c r="G5" s="1013"/>
      <c r="H5" s="1361"/>
      <c r="I5" s="1362"/>
      <c r="J5" s="1362"/>
      <c r="K5" s="1362"/>
      <c r="L5" s="1362"/>
      <c r="M5" s="1362"/>
      <c r="N5" s="1362"/>
      <c r="O5" s="1108"/>
      <c r="P5" s="1109"/>
      <c r="Q5" s="1110"/>
      <c r="R5" s="681"/>
    </row>
    <row r="6" spans="1:23" ht="15.75" customHeight="1" x14ac:dyDescent="0.25">
      <c r="A6" s="1277"/>
      <c r="B6" s="1278"/>
      <c r="C6" s="1278"/>
      <c r="D6" s="1013"/>
      <c r="E6" s="1013"/>
      <c r="F6" s="1013"/>
      <c r="G6" s="1013"/>
      <c r="H6" s="1361"/>
      <c r="I6" s="1362"/>
      <c r="J6" s="1362"/>
      <c r="K6" s="1362"/>
      <c r="L6" s="1362"/>
      <c r="M6" s="1362"/>
      <c r="N6" s="1362"/>
      <c r="O6" s="1111"/>
      <c r="P6" s="1112"/>
      <c r="Q6" s="1113"/>
      <c r="R6" s="681"/>
    </row>
    <row r="7" spans="1:23" ht="15" customHeight="1" x14ac:dyDescent="0.25">
      <c r="A7" s="1277" t="s">
        <v>78</v>
      </c>
      <c r="B7" s="1278"/>
      <c r="C7" s="1278"/>
      <c r="D7" s="1365" t="s">
        <v>651</v>
      </c>
      <c r="E7" s="1366"/>
      <c r="F7" s="1039" t="s">
        <v>392</v>
      </c>
      <c r="G7" s="1039"/>
      <c r="H7" s="1361"/>
      <c r="I7" s="1362"/>
      <c r="J7" s="1362"/>
      <c r="K7" s="1362"/>
      <c r="L7" s="1362"/>
      <c r="M7" s="1362"/>
      <c r="N7" s="1362"/>
      <c r="O7" s="1096" t="s">
        <v>105</v>
      </c>
      <c r="P7" s="1096"/>
      <c r="Q7" s="1097"/>
      <c r="R7" s="682"/>
    </row>
    <row r="8" spans="1:23" ht="15.75" customHeight="1" thickBot="1" x14ac:dyDescent="0.3">
      <c r="A8" s="1277"/>
      <c r="B8" s="1278"/>
      <c r="C8" s="1278"/>
      <c r="D8" s="1366"/>
      <c r="E8" s="1366"/>
      <c r="F8" s="1039"/>
      <c r="G8" s="1039"/>
      <c r="H8" s="1361"/>
      <c r="I8" s="1362"/>
      <c r="J8" s="1362"/>
      <c r="K8" s="1362"/>
      <c r="L8" s="1362"/>
      <c r="M8" s="1362"/>
      <c r="N8" s="1362"/>
      <c r="O8" s="1096"/>
      <c r="P8" s="1096"/>
      <c r="Q8" s="1097"/>
      <c r="R8" s="681"/>
    </row>
    <row r="9" spans="1:23" ht="15" customHeight="1" x14ac:dyDescent="0.25">
      <c r="A9" s="1277"/>
      <c r="B9" s="1278"/>
      <c r="C9" s="1278"/>
      <c r="D9" s="1366"/>
      <c r="E9" s="1366"/>
      <c r="F9" s="1039"/>
      <c r="G9" s="1039"/>
      <c r="H9" s="1361"/>
      <c r="I9" s="1362"/>
      <c r="J9" s="1362"/>
      <c r="K9" s="1362"/>
      <c r="L9" s="1362"/>
      <c r="M9" s="1362"/>
      <c r="N9" s="1362"/>
      <c r="O9" s="1288">
        <f>'2-Preisblatt'!D6</f>
        <v>0</v>
      </c>
      <c r="P9" s="1288"/>
      <c r="Q9" s="1288"/>
      <c r="R9" s="1100" t="s">
        <v>103</v>
      </c>
      <c r="U9" s="1037"/>
    </row>
    <row r="10" spans="1:23" ht="15.75" customHeight="1" x14ac:dyDescent="0.25">
      <c r="A10" s="1277"/>
      <c r="B10" s="1278"/>
      <c r="C10" s="1278"/>
      <c r="D10" s="1366"/>
      <c r="E10" s="1366"/>
      <c r="F10" s="1039"/>
      <c r="G10" s="1039"/>
      <c r="H10" s="1363"/>
      <c r="I10" s="1364"/>
      <c r="J10" s="1364"/>
      <c r="K10" s="1364"/>
      <c r="L10" s="1364"/>
      <c r="M10" s="1364"/>
      <c r="N10" s="1364"/>
      <c r="O10" s="1288"/>
      <c r="P10" s="1288"/>
      <c r="Q10" s="1288"/>
      <c r="R10" s="1101"/>
      <c r="U10" s="1037"/>
    </row>
    <row r="11" spans="1:23" ht="23.25" customHeight="1" x14ac:dyDescent="0.25">
      <c r="A11" s="750" t="s">
        <v>79</v>
      </c>
      <c r="B11" s="703"/>
      <c r="C11" s="703" t="s">
        <v>113</v>
      </c>
      <c r="D11" s="703" t="s">
        <v>119</v>
      </c>
      <c r="E11" s="703" t="s">
        <v>80</v>
      </c>
      <c r="F11" s="704" t="s">
        <v>85</v>
      </c>
      <c r="G11" s="705" t="s">
        <v>82</v>
      </c>
      <c r="H11" s="705" t="s">
        <v>44</v>
      </c>
      <c r="I11" s="706" t="s">
        <v>114</v>
      </c>
      <c r="J11" s="706" t="s">
        <v>115</v>
      </c>
      <c r="K11" s="707" t="s">
        <v>83</v>
      </c>
      <c r="L11" s="707"/>
      <c r="M11" s="708"/>
      <c r="N11" s="709" t="s">
        <v>63</v>
      </c>
      <c r="O11" s="710" t="s">
        <v>632</v>
      </c>
      <c r="P11" s="711" t="s">
        <v>84</v>
      </c>
      <c r="Q11" s="711"/>
      <c r="R11" s="712" t="s">
        <v>653</v>
      </c>
      <c r="U11" s="607"/>
    </row>
    <row r="12" spans="1:23" ht="22.5" x14ac:dyDescent="0.25">
      <c r="A12" s="751"/>
      <c r="B12" s="714"/>
      <c r="C12" s="714"/>
      <c r="D12" s="714" t="s">
        <v>80</v>
      </c>
      <c r="E12" s="714"/>
      <c r="F12" s="715" t="s">
        <v>85</v>
      </c>
      <c r="G12" s="716" t="s">
        <v>86</v>
      </c>
      <c r="H12" s="714" t="s">
        <v>87</v>
      </c>
      <c r="I12" s="789" t="s">
        <v>81</v>
      </c>
      <c r="J12" s="790"/>
      <c r="K12" s="791"/>
      <c r="L12" s="791" t="s">
        <v>88</v>
      </c>
      <c r="M12" s="791" t="s">
        <v>654</v>
      </c>
      <c r="N12" s="792" t="s">
        <v>90</v>
      </c>
      <c r="O12" s="721" t="s">
        <v>91</v>
      </c>
      <c r="P12" s="722" t="s">
        <v>92</v>
      </c>
      <c r="Q12" s="722" t="s">
        <v>93</v>
      </c>
      <c r="R12" s="723" t="s">
        <v>94</v>
      </c>
      <c r="U12" s="606"/>
    </row>
    <row r="13" spans="1:23" x14ac:dyDescent="0.25">
      <c r="A13" s="752"/>
      <c r="B13" s="725"/>
      <c r="C13" s="726"/>
      <c r="D13" s="726"/>
      <c r="E13" s="726"/>
      <c r="F13" s="727" t="s">
        <v>75</v>
      </c>
      <c r="G13" s="728">
        <f>SUM(G14:G$18)</f>
        <v>78.41</v>
      </c>
      <c r="H13" s="729"/>
      <c r="I13" s="726"/>
      <c r="J13" s="730"/>
      <c r="K13" s="729"/>
      <c r="L13" s="729"/>
      <c r="M13" s="729"/>
      <c r="N13" s="728">
        <f>SUM(N14:N$18)</f>
        <v>2038.6599999999999</v>
      </c>
      <c r="O13" s="729"/>
      <c r="P13" s="731" t="e">
        <f>SUM(P14:P$18)</f>
        <v>#DIV/0!</v>
      </c>
      <c r="Q13" s="731" t="e">
        <f>SUM(Q14:Q$18)</f>
        <v>#DIV/0!</v>
      </c>
      <c r="R13" s="732" t="e">
        <f>SUM(R14:R18)</f>
        <v>#DIV/0!</v>
      </c>
    </row>
    <row r="14" spans="1:23" s="136" customFormat="1" ht="14.1" customHeight="1" x14ac:dyDescent="0.2">
      <c r="A14" s="753">
        <v>1</v>
      </c>
      <c r="B14" s="734"/>
      <c r="C14" s="735"/>
      <c r="D14" s="793" t="s">
        <v>124</v>
      </c>
      <c r="E14" s="736"/>
      <c r="F14" s="736" t="s">
        <v>329</v>
      </c>
      <c r="G14" s="737">
        <v>34.07</v>
      </c>
      <c r="H14" s="794" t="s">
        <v>343</v>
      </c>
      <c r="I14" s="739" t="s">
        <v>5</v>
      </c>
      <c r="J14" s="739"/>
      <c r="K14" s="740">
        <v>26</v>
      </c>
      <c r="L14" s="740">
        <v>26</v>
      </c>
      <c r="M14" s="740">
        <v>26</v>
      </c>
      <c r="N14" s="741">
        <f>G14*K14</f>
        <v>885.82</v>
      </c>
      <c r="O14" s="742"/>
      <c r="P14" s="743" t="e">
        <f>N14/O14</f>
        <v>#DIV/0!</v>
      </c>
      <c r="Q14" s="743" t="e">
        <f>P14/12</f>
        <v>#DIV/0!</v>
      </c>
      <c r="R14" s="744" t="e">
        <f>P14*$O$9</f>
        <v>#DIV/0!</v>
      </c>
    </row>
    <row r="15" spans="1:23" s="136" customFormat="1" ht="14.1" customHeight="1" x14ac:dyDescent="0.2">
      <c r="A15" s="753">
        <v>2</v>
      </c>
      <c r="B15" s="745"/>
      <c r="C15" s="735"/>
      <c r="D15" s="793" t="s">
        <v>124</v>
      </c>
      <c r="E15" s="736"/>
      <c r="F15" s="736" t="s">
        <v>328</v>
      </c>
      <c r="G15" s="737">
        <v>12.74</v>
      </c>
      <c r="H15" s="795" t="s">
        <v>339</v>
      </c>
      <c r="I15" s="739" t="s">
        <v>9</v>
      </c>
      <c r="J15" s="739"/>
      <c r="K15" s="740">
        <v>26</v>
      </c>
      <c r="L15" s="740">
        <v>26</v>
      </c>
      <c r="M15" s="740">
        <v>26</v>
      </c>
      <c r="N15" s="741">
        <f t="shared" ref="N15:N17" si="0">G15*K15</f>
        <v>331.24</v>
      </c>
      <c r="O15" s="742"/>
      <c r="P15" s="743" t="e">
        <f t="shared" ref="P15:P18" si="1">N15/O15</f>
        <v>#DIV/0!</v>
      </c>
      <c r="Q15" s="743" t="e">
        <f t="shared" ref="Q15:Q18" si="2">P15/12</f>
        <v>#DIV/0!</v>
      </c>
      <c r="R15" s="744" t="e">
        <f t="shared" ref="R15:R18" si="3">P15*$O$9</f>
        <v>#DIV/0!</v>
      </c>
    </row>
    <row r="16" spans="1:23" s="136" customFormat="1" ht="14.1" customHeight="1" x14ac:dyDescent="0.2">
      <c r="A16" s="753">
        <v>3</v>
      </c>
      <c r="B16" s="734"/>
      <c r="C16" s="735"/>
      <c r="D16" s="793" t="s">
        <v>124</v>
      </c>
      <c r="E16" s="746"/>
      <c r="F16" s="736" t="s">
        <v>133</v>
      </c>
      <c r="G16" s="737">
        <v>7.02</v>
      </c>
      <c r="H16" s="795" t="s">
        <v>337</v>
      </c>
      <c r="I16" s="739" t="s">
        <v>7</v>
      </c>
      <c r="J16" s="739"/>
      <c r="K16" s="740">
        <v>26</v>
      </c>
      <c r="L16" s="740">
        <v>26</v>
      </c>
      <c r="M16" s="740">
        <v>26</v>
      </c>
      <c r="N16" s="741">
        <f t="shared" si="0"/>
        <v>182.51999999999998</v>
      </c>
      <c r="O16" s="742"/>
      <c r="P16" s="743" t="e">
        <f t="shared" si="1"/>
        <v>#DIV/0!</v>
      </c>
      <c r="Q16" s="743" t="e">
        <f t="shared" si="2"/>
        <v>#DIV/0!</v>
      </c>
      <c r="R16" s="744" t="e">
        <f t="shared" si="3"/>
        <v>#DIV/0!</v>
      </c>
    </row>
    <row r="17" spans="1:18" s="621" customFormat="1" ht="14.1" customHeight="1" x14ac:dyDescent="0.2">
      <c r="A17" s="753">
        <v>4</v>
      </c>
      <c r="B17" s="745"/>
      <c r="C17" s="735"/>
      <c r="D17" s="793" t="s">
        <v>124</v>
      </c>
      <c r="E17" s="746"/>
      <c r="F17" s="736" t="s">
        <v>132</v>
      </c>
      <c r="G17" s="737">
        <v>4.3499999999999996</v>
      </c>
      <c r="H17" s="795" t="s">
        <v>337</v>
      </c>
      <c r="I17" s="739" t="s">
        <v>7</v>
      </c>
      <c r="J17" s="739"/>
      <c r="K17" s="740">
        <v>26</v>
      </c>
      <c r="L17" s="740">
        <v>26</v>
      </c>
      <c r="M17" s="740">
        <v>26</v>
      </c>
      <c r="N17" s="741">
        <f t="shared" si="0"/>
        <v>113.1</v>
      </c>
      <c r="O17" s="742"/>
      <c r="P17" s="743" t="e">
        <f t="shared" si="1"/>
        <v>#DIV/0!</v>
      </c>
      <c r="Q17" s="743" t="e">
        <f t="shared" si="2"/>
        <v>#DIV/0!</v>
      </c>
      <c r="R17" s="744" t="e">
        <f t="shared" si="3"/>
        <v>#DIV/0!</v>
      </c>
    </row>
    <row r="18" spans="1:18" s="621" customFormat="1" ht="14.1" customHeight="1" thickBot="1" x14ac:dyDescent="0.25">
      <c r="A18" s="796">
        <v>5</v>
      </c>
      <c r="B18" s="797"/>
      <c r="C18" s="756"/>
      <c r="D18" s="798" t="s">
        <v>124</v>
      </c>
      <c r="E18" s="757"/>
      <c r="F18" s="799" t="s">
        <v>131</v>
      </c>
      <c r="G18" s="759">
        <v>20.23</v>
      </c>
      <c r="H18" s="800" t="s">
        <v>337</v>
      </c>
      <c r="I18" s="761" t="s">
        <v>8</v>
      </c>
      <c r="J18" s="761"/>
      <c r="K18" s="788">
        <v>26</v>
      </c>
      <c r="L18" s="788">
        <v>26</v>
      </c>
      <c r="M18" s="788">
        <v>26</v>
      </c>
      <c r="N18" s="763">
        <f>G18*K18</f>
        <v>525.98</v>
      </c>
      <c r="O18" s="764"/>
      <c r="P18" s="765" t="e">
        <f t="shared" si="1"/>
        <v>#DIV/0!</v>
      </c>
      <c r="Q18" s="765" t="e">
        <f t="shared" si="2"/>
        <v>#DIV/0!</v>
      </c>
      <c r="R18" s="766" t="e">
        <f t="shared" si="3"/>
        <v>#DIV/0!</v>
      </c>
    </row>
    <row r="19" spans="1:18" s="621" customFormat="1" ht="14.1" customHeight="1" x14ac:dyDescent="0.2">
      <c r="A19" s="608"/>
      <c r="B19" s="609"/>
      <c r="C19" s="610"/>
      <c r="D19" s="801"/>
      <c r="E19" s="611"/>
      <c r="F19" s="612"/>
      <c r="G19" s="613"/>
      <c r="H19" s="614"/>
      <c r="I19" s="615"/>
      <c r="J19" s="615"/>
      <c r="K19" s="616"/>
      <c r="L19" s="616"/>
      <c r="M19" s="616"/>
      <c r="N19" s="617"/>
      <c r="O19" s="618"/>
      <c r="P19" s="619"/>
      <c r="Q19" s="619"/>
      <c r="R19" s="620"/>
    </row>
    <row r="20" spans="1:18" s="621" customFormat="1" ht="14.1" customHeight="1" x14ac:dyDescent="0.2">
      <c r="A20" s="608"/>
      <c r="B20" s="609"/>
      <c r="C20" s="610"/>
      <c r="D20" s="801"/>
      <c r="E20" s="611"/>
      <c r="F20" s="612"/>
      <c r="G20" s="613"/>
      <c r="H20" s="614"/>
      <c r="I20" s="615"/>
      <c r="J20" s="615"/>
      <c r="K20" s="616"/>
      <c r="L20" s="616"/>
      <c r="M20" s="616"/>
      <c r="N20" s="617"/>
      <c r="O20" s="618"/>
      <c r="P20" s="619"/>
      <c r="Q20" s="619"/>
      <c r="R20" s="620"/>
    </row>
    <row r="21" spans="1:18" s="621" customFormat="1" ht="14.1" customHeight="1" x14ac:dyDescent="0.2">
      <c r="A21" s="608"/>
      <c r="B21" s="609"/>
      <c r="C21" s="610"/>
      <c r="D21" s="801"/>
      <c r="E21" s="611"/>
      <c r="F21" s="612"/>
      <c r="G21" s="613"/>
      <c r="H21" s="614"/>
      <c r="I21" s="615"/>
      <c r="J21" s="615"/>
      <c r="K21" s="616"/>
      <c r="L21" s="616"/>
      <c r="M21" s="616"/>
      <c r="N21" s="617"/>
      <c r="O21" s="618"/>
      <c r="P21" s="619"/>
      <c r="Q21" s="619"/>
      <c r="R21" s="620"/>
    </row>
    <row r="22" spans="1:18" s="621" customFormat="1" ht="14.1" customHeight="1" x14ac:dyDescent="0.2">
      <c r="A22" s="608"/>
      <c r="B22" s="609"/>
      <c r="C22" s="610"/>
      <c r="D22" s="801"/>
      <c r="E22" s="611"/>
      <c r="F22" s="612"/>
      <c r="G22" s="802"/>
      <c r="H22" s="803"/>
      <c r="I22" s="804"/>
      <c r="J22" s="804"/>
      <c r="K22" s="805"/>
      <c r="L22" s="805"/>
      <c r="M22" s="805"/>
      <c r="N22" s="806"/>
      <c r="O22" s="807"/>
      <c r="P22" s="808"/>
      <c r="Q22" s="808"/>
      <c r="R22" s="809"/>
    </row>
    <row r="23" spans="1:18" s="621" customFormat="1" ht="14.1" customHeight="1" x14ac:dyDescent="0.2">
      <c r="A23" s="608"/>
      <c r="B23" s="609"/>
      <c r="C23" s="610"/>
      <c r="D23" s="801"/>
      <c r="E23" s="611"/>
      <c r="F23" s="612"/>
      <c r="G23" s="802"/>
      <c r="H23" s="803"/>
      <c r="I23" s="804"/>
      <c r="J23" s="804"/>
      <c r="K23" s="805"/>
      <c r="L23" s="805"/>
      <c r="M23" s="805"/>
      <c r="N23" s="806"/>
      <c r="O23" s="807"/>
      <c r="P23" s="808"/>
      <c r="Q23" s="808"/>
      <c r="R23" s="807"/>
    </row>
    <row r="24" spans="1:18" s="621" customFormat="1" ht="14.1" customHeight="1" x14ac:dyDescent="0.2">
      <c r="A24" s="608"/>
      <c r="B24" s="609"/>
      <c r="C24" s="610"/>
      <c r="D24" s="801"/>
      <c r="E24" s="611"/>
      <c r="F24" s="612"/>
      <c r="G24" s="802"/>
      <c r="H24" s="803"/>
      <c r="I24" s="804"/>
      <c r="J24" s="804"/>
      <c r="K24" s="805"/>
      <c r="L24" s="805"/>
      <c r="M24" s="805"/>
      <c r="N24" s="806"/>
      <c r="O24" s="807"/>
      <c r="P24" s="808"/>
      <c r="Q24" s="808"/>
      <c r="R24" s="807"/>
    </row>
    <row r="25" spans="1:18" s="621" customFormat="1" ht="14.1" customHeight="1" x14ac:dyDescent="0.2">
      <c r="A25" s="608"/>
      <c r="B25" s="609"/>
      <c r="C25" s="610"/>
      <c r="D25" s="801"/>
      <c r="E25" s="611"/>
      <c r="F25" s="612"/>
      <c r="G25" s="802"/>
      <c r="H25" s="803"/>
      <c r="I25" s="804"/>
      <c r="J25" s="804"/>
      <c r="K25" s="805"/>
      <c r="L25" s="805"/>
      <c r="M25" s="805"/>
      <c r="N25" s="806"/>
      <c r="O25" s="807"/>
      <c r="P25" s="808"/>
      <c r="Q25" s="808"/>
      <c r="R25" s="807"/>
    </row>
    <row r="26" spans="1:18" s="621" customFormat="1" ht="14.1" customHeight="1" x14ac:dyDescent="0.2">
      <c r="A26" s="608"/>
      <c r="B26" s="609"/>
      <c r="C26" s="610"/>
      <c r="D26" s="801"/>
      <c r="E26" s="611"/>
      <c r="F26" s="612"/>
      <c r="G26" s="802"/>
      <c r="H26" s="810"/>
      <c r="I26" s="804"/>
      <c r="J26" s="804"/>
      <c r="K26" s="805"/>
      <c r="L26" s="805"/>
      <c r="M26" s="805"/>
      <c r="N26" s="806"/>
      <c r="O26" s="807"/>
      <c r="P26" s="808"/>
      <c r="Q26" s="808"/>
      <c r="R26" s="807"/>
    </row>
    <row r="27" spans="1:18" s="621" customFormat="1" ht="14.1" customHeight="1" x14ac:dyDescent="0.2">
      <c r="A27" s="608"/>
      <c r="B27" s="609"/>
      <c r="C27" s="610"/>
      <c r="D27" s="801"/>
      <c r="E27" s="611"/>
      <c r="F27" s="612"/>
      <c r="G27" s="802"/>
      <c r="H27" s="810"/>
      <c r="I27" s="804"/>
      <c r="J27" s="804"/>
      <c r="K27" s="805"/>
      <c r="L27" s="805"/>
      <c r="M27" s="805"/>
      <c r="N27" s="806"/>
      <c r="O27" s="807"/>
      <c r="P27" s="808"/>
      <c r="Q27" s="808"/>
      <c r="R27" s="807"/>
    </row>
    <row r="28" spans="1:18" s="621" customFormat="1" ht="14.1" customHeight="1" x14ac:dyDescent="0.2">
      <c r="A28" s="608"/>
      <c r="B28" s="609"/>
      <c r="C28" s="610"/>
      <c r="D28" s="611"/>
      <c r="E28" s="611"/>
      <c r="F28" s="612"/>
      <c r="G28" s="802"/>
      <c r="H28" s="803"/>
      <c r="I28" s="804"/>
      <c r="J28" s="804"/>
      <c r="K28" s="805"/>
      <c r="L28" s="805"/>
      <c r="M28" s="805"/>
      <c r="N28" s="806"/>
      <c r="O28" s="807"/>
      <c r="P28" s="808"/>
      <c r="Q28" s="808"/>
      <c r="R28" s="807"/>
    </row>
    <row r="29" spans="1:18" s="621" customFormat="1" ht="14.1" customHeight="1" x14ac:dyDescent="0.2">
      <c r="A29" s="608"/>
      <c r="B29" s="609"/>
      <c r="C29" s="610"/>
      <c r="D29" s="611"/>
      <c r="E29" s="611"/>
      <c r="F29" s="612"/>
      <c r="G29" s="802"/>
      <c r="H29" s="803"/>
      <c r="I29" s="804"/>
      <c r="J29" s="804"/>
      <c r="K29" s="805"/>
      <c r="L29" s="805"/>
      <c r="M29" s="805"/>
      <c r="N29" s="806"/>
      <c r="O29" s="807"/>
      <c r="P29" s="808"/>
      <c r="Q29" s="808"/>
      <c r="R29" s="809"/>
    </row>
    <row r="30" spans="1:18" s="621" customFormat="1" ht="14.1" customHeight="1" x14ac:dyDescent="0.2">
      <c r="A30" s="608"/>
      <c r="B30" s="609"/>
      <c r="C30" s="610"/>
      <c r="D30" s="611"/>
      <c r="E30" s="611"/>
      <c r="F30" s="612"/>
      <c r="G30" s="802"/>
      <c r="H30" s="803"/>
      <c r="I30" s="804"/>
      <c r="J30" s="804"/>
      <c r="K30" s="805"/>
      <c r="L30" s="805"/>
      <c r="M30" s="805"/>
      <c r="N30" s="806"/>
      <c r="O30" s="807"/>
      <c r="P30" s="808"/>
      <c r="Q30" s="808"/>
      <c r="R30" s="809"/>
    </row>
    <row r="31" spans="1:18" s="621" customFormat="1" ht="14.1" customHeight="1" x14ac:dyDescent="0.2">
      <c r="A31" s="608"/>
      <c r="B31" s="609"/>
      <c r="C31" s="610"/>
      <c r="D31" s="611"/>
      <c r="E31" s="611"/>
      <c r="F31" s="612"/>
      <c r="G31" s="802"/>
      <c r="H31" s="803"/>
      <c r="I31" s="804"/>
      <c r="J31" s="804"/>
      <c r="K31" s="805"/>
      <c r="L31" s="805"/>
      <c r="M31" s="805"/>
      <c r="N31" s="806"/>
      <c r="O31" s="807"/>
      <c r="P31" s="808"/>
      <c r="Q31" s="808"/>
      <c r="R31" s="809"/>
    </row>
    <row r="32" spans="1:18" s="621" customFormat="1" ht="14.1" customHeight="1" x14ac:dyDescent="0.2">
      <c r="A32" s="608"/>
      <c r="B32" s="609"/>
      <c r="C32" s="610"/>
      <c r="D32" s="611"/>
      <c r="E32" s="611"/>
      <c r="F32" s="612"/>
      <c r="G32" s="802"/>
      <c r="H32" s="803"/>
      <c r="I32" s="804"/>
      <c r="J32" s="804"/>
      <c r="K32" s="805"/>
      <c r="L32" s="805"/>
      <c r="M32" s="805"/>
      <c r="N32" s="806"/>
      <c r="O32" s="807"/>
      <c r="P32" s="808"/>
      <c r="Q32" s="808"/>
      <c r="R32" s="809"/>
    </row>
    <row r="33" spans="1:18" s="621" customFormat="1" ht="14.1" customHeight="1" x14ac:dyDescent="0.2">
      <c r="A33" s="608"/>
      <c r="B33" s="609"/>
      <c r="C33" s="610"/>
      <c r="D33" s="611"/>
      <c r="E33" s="611"/>
      <c r="F33" s="612"/>
      <c r="G33" s="802"/>
      <c r="H33" s="803"/>
      <c r="I33" s="804"/>
      <c r="J33" s="804"/>
      <c r="K33" s="805"/>
      <c r="L33" s="805"/>
      <c r="M33" s="805"/>
      <c r="N33" s="806"/>
      <c r="O33" s="807"/>
      <c r="P33" s="808"/>
      <c r="Q33" s="808"/>
      <c r="R33" s="809"/>
    </row>
    <row r="34" spans="1:18" s="621" customFormat="1" ht="14.1" customHeight="1" x14ac:dyDescent="0.2">
      <c r="A34" s="608"/>
      <c r="B34" s="609"/>
      <c r="C34" s="610"/>
      <c r="D34" s="611"/>
      <c r="E34" s="611"/>
      <c r="F34" s="612"/>
      <c r="G34" s="613"/>
      <c r="H34" s="614"/>
      <c r="I34" s="615"/>
      <c r="J34" s="615"/>
      <c r="K34" s="616"/>
      <c r="L34" s="616"/>
      <c r="M34" s="616"/>
      <c r="N34" s="617"/>
      <c r="O34" s="618"/>
      <c r="P34" s="619"/>
      <c r="Q34" s="619"/>
      <c r="R34" s="620"/>
    </row>
    <row r="35" spans="1:18" s="621" customFormat="1" ht="14.1" customHeight="1" x14ac:dyDescent="0.2">
      <c r="A35" s="608"/>
      <c r="B35" s="609"/>
      <c r="C35" s="610"/>
      <c r="D35" s="611"/>
      <c r="E35" s="611"/>
      <c r="F35" s="612"/>
      <c r="G35" s="613"/>
      <c r="H35" s="614"/>
      <c r="I35" s="615"/>
      <c r="J35" s="615"/>
      <c r="K35" s="616"/>
      <c r="L35" s="616"/>
      <c r="M35" s="616"/>
      <c r="N35" s="617"/>
      <c r="O35" s="618"/>
      <c r="P35" s="619"/>
      <c r="Q35" s="619"/>
      <c r="R35" s="620"/>
    </row>
    <row r="36" spans="1:18" s="621" customFormat="1" ht="14.1" customHeight="1" x14ac:dyDescent="0.2">
      <c r="A36" s="608"/>
      <c r="B36" s="609"/>
      <c r="C36" s="610"/>
      <c r="D36" s="611"/>
      <c r="E36" s="611"/>
      <c r="F36" s="612"/>
      <c r="G36" s="613"/>
      <c r="H36" s="614"/>
      <c r="I36" s="615"/>
      <c r="J36" s="615"/>
      <c r="K36" s="616"/>
      <c r="L36" s="616"/>
      <c r="M36" s="616"/>
      <c r="N36" s="617"/>
      <c r="O36" s="618"/>
      <c r="P36" s="619"/>
      <c r="Q36" s="619"/>
      <c r="R36" s="620"/>
    </row>
    <row r="37" spans="1:18" s="621" customFormat="1" ht="14.1" customHeight="1" x14ac:dyDescent="0.2">
      <c r="A37" s="608"/>
      <c r="B37" s="609"/>
      <c r="C37" s="610"/>
      <c r="D37" s="622"/>
      <c r="E37" s="622"/>
      <c r="F37" s="612"/>
      <c r="G37" s="613"/>
      <c r="H37" s="614"/>
      <c r="I37" s="615"/>
      <c r="J37" s="615"/>
      <c r="K37" s="616"/>
      <c r="L37" s="616"/>
      <c r="M37" s="616"/>
      <c r="N37" s="617"/>
      <c r="O37" s="618"/>
      <c r="P37" s="619"/>
      <c r="Q37" s="619"/>
      <c r="R37" s="620"/>
    </row>
    <row r="38" spans="1:18" s="621" customFormat="1" ht="14.1" customHeight="1" x14ac:dyDescent="0.2">
      <c r="A38" s="608"/>
      <c r="B38" s="609"/>
      <c r="C38" s="610"/>
      <c r="D38" s="611"/>
      <c r="E38" s="611"/>
      <c r="F38" s="612"/>
      <c r="G38" s="613"/>
      <c r="H38" s="614"/>
      <c r="I38" s="615"/>
      <c r="J38" s="615"/>
      <c r="K38" s="616"/>
      <c r="L38" s="616"/>
      <c r="M38" s="616"/>
      <c r="N38" s="617"/>
      <c r="O38" s="618"/>
      <c r="P38" s="619"/>
      <c r="Q38" s="619"/>
      <c r="R38" s="620"/>
    </row>
    <row r="39" spans="1:18" s="136" customFormat="1" ht="14.1" customHeight="1" x14ac:dyDescent="0.2">
      <c r="A39" s="608"/>
      <c r="B39" s="608"/>
      <c r="C39" s="610"/>
      <c r="D39" s="611"/>
      <c r="E39" s="611"/>
      <c r="F39" s="612"/>
      <c r="G39" s="613"/>
      <c r="H39" s="614"/>
      <c r="I39" s="615"/>
      <c r="J39" s="615"/>
      <c r="K39" s="616"/>
      <c r="L39" s="616"/>
      <c r="M39" s="616"/>
      <c r="N39" s="617"/>
      <c r="O39" s="618"/>
      <c r="P39" s="619"/>
      <c r="Q39" s="619"/>
      <c r="R39" s="620"/>
    </row>
  </sheetData>
  <sheetProtection algorithmName="SHA-512" hashValue="5lCXfgSsaf9vfvfPp4v+PFdSI18oKgHfST1avs04hhZJCqrGXI627M+GflYlEVBquawj1POhI5S5QetXxvNuVA==" saltValue="eTrZKB/2+3zaxKCboLs9EA==" spinCount="100000" sheet="1" autoFilter="0"/>
  <autoFilter ref="A12:O39" xr:uid="{00000000-0009-0000-0000-000033000000}"/>
  <mergeCells count="16">
    <mergeCell ref="U9:U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3300-000001000000}"/>
    <hyperlink ref="O3:Q3" location="'3-Angebotsgesamtübersicht'!A1" display="zur Angebotsgesamtübersicht" xr:uid="{CBEB7225-7EF5-435D-B8D2-2D53051C0945}"/>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CC99FF"/>
  </sheetPr>
  <dimension ref="A1:X39"/>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6.140625" customWidth="1"/>
    <col min="10" max="10" width="6.140625" hidden="1" customWidth="1"/>
    <col min="11" max="11" width="6.42578125" customWidth="1"/>
    <col min="12" max="12" width="0.140625" customWidth="1"/>
    <col min="13" max="13" width="6.28515625" hidden="1" customWidth="1"/>
    <col min="14" max="14" width="10.85546875" bestFit="1" customWidth="1"/>
    <col min="15" max="15" width="9.28515625" customWidth="1"/>
    <col min="16" max="16" width="11" customWidth="1"/>
    <col min="17" max="17" width="8.7109375" customWidth="1"/>
    <col min="18" max="18" width="15.7109375" customWidth="1"/>
    <col min="19" max="19" width="2.140625" customWidth="1"/>
    <col min="20" max="21" width="10.7109375" customWidth="1"/>
    <col min="22" max="22" width="31.85546875" customWidth="1"/>
    <col min="23" max="23" width="1.140625" customWidth="1"/>
    <col min="24" max="24" width="16.42578125" bestFit="1" customWidth="1"/>
    <col min="38" max="38" width="11" customWidth="1"/>
  </cols>
  <sheetData>
    <row r="1" spans="1:24" ht="7.5" customHeight="1" x14ac:dyDescent="0.25"/>
    <row r="2" spans="1:24" ht="21.6" customHeight="1" thickBot="1" x14ac:dyDescent="0.3">
      <c r="A2" s="1047" t="s">
        <v>77</v>
      </c>
      <c r="B2" s="1047"/>
      <c r="C2" s="1047"/>
      <c r="D2" s="1048" t="s">
        <v>395</v>
      </c>
      <c r="E2" s="1048"/>
      <c r="F2" s="1048"/>
      <c r="G2" s="1048"/>
      <c r="H2" s="1372" t="str">
        <f>'3-Angebotsgesamtübersicht'!G2</f>
        <v>Firma</v>
      </c>
      <c r="I2" s="1373"/>
      <c r="J2" s="1373"/>
      <c r="K2" s="1373"/>
      <c r="L2" s="1373"/>
      <c r="M2" s="1373"/>
      <c r="N2" s="1373"/>
      <c r="O2" s="1367" t="s">
        <v>111</v>
      </c>
      <c r="P2" s="1368"/>
      <c r="Q2" s="1369"/>
      <c r="R2" s="1370" t="s">
        <v>110</v>
      </c>
      <c r="V2" s="95"/>
    </row>
    <row r="3" spans="1:24" ht="15" customHeight="1" x14ac:dyDescent="0.25">
      <c r="A3" s="1047"/>
      <c r="B3" s="1047"/>
      <c r="C3" s="1047"/>
      <c r="D3" s="1048"/>
      <c r="E3" s="1048"/>
      <c r="F3" s="1048"/>
      <c r="G3" s="1048"/>
      <c r="H3" s="1233"/>
      <c r="I3" s="1234"/>
      <c r="J3" s="1234"/>
      <c r="K3" s="1234"/>
      <c r="L3" s="1234"/>
      <c r="M3" s="1234"/>
      <c r="N3" s="1234"/>
      <c r="O3" s="1215" t="s">
        <v>4</v>
      </c>
      <c r="P3" s="1215"/>
      <c r="Q3" s="1215"/>
      <c r="R3" s="1371"/>
      <c r="X3" s="96"/>
    </row>
    <row r="4" spans="1:24" ht="15" customHeight="1" x14ac:dyDescent="0.25">
      <c r="A4" s="1047"/>
      <c r="B4" s="1047"/>
      <c r="C4" s="1047"/>
      <c r="D4" s="1048"/>
      <c r="E4" s="1048"/>
      <c r="F4" s="1048"/>
      <c r="G4" s="1048"/>
      <c r="H4" s="1233"/>
      <c r="I4" s="1234"/>
      <c r="J4" s="1234"/>
      <c r="K4" s="1234"/>
      <c r="L4" s="1234"/>
      <c r="M4" s="1234"/>
      <c r="N4" s="1234"/>
      <c r="O4" s="1054"/>
      <c r="P4" s="1055"/>
      <c r="Q4" s="1056"/>
      <c r="R4" s="255"/>
      <c r="X4" s="97"/>
    </row>
    <row r="5" spans="1:24" ht="15.75" customHeight="1" x14ac:dyDescent="0.25">
      <c r="A5" s="1047"/>
      <c r="B5" s="1047"/>
      <c r="C5" s="1047"/>
      <c r="D5" s="1048"/>
      <c r="E5" s="1048"/>
      <c r="F5" s="1048"/>
      <c r="G5" s="1048"/>
      <c r="H5" s="1233"/>
      <c r="I5" s="1234"/>
      <c r="J5" s="1234"/>
      <c r="K5" s="1234"/>
      <c r="L5" s="1234"/>
      <c r="M5" s="1234"/>
      <c r="N5" s="1234"/>
      <c r="O5" s="1057"/>
      <c r="P5" s="1058"/>
      <c r="Q5" s="1059"/>
      <c r="R5" s="255"/>
    </row>
    <row r="6" spans="1:24" ht="15.75" customHeight="1" x14ac:dyDescent="0.25">
      <c r="A6" s="1047"/>
      <c r="B6" s="1047"/>
      <c r="C6" s="1047"/>
      <c r="D6" s="1048"/>
      <c r="E6" s="1048"/>
      <c r="F6" s="1048"/>
      <c r="G6" s="1048"/>
      <c r="H6" s="1233"/>
      <c r="I6" s="1234"/>
      <c r="J6" s="1234"/>
      <c r="K6" s="1234"/>
      <c r="L6" s="1234"/>
      <c r="M6" s="1234"/>
      <c r="N6" s="1234"/>
      <c r="O6" s="1060"/>
      <c r="P6" s="1061"/>
      <c r="Q6" s="1062"/>
      <c r="R6" s="255"/>
    </row>
    <row r="7" spans="1:24" ht="15" customHeight="1" x14ac:dyDescent="0.25">
      <c r="A7" s="1047" t="s">
        <v>78</v>
      </c>
      <c r="B7" s="1047"/>
      <c r="C7" s="1047"/>
      <c r="D7" s="1167" t="s">
        <v>208</v>
      </c>
      <c r="E7" s="1168"/>
      <c r="F7" s="1169" t="s">
        <v>417</v>
      </c>
      <c r="G7" s="1169"/>
      <c r="H7" s="1233"/>
      <c r="I7" s="1234"/>
      <c r="J7" s="1234"/>
      <c r="K7" s="1234"/>
      <c r="L7" s="1234"/>
      <c r="M7" s="1234"/>
      <c r="N7" s="1234"/>
      <c r="O7" s="1073" t="s">
        <v>105</v>
      </c>
      <c r="P7" s="1073"/>
      <c r="Q7" s="1074"/>
      <c r="R7" s="811"/>
    </row>
    <row r="8" spans="1:24" ht="15.75" customHeight="1" thickBot="1" x14ac:dyDescent="0.3">
      <c r="A8" s="1047"/>
      <c r="B8" s="1047"/>
      <c r="C8" s="1047"/>
      <c r="D8" s="1168"/>
      <c r="E8" s="1168"/>
      <c r="F8" s="1169"/>
      <c r="G8" s="1169"/>
      <c r="H8" s="1233"/>
      <c r="I8" s="1234"/>
      <c r="J8" s="1234"/>
      <c r="K8" s="1234"/>
      <c r="L8" s="1234"/>
      <c r="M8" s="1234"/>
      <c r="N8" s="1234"/>
      <c r="O8" s="1073"/>
      <c r="P8" s="1073"/>
      <c r="Q8" s="1074"/>
      <c r="R8" s="255"/>
    </row>
    <row r="9" spans="1:24" ht="15" customHeight="1" x14ac:dyDescent="0.25">
      <c r="A9" s="1047"/>
      <c r="B9" s="1047"/>
      <c r="C9" s="1047"/>
      <c r="D9" s="1168"/>
      <c r="E9" s="1168"/>
      <c r="F9" s="1169"/>
      <c r="G9" s="1169"/>
      <c r="H9" s="1233"/>
      <c r="I9" s="1234"/>
      <c r="J9" s="1234"/>
      <c r="K9" s="1234"/>
      <c r="L9" s="1234"/>
      <c r="M9" s="1234"/>
      <c r="N9" s="1234"/>
      <c r="O9" s="1203">
        <f>'2-Preisblatt'!D6</f>
        <v>0</v>
      </c>
      <c r="P9" s="1203"/>
      <c r="Q9" s="1203"/>
      <c r="R9" s="1374" t="s">
        <v>103</v>
      </c>
      <c r="V9" s="1069"/>
    </row>
    <row r="10" spans="1:24" ht="15.75" customHeight="1" x14ac:dyDescent="0.25">
      <c r="A10" s="1047"/>
      <c r="B10" s="1047"/>
      <c r="C10" s="1047"/>
      <c r="D10" s="1168"/>
      <c r="E10" s="1168"/>
      <c r="F10" s="1169"/>
      <c r="G10" s="1169"/>
      <c r="H10" s="1236"/>
      <c r="I10" s="1237"/>
      <c r="J10" s="1237"/>
      <c r="K10" s="1237"/>
      <c r="L10" s="1237"/>
      <c r="M10" s="1237"/>
      <c r="N10" s="1237"/>
      <c r="O10" s="1203"/>
      <c r="P10" s="1203"/>
      <c r="Q10" s="1203"/>
      <c r="R10" s="1375"/>
      <c r="V10" s="1069"/>
    </row>
    <row r="11" spans="1:24" ht="23.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3" t="s">
        <v>63</v>
      </c>
      <c r="O11" s="602" t="s">
        <v>632</v>
      </c>
      <c r="P11" s="104" t="s">
        <v>84</v>
      </c>
      <c r="Q11" s="104"/>
      <c r="R11" s="690" t="s">
        <v>102</v>
      </c>
      <c r="V11" s="2"/>
    </row>
    <row r="12" spans="1:24" ht="67.5" x14ac:dyDescent="0.25">
      <c r="A12" s="106"/>
      <c r="B12" s="107"/>
      <c r="C12" s="107"/>
      <c r="D12" s="107" t="s">
        <v>80</v>
      </c>
      <c r="E12" s="107"/>
      <c r="F12" s="108" t="s">
        <v>85</v>
      </c>
      <c r="G12" s="109" t="s">
        <v>86</v>
      </c>
      <c r="H12" s="107" t="s">
        <v>87</v>
      </c>
      <c r="I12" s="110" t="s">
        <v>81</v>
      </c>
      <c r="J12" s="111"/>
      <c r="K12" s="112"/>
      <c r="L12" s="112" t="s">
        <v>88</v>
      </c>
      <c r="M12" s="112" t="s">
        <v>89</v>
      </c>
      <c r="N12" s="113" t="s">
        <v>90</v>
      </c>
      <c r="O12" s="114" t="s">
        <v>637</v>
      </c>
      <c r="P12" s="115" t="s">
        <v>92</v>
      </c>
      <c r="Q12" s="115" t="s">
        <v>93</v>
      </c>
      <c r="R12" s="812" t="s">
        <v>94</v>
      </c>
      <c r="V12" s="221"/>
    </row>
    <row r="13" spans="1:24" x14ac:dyDescent="0.25">
      <c r="A13" s="117"/>
      <c r="B13" s="118"/>
      <c r="C13" s="119"/>
      <c r="D13" s="119"/>
      <c r="E13" s="119"/>
      <c r="F13" s="120" t="s">
        <v>75</v>
      </c>
      <c r="G13" s="121">
        <f>SUM(G14:G$17)</f>
        <v>65.8</v>
      </c>
      <c r="H13" s="122"/>
      <c r="I13" s="119"/>
      <c r="J13" s="123"/>
      <c r="K13" s="122"/>
      <c r="L13" s="122"/>
      <c r="M13" s="122"/>
      <c r="N13" s="121">
        <f>SUM(N14:N$17)</f>
        <v>3421.6</v>
      </c>
      <c r="O13" s="122"/>
      <c r="P13" s="124" t="e">
        <f>SUM(P14:P$17)</f>
        <v>#DIV/0!</v>
      </c>
      <c r="Q13" s="124" t="e">
        <f>SUM(Q14:Q$17)</f>
        <v>#DIV/0!</v>
      </c>
      <c r="R13" s="813" t="e">
        <f>SUM(R14:R$17)</f>
        <v>#DIV/0!</v>
      </c>
    </row>
    <row r="14" spans="1:24" s="135" customFormat="1" ht="14.1" customHeight="1" x14ac:dyDescent="0.2">
      <c r="A14" s="814">
        <v>1</v>
      </c>
      <c r="B14" s="127"/>
      <c r="C14" s="128"/>
      <c r="D14" s="131" t="s">
        <v>124</v>
      </c>
      <c r="E14" s="129"/>
      <c r="F14" s="129" t="s">
        <v>402</v>
      </c>
      <c r="G14" s="130">
        <v>52</v>
      </c>
      <c r="H14" s="157" t="s">
        <v>403</v>
      </c>
      <c r="I14" s="132" t="s">
        <v>6</v>
      </c>
      <c r="J14" s="132"/>
      <c r="K14" s="158">
        <v>52</v>
      </c>
      <c r="L14" s="158">
        <v>52</v>
      </c>
      <c r="M14" s="158">
        <v>52</v>
      </c>
      <c r="N14" s="133">
        <f>G14*K14</f>
        <v>2704</v>
      </c>
      <c r="O14" s="14"/>
      <c r="P14" s="134" t="e">
        <f>N14/O14</f>
        <v>#DIV/0!</v>
      </c>
      <c r="Q14" s="134" t="e">
        <f>P14/12</f>
        <v>#DIV/0!</v>
      </c>
      <c r="R14" s="815" t="e">
        <f>P14*$O$9</f>
        <v>#DIV/0!</v>
      </c>
      <c r="T14" s="136"/>
    </row>
    <row r="15" spans="1:24" s="135" customFormat="1" ht="14.1" customHeight="1" x14ac:dyDescent="0.2">
      <c r="A15" s="814">
        <v>2</v>
      </c>
      <c r="B15" s="137"/>
      <c r="C15" s="128"/>
      <c r="D15" s="131" t="s">
        <v>124</v>
      </c>
      <c r="E15" s="129"/>
      <c r="F15" s="129" t="s">
        <v>331</v>
      </c>
      <c r="G15" s="130">
        <v>4</v>
      </c>
      <c r="H15" s="157" t="s">
        <v>340</v>
      </c>
      <c r="I15" s="132" t="s">
        <v>9</v>
      </c>
      <c r="J15" s="132"/>
      <c r="K15" s="158">
        <v>52</v>
      </c>
      <c r="L15" s="158">
        <v>52</v>
      </c>
      <c r="M15" s="158">
        <v>52</v>
      </c>
      <c r="N15" s="133">
        <f t="shared" ref="N15:N17" si="0">G15*K15</f>
        <v>208</v>
      </c>
      <c r="O15" s="14"/>
      <c r="P15" s="134" t="e">
        <f t="shared" ref="P15:P17" si="1">N15/O15</f>
        <v>#DIV/0!</v>
      </c>
      <c r="Q15" s="134" t="e">
        <f t="shared" ref="Q15:Q17" si="2">P15/12</f>
        <v>#DIV/0!</v>
      </c>
      <c r="R15" s="815" t="e">
        <f t="shared" ref="R15:R17" si="3">P15*$O$9</f>
        <v>#DIV/0!</v>
      </c>
      <c r="T15" s="136"/>
    </row>
    <row r="16" spans="1:24" s="135" customFormat="1" ht="14.1" customHeight="1" x14ac:dyDescent="0.2">
      <c r="A16" s="159">
        <v>3</v>
      </c>
      <c r="B16" s="159"/>
      <c r="C16" s="128"/>
      <c r="D16" s="131" t="s">
        <v>124</v>
      </c>
      <c r="E16" s="138"/>
      <c r="F16" s="129" t="s">
        <v>331</v>
      </c>
      <c r="G16" s="130">
        <v>4.8</v>
      </c>
      <c r="H16" s="157" t="s">
        <v>127</v>
      </c>
      <c r="I16" s="132" t="s">
        <v>9</v>
      </c>
      <c r="J16" s="132"/>
      <c r="K16" s="158">
        <v>52</v>
      </c>
      <c r="L16" s="158">
        <v>52</v>
      </c>
      <c r="M16" s="158">
        <v>52</v>
      </c>
      <c r="N16" s="133">
        <f t="shared" si="0"/>
        <v>249.6</v>
      </c>
      <c r="O16" s="14"/>
      <c r="P16" s="134" t="e">
        <f t="shared" si="1"/>
        <v>#DIV/0!</v>
      </c>
      <c r="Q16" s="134" t="e">
        <f t="shared" si="2"/>
        <v>#DIV/0!</v>
      </c>
      <c r="R16" s="815" t="e">
        <f t="shared" si="3"/>
        <v>#DIV/0!</v>
      </c>
      <c r="T16" s="136"/>
    </row>
    <row r="17" spans="1:20" s="139" customFormat="1" ht="14.1" customHeight="1" x14ac:dyDescent="0.2">
      <c r="A17" s="159">
        <v>4</v>
      </c>
      <c r="B17" s="222"/>
      <c r="C17" s="128"/>
      <c r="D17" s="131" t="s">
        <v>124</v>
      </c>
      <c r="E17" s="138"/>
      <c r="F17" s="129" t="s">
        <v>129</v>
      </c>
      <c r="G17" s="130">
        <v>5</v>
      </c>
      <c r="H17" s="157" t="s">
        <v>127</v>
      </c>
      <c r="I17" s="132" t="s">
        <v>7</v>
      </c>
      <c r="J17" s="132"/>
      <c r="K17" s="158">
        <v>52</v>
      </c>
      <c r="L17" s="158">
        <v>52</v>
      </c>
      <c r="M17" s="158">
        <v>52</v>
      </c>
      <c r="N17" s="133">
        <f t="shared" si="0"/>
        <v>260</v>
      </c>
      <c r="O17" s="14"/>
      <c r="P17" s="134" t="e">
        <f t="shared" si="1"/>
        <v>#DIV/0!</v>
      </c>
      <c r="Q17" s="134" t="e">
        <f t="shared" si="2"/>
        <v>#DIV/0!</v>
      </c>
      <c r="R17" s="815" t="e">
        <f t="shared" si="3"/>
        <v>#DIV/0!</v>
      </c>
      <c r="T17" s="136"/>
    </row>
    <row r="18" spans="1:20" s="139" customFormat="1" ht="14.1" customHeight="1" x14ac:dyDescent="0.2">
      <c r="A18" s="226"/>
      <c r="B18" s="227"/>
      <c r="C18" s="228"/>
      <c r="D18" s="156"/>
      <c r="E18" s="162"/>
      <c r="F18" s="240"/>
      <c r="G18" s="163"/>
      <c r="H18" s="229"/>
      <c r="I18" s="233"/>
      <c r="J18" s="233"/>
      <c r="K18" s="234"/>
      <c r="L18" s="234"/>
      <c r="M18" s="234"/>
      <c r="N18" s="235"/>
      <c r="O18" s="236"/>
      <c r="P18" s="161"/>
      <c r="Q18" s="161"/>
      <c r="R18" s="230"/>
      <c r="T18" s="136"/>
    </row>
    <row r="19" spans="1:20" s="139" customFormat="1" ht="14.1" customHeight="1" x14ac:dyDescent="0.2">
      <c r="A19" s="226"/>
      <c r="B19" s="227"/>
      <c r="C19" s="228"/>
      <c r="D19" s="156"/>
      <c r="E19" s="162"/>
      <c r="F19" s="1"/>
      <c r="G19" s="163"/>
      <c r="H19" s="229"/>
      <c r="I19" s="233"/>
      <c r="J19" s="233"/>
      <c r="K19" s="234"/>
      <c r="L19" s="234"/>
      <c r="M19" s="234"/>
      <c r="N19" s="235"/>
      <c r="O19" s="236"/>
      <c r="P19" s="161"/>
      <c r="Q19" s="161"/>
      <c r="R19" s="230"/>
      <c r="T19" s="136"/>
    </row>
    <row r="20" spans="1:20" s="139" customFormat="1" ht="14.1" customHeight="1" x14ac:dyDescent="0.2">
      <c r="A20" s="226"/>
      <c r="B20" s="227"/>
      <c r="C20" s="228"/>
      <c r="D20" s="156"/>
      <c r="E20" s="162"/>
      <c r="F20" s="1"/>
      <c r="G20" s="163"/>
      <c r="H20" s="229"/>
      <c r="I20" s="233"/>
      <c r="J20" s="233"/>
      <c r="K20" s="234"/>
      <c r="L20" s="234"/>
      <c r="M20" s="234"/>
      <c r="N20" s="235"/>
      <c r="O20" s="236"/>
      <c r="P20" s="161"/>
      <c r="Q20" s="161"/>
      <c r="R20" s="230"/>
      <c r="T20" s="136"/>
    </row>
    <row r="21" spans="1:20" s="139" customFormat="1" ht="14.1" customHeight="1" x14ac:dyDescent="0.2">
      <c r="A21" s="226"/>
      <c r="B21" s="227"/>
      <c r="C21" s="228"/>
      <c r="D21" s="156"/>
      <c r="E21" s="162"/>
      <c r="F21" s="1"/>
      <c r="G21" s="163"/>
      <c r="H21" s="229"/>
      <c r="I21" s="233"/>
      <c r="J21" s="233"/>
      <c r="K21" s="234"/>
      <c r="L21" s="234"/>
      <c r="M21" s="234"/>
      <c r="N21" s="235"/>
      <c r="O21" s="236"/>
      <c r="P21" s="161"/>
      <c r="Q21" s="161"/>
      <c r="R21" s="230"/>
      <c r="T21" s="136"/>
    </row>
    <row r="22" spans="1:20" s="139" customFormat="1" ht="14.1" customHeight="1" x14ac:dyDescent="0.2">
      <c r="A22" s="226"/>
      <c r="B22" s="227"/>
      <c r="C22" s="228"/>
      <c r="D22" s="156"/>
      <c r="E22" s="162"/>
      <c r="F22" s="1"/>
      <c r="G22" s="163"/>
      <c r="H22" s="229"/>
      <c r="I22" s="233"/>
      <c r="J22" s="233"/>
      <c r="K22" s="234"/>
      <c r="L22" s="234"/>
      <c r="M22" s="234"/>
      <c r="N22" s="235"/>
      <c r="O22" s="236"/>
      <c r="P22" s="161"/>
      <c r="Q22" s="161"/>
      <c r="R22" s="230"/>
      <c r="T22" s="136"/>
    </row>
    <row r="23" spans="1:20" s="139" customFormat="1" ht="14.1" customHeight="1" x14ac:dyDescent="0.2">
      <c r="A23" s="226"/>
      <c r="B23" s="227"/>
      <c r="C23" s="228"/>
      <c r="D23" s="156"/>
      <c r="E23" s="162"/>
      <c r="F23" s="1"/>
      <c r="G23" s="163"/>
      <c r="H23" s="229"/>
      <c r="I23" s="233"/>
      <c r="J23" s="233"/>
      <c r="K23" s="234"/>
      <c r="L23" s="234"/>
      <c r="M23" s="234"/>
      <c r="N23" s="235"/>
      <c r="O23" s="236"/>
      <c r="P23" s="161"/>
      <c r="Q23" s="161"/>
      <c r="R23" s="230"/>
      <c r="T23" s="136"/>
    </row>
    <row r="24" spans="1:20" s="139" customFormat="1" ht="14.1" customHeight="1" x14ac:dyDescent="0.2">
      <c r="A24" s="226"/>
      <c r="B24" s="227"/>
      <c r="C24" s="228"/>
      <c r="D24" s="156"/>
      <c r="E24" s="162"/>
      <c r="F24" s="1"/>
      <c r="G24" s="163"/>
      <c r="H24" s="229"/>
      <c r="I24" s="233"/>
      <c r="J24" s="233"/>
      <c r="K24" s="234"/>
      <c r="L24" s="234"/>
      <c r="M24" s="234"/>
      <c r="N24" s="235"/>
      <c r="O24" s="236"/>
      <c r="P24" s="161"/>
      <c r="Q24" s="161"/>
      <c r="R24" s="230"/>
      <c r="T24" s="136"/>
    </row>
    <row r="25" spans="1:20" s="139" customFormat="1" ht="14.1" customHeight="1" x14ac:dyDescent="0.2">
      <c r="A25" s="226"/>
      <c r="B25" s="227"/>
      <c r="C25" s="228"/>
      <c r="D25" s="156"/>
      <c r="E25" s="162"/>
      <c r="F25" s="1"/>
      <c r="G25" s="163"/>
      <c r="H25" s="229"/>
      <c r="I25" s="233"/>
      <c r="J25" s="233"/>
      <c r="K25" s="234"/>
      <c r="L25" s="234"/>
      <c r="M25" s="234"/>
      <c r="N25" s="235"/>
      <c r="O25" s="236"/>
      <c r="P25" s="161"/>
      <c r="Q25" s="161"/>
      <c r="R25" s="230"/>
      <c r="T25" s="136"/>
    </row>
    <row r="26" spans="1:20" s="139" customFormat="1" ht="14.1" customHeight="1" x14ac:dyDescent="0.2">
      <c r="A26" s="226"/>
      <c r="B26" s="227"/>
      <c r="C26" s="228"/>
      <c r="D26" s="156"/>
      <c r="E26" s="162"/>
      <c r="F26" s="1"/>
      <c r="G26" s="163"/>
      <c r="H26" s="226"/>
      <c r="I26" s="233"/>
      <c r="J26" s="233"/>
      <c r="K26" s="234"/>
      <c r="L26" s="234"/>
      <c r="M26" s="234"/>
      <c r="N26" s="235"/>
      <c r="O26" s="236"/>
      <c r="P26" s="161"/>
      <c r="Q26" s="161"/>
      <c r="R26" s="230"/>
      <c r="T26" s="136"/>
    </row>
    <row r="27" spans="1:20" s="139" customFormat="1" ht="14.1" customHeight="1" x14ac:dyDescent="0.2">
      <c r="A27" s="226"/>
      <c r="B27" s="227"/>
      <c r="C27" s="228"/>
      <c r="D27" s="156"/>
      <c r="E27" s="162"/>
      <c r="F27" s="1"/>
      <c r="G27" s="163"/>
      <c r="H27" s="226"/>
      <c r="I27" s="233"/>
      <c r="J27" s="233"/>
      <c r="K27" s="234"/>
      <c r="L27" s="234"/>
      <c r="M27" s="234"/>
      <c r="N27" s="235"/>
      <c r="O27" s="236"/>
      <c r="P27" s="161"/>
      <c r="Q27" s="161"/>
      <c r="R27" s="230"/>
      <c r="T27" s="136"/>
    </row>
    <row r="28" spans="1:20" s="139" customFormat="1" ht="14.1" customHeight="1" x14ac:dyDescent="0.2">
      <c r="A28" s="226"/>
      <c r="B28" s="227"/>
      <c r="C28" s="228"/>
      <c r="D28" s="162"/>
      <c r="E28" s="162"/>
      <c r="F28" s="1"/>
      <c r="G28" s="163"/>
      <c r="H28" s="229"/>
      <c r="I28" s="233"/>
      <c r="J28" s="233"/>
      <c r="K28" s="234"/>
      <c r="L28" s="234"/>
      <c r="M28" s="234"/>
      <c r="N28" s="235"/>
      <c r="O28" s="236"/>
      <c r="P28" s="161"/>
      <c r="Q28" s="161"/>
      <c r="R28" s="230"/>
      <c r="T28" s="136"/>
    </row>
    <row r="29" spans="1:20" s="139" customFormat="1" ht="14.1" customHeight="1" x14ac:dyDescent="0.2">
      <c r="A29" s="226"/>
      <c r="B29" s="227"/>
      <c r="C29" s="228"/>
      <c r="D29" s="162"/>
      <c r="E29" s="162"/>
      <c r="F29" s="1"/>
      <c r="G29" s="163"/>
      <c r="H29" s="229"/>
      <c r="I29" s="233"/>
      <c r="J29" s="233"/>
      <c r="K29" s="234"/>
      <c r="L29" s="234"/>
      <c r="M29" s="234"/>
      <c r="N29" s="235"/>
      <c r="O29" s="236"/>
      <c r="P29" s="161"/>
      <c r="Q29" s="161"/>
      <c r="R29" s="230"/>
      <c r="T29" s="136"/>
    </row>
    <row r="30" spans="1:20" s="139" customFormat="1" ht="14.1" customHeight="1" x14ac:dyDescent="0.2">
      <c r="A30" s="226"/>
      <c r="B30" s="227"/>
      <c r="C30" s="228"/>
      <c r="D30" s="162"/>
      <c r="E30" s="162"/>
      <c r="F30" s="1"/>
      <c r="G30" s="163"/>
      <c r="H30" s="229"/>
      <c r="I30" s="233"/>
      <c r="J30" s="233"/>
      <c r="K30" s="234"/>
      <c r="L30" s="234"/>
      <c r="M30" s="234"/>
      <c r="N30" s="235"/>
      <c r="O30" s="236"/>
      <c r="P30" s="161"/>
      <c r="Q30" s="161"/>
      <c r="R30" s="230"/>
      <c r="T30" s="136"/>
    </row>
    <row r="31" spans="1:20" s="139" customFormat="1" ht="14.1" customHeight="1" x14ac:dyDescent="0.2">
      <c r="A31" s="226"/>
      <c r="B31" s="227"/>
      <c r="C31" s="228"/>
      <c r="D31" s="162"/>
      <c r="E31" s="162"/>
      <c r="F31" s="1"/>
      <c r="G31" s="163"/>
      <c r="H31" s="229"/>
      <c r="I31" s="233"/>
      <c r="J31" s="233"/>
      <c r="K31" s="234"/>
      <c r="L31" s="234"/>
      <c r="M31" s="234"/>
      <c r="N31" s="235"/>
      <c r="O31" s="236"/>
      <c r="P31" s="161"/>
      <c r="Q31" s="161"/>
      <c r="R31" s="230"/>
      <c r="T31" s="136"/>
    </row>
    <row r="32" spans="1:20" s="139" customFormat="1" ht="14.1" customHeight="1" x14ac:dyDescent="0.2">
      <c r="A32" s="226"/>
      <c r="B32" s="227"/>
      <c r="C32" s="228"/>
      <c r="D32" s="162"/>
      <c r="E32" s="162"/>
      <c r="F32" s="1"/>
      <c r="G32" s="163"/>
      <c r="H32" s="229"/>
      <c r="I32" s="233"/>
      <c r="J32" s="233"/>
      <c r="K32" s="234"/>
      <c r="L32" s="234"/>
      <c r="M32" s="234"/>
      <c r="N32" s="235"/>
      <c r="O32" s="236"/>
      <c r="P32" s="161"/>
      <c r="Q32" s="161"/>
      <c r="R32" s="230"/>
      <c r="T32" s="136"/>
    </row>
    <row r="33" spans="1:20" s="139" customFormat="1" ht="14.1" customHeight="1" x14ac:dyDescent="0.2">
      <c r="A33" s="226"/>
      <c r="B33" s="227"/>
      <c r="C33" s="228"/>
      <c r="D33" s="162"/>
      <c r="E33" s="162"/>
      <c r="F33" s="1"/>
      <c r="G33" s="163"/>
      <c r="H33" s="229"/>
      <c r="I33" s="233"/>
      <c r="J33" s="233"/>
      <c r="K33" s="234"/>
      <c r="L33" s="234"/>
      <c r="M33" s="234"/>
      <c r="N33" s="235"/>
      <c r="O33" s="236"/>
      <c r="P33" s="161"/>
      <c r="Q33" s="161"/>
      <c r="R33" s="230"/>
      <c r="T33" s="136"/>
    </row>
    <row r="34" spans="1:20" s="139" customFormat="1" ht="14.1" customHeight="1" x14ac:dyDescent="0.2">
      <c r="A34" s="226"/>
      <c r="B34" s="227"/>
      <c r="C34" s="228"/>
      <c r="D34" s="162"/>
      <c r="E34" s="162"/>
      <c r="F34" s="1"/>
      <c r="G34" s="163"/>
      <c r="H34" s="229"/>
      <c r="I34" s="233"/>
      <c r="J34" s="233"/>
      <c r="K34" s="234"/>
      <c r="L34" s="234"/>
      <c r="M34" s="234"/>
      <c r="N34" s="235"/>
      <c r="O34" s="236"/>
      <c r="P34" s="161"/>
      <c r="Q34" s="161"/>
      <c r="R34" s="230"/>
      <c r="T34" s="136"/>
    </row>
    <row r="35" spans="1:20" s="139" customFormat="1" ht="14.1" customHeight="1" x14ac:dyDescent="0.2">
      <c r="A35" s="226"/>
      <c r="B35" s="227"/>
      <c r="C35" s="228"/>
      <c r="D35" s="162"/>
      <c r="E35" s="162"/>
      <c r="F35" s="1"/>
      <c r="G35" s="163"/>
      <c r="H35" s="229"/>
      <c r="I35" s="233"/>
      <c r="J35" s="233"/>
      <c r="K35" s="234"/>
      <c r="L35" s="234"/>
      <c r="M35" s="234"/>
      <c r="N35" s="235"/>
      <c r="O35" s="236"/>
      <c r="P35" s="161"/>
      <c r="Q35" s="161"/>
      <c r="R35" s="230"/>
      <c r="T35" s="136"/>
    </row>
    <row r="36" spans="1:20" s="139" customFormat="1" ht="14.1" customHeight="1" x14ac:dyDescent="0.2">
      <c r="A36" s="226"/>
      <c r="B36" s="227"/>
      <c r="C36" s="228"/>
      <c r="D36" s="162"/>
      <c r="E36" s="162"/>
      <c r="F36" s="1"/>
      <c r="G36" s="163"/>
      <c r="H36" s="229"/>
      <c r="I36" s="233"/>
      <c r="J36" s="233"/>
      <c r="K36" s="234"/>
      <c r="L36" s="234"/>
      <c r="M36" s="234"/>
      <c r="N36" s="235"/>
      <c r="O36" s="236"/>
      <c r="P36" s="161"/>
      <c r="Q36" s="161"/>
      <c r="R36" s="230"/>
      <c r="T36" s="136"/>
    </row>
    <row r="37" spans="1:20" s="139" customFormat="1" ht="14.1" customHeight="1" x14ac:dyDescent="0.2">
      <c r="A37" s="226"/>
      <c r="B37" s="227"/>
      <c r="C37" s="228"/>
      <c r="D37" s="231"/>
      <c r="E37" s="231"/>
      <c r="F37" s="1"/>
      <c r="G37" s="163"/>
      <c r="H37" s="229"/>
      <c r="I37" s="233"/>
      <c r="J37" s="233"/>
      <c r="K37" s="234"/>
      <c r="L37" s="234"/>
      <c r="M37" s="234"/>
      <c r="N37" s="235"/>
      <c r="O37" s="236"/>
      <c r="P37" s="161"/>
      <c r="Q37" s="161"/>
      <c r="R37" s="230"/>
      <c r="T37" s="136"/>
    </row>
    <row r="38" spans="1:20" s="139" customFormat="1" ht="14.1" customHeight="1" x14ac:dyDescent="0.2">
      <c r="A38" s="226"/>
      <c r="B38" s="227"/>
      <c r="C38" s="228"/>
      <c r="D38" s="162"/>
      <c r="E38" s="162"/>
      <c r="F38" s="1"/>
      <c r="G38" s="163"/>
      <c r="H38" s="229"/>
      <c r="I38" s="233"/>
      <c r="J38" s="233"/>
      <c r="K38" s="234"/>
      <c r="L38" s="234"/>
      <c r="M38" s="234"/>
      <c r="N38" s="235"/>
      <c r="O38" s="236"/>
      <c r="P38" s="161"/>
      <c r="Q38" s="161"/>
      <c r="R38" s="230"/>
      <c r="T38" s="136"/>
    </row>
    <row r="39" spans="1:20" s="135" customFormat="1" ht="14.1" customHeight="1" x14ac:dyDescent="0.2">
      <c r="A39" s="226"/>
      <c r="B39" s="226"/>
      <c r="C39" s="228"/>
      <c r="D39" s="162"/>
      <c r="E39" s="162"/>
      <c r="F39" s="1"/>
      <c r="G39" s="163"/>
      <c r="H39" s="229"/>
      <c r="I39" s="233"/>
      <c r="J39" s="233"/>
      <c r="K39" s="234"/>
      <c r="L39" s="234"/>
      <c r="M39" s="234"/>
      <c r="N39" s="235"/>
      <c r="O39" s="236"/>
      <c r="P39" s="161"/>
      <c r="Q39" s="161"/>
      <c r="R39" s="230"/>
      <c r="T39" s="136"/>
    </row>
  </sheetData>
  <sheetProtection algorithmName="SHA-512" hashValue="GBJeOX90Luan8h1ZrTxEGCTt03/w5Xb/KA86nouL0OLzOqXQtTkgpxvpbApHqqx+6D8vJ3jaPmXIRJXyb2qbgg==" saltValue="DfkvIKqXa3HynfCiVvbL3g==" spinCount="100000" sheet="1" autoFilter="0"/>
  <autoFilter ref="A12:O39" xr:uid="{00000000-0009-0000-0000-000036000000}"/>
  <mergeCells count="16">
    <mergeCell ref="V9:V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3600-000001000000}"/>
    <hyperlink ref="O3:Q3" location="'3-Angebotsgesamtübersicht'!A1" display="zur Angebotsgesamtübersicht" xr:uid="{DA63D20E-4378-46FD-8313-53425ADCEECD}"/>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5884E-56B4-4190-91A9-0E9073117121}">
  <sheetPr>
    <tabColor rgb="FF92D050"/>
  </sheetPr>
  <dimension ref="B1:E18"/>
  <sheetViews>
    <sheetView zoomScaleNormal="100" workbookViewId="0">
      <selection activeCell="D6" sqref="D6"/>
    </sheetView>
  </sheetViews>
  <sheetFormatPr baseColWidth="10" defaultColWidth="11.42578125" defaultRowHeight="15" x14ac:dyDescent="0.25"/>
  <cols>
    <col min="1" max="1" width="1" customWidth="1"/>
    <col min="2" max="2" width="4.7109375" customWidth="1"/>
    <col min="3" max="3" width="55.85546875" customWidth="1"/>
    <col min="4" max="4" width="19" style="6" customWidth="1"/>
    <col min="5" max="5" width="27.42578125" customWidth="1"/>
    <col min="6" max="6" width="23.5703125" customWidth="1"/>
  </cols>
  <sheetData>
    <row r="1" spans="2:5" ht="15.75" thickBot="1" x14ac:dyDescent="0.3"/>
    <row r="2" spans="2:5" ht="26.25" customHeight="1" thickBot="1" x14ac:dyDescent="0.3">
      <c r="B2" s="908" t="s">
        <v>482</v>
      </c>
      <c r="C2" s="909"/>
      <c r="D2" s="909"/>
      <c r="E2" s="308" t="s">
        <v>46</v>
      </c>
    </row>
    <row r="3" spans="2:5" ht="21.75" customHeight="1" x14ac:dyDescent="0.25">
      <c r="B3" s="910" t="s">
        <v>109</v>
      </c>
      <c r="C3" s="911"/>
      <c r="D3" s="911"/>
      <c r="E3" s="503" t="s">
        <v>4</v>
      </c>
    </row>
    <row r="4" spans="2:5" x14ac:dyDescent="0.25">
      <c r="B4" s="836"/>
      <c r="C4" s="837"/>
      <c r="D4" s="838"/>
      <c r="E4" s="839"/>
    </row>
    <row r="5" spans="2:5" ht="39" thickBot="1" x14ac:dyDescent="0.3">
      <c r="B5" s="309" t="s">
        <v>483</v>
      </c>
      <c r="C5" s="310" t="s">
        <v>71</v>
      </c>
      <c r="D5" s="311" t="s">
        <v>70</v>
      </c>
      <c r="E5" s="312" t="s">
        <v>484</v>
      </c>
    </row>
    <row r="6" spans="2:5" ht="27" customHeight="1" thickBot="1" x14ac:dyDescent="0.3">
      <c r="B6" s="313">
        <v>1</v>
      </c>
      <c r="C6" s="314" t="s">
        <v>485</v>
      </c>
      <c r="D6" s="856"/>
      <c r="E6" s="315"/>
    </row>
    <row r="7" spans="2:5" ht="25.5" x14ac:dyDescent="0.25">
      <c r="B7" s="12">
        <v>2</v>
      </c>
      <c r="C7" s="316" t="s">
        <v>117</v>
      </c>
      <c r="D7" s="317"/>
      <c r="E7" s="318"/>
    </row>
    <row r="8" spans="2:5" ht="25.5" x14ac:dyDescent="0.25">
      <c r="B8" s="11">
        <v>3</v>
      </c>
      <c r="C8" s="16" t="s">
        <v>118</v>
      </c>
      <c r="D8" s="319"/>
      <c r="E8" s="318"/>
    </row>
    <row r="9" spans="2:5" ht="25.5" customHeight="1" x14ac:dyDescent="0.25">
      <c r="B9" s="11">
        <v>4</v>
      </c>
      <c r="C9" s="16" t="s">
        <v>192</v>
      </c>
      <c r="D9" s="319"/>
      <c r="E9" s="318"/>
    </row>
    <row r="10" spans="2:5" ht="25.5" x14ac:dyDescent="0.25">
      <c r="B10" s="11">
        <v>5</v>
      </c>
      <c r="C10" s="16" t="s">
        <v>193</v>
      </c>
      <c r="D10" s="320"/>
      <c r="E10" s="318"/>
    </row>
    <row r="11" spans="2:5" ht="40.5" customHeight="1" x14ac:dyDescent="0.25">
      <c r="B11" s="595"/>
      <c r="C11" s="912" t="s">
        <v>509</v>
      </c>
      <c r="D11" s="913"/>
      <c r="E11" s="914"/>
    </row>
    <row r="12" spans="2:5" ht="18.75" x14ac:dyDescent="0.3">
      <c r="B12" s="596"/>
      <c r="C12" s="857" t="s">
        <v>627</v>
      </c>
      <c r="D12" s="858"/>
      <c r="E12" s="859"/>
    </row>
    <row r="13" spans="2:5" ht="18.75" x14ac:dyDescent="0.3">
      <c r="B13" s="596"/>
      <c r="C13" s="917" t="s">
        <v>628</v>
      </c>
      <c r="D13" s="918"/>
      <c r="E13" s="919"/>
    </row>
    <row r="14" spans="2:5" ht="27" customHeight="1" x14ac:dyDescent="0.25">
      <c r="B14" s="596"/>
      <c r="C14" s="915" t="s">
        <v>629</v>
      </c>
      <c r="D14" s="907"/>
      <c r="E14" s="916"/>
    </row>
    <row r="15" spans="2:5" x14ac:dyDescent="0.25">
      <c r="B15" s="596"/>
      <c r="C15" s="597"/>
      <c r="E15" s="598"/>
    </row>
    <row r="16" spans="2:5" x14ac:dyDescent="0.25">
      <c r="B16" s="599"/>
      <c r="C16" s="600" t="s">
        <v>630</v>
      </c>
      <c r="D16" s="600"/>
      <c r="E16" s="601"/>
    </row>
    <row r="17" spans="3:5" x14ac:dyDescent="0.25">
      <c r="C17" s="907"/>
      <c r="D17" s="907"/>
      <c r="E17" s="907"/>
    </row>
    <row r="18" spans="3:5" x14ac:dyDescent="0.25">
      <c r="C18" s="907"/>
      <c r="D18" s="907"/>
      <c r="E18" s="907"/>
    </row>
  </sheetData>
  <sheetProtection algorithmName="SHA-512" hashValue="hveA6hi+Z5vJMWfzbLAfLrbsnA7GUHLQ+ut5vjCu/IQTSM8ifx4gaAhxqRhsh5b9Sdx4WOAVUmU80y9xbNRTHA==" saltValue="uBb0qQBdaMcc1gMv1To6qA==" spinCount="100000" sheet="1" objects="1" scenarios="1"/>
  <mergeCells count="7">
    <mergeCell ref="C18:E18"/>
    <mergeCell ref="B2:D2"/>
    <mergeCell ref="B3:D3"/>
    <mergeCell ref="C11:E11"/>
    <mergeCell ref="C14:E14"/>
    <mergeCell ref="C17:E17"/>
    <mergeCell ref="C13:E13"/>
  </mergeCells>
  <hyperlinks>
    <hyperlink ref="E2" location="Übersicht!A1" display="zur Gesamtübersicht" xr:uid="{23625411-1D9E-4AC1-AF26-5603FF12B7CD}"/>
    <hyperlink ref="E3" location="'3-Angebotsgesamtübersicht'!A1" display="zur Angebotsgesamtübersicht" xr:uid="{53D285D7-CC9B-4F41-9131-8338E174AA1A}"/>
  </hyperlinks>
  <pageMargins left="0.9055118110236221" right="0.31496062992125984" top="1.5748031496062993" bottom="0.78740157480314965" header="0.31496062992125984" footer="0.31496062992125984"/>
  <pageSetup paperSize="9" scale="95" orientation="portrait" r:id="rId1"/>
  <headerFooter>
    <oddFooter>&amp;L&amp;F&amp;C&amp;A&amp;R&amp;P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rgb="FFFF0000"/>
  </sheetPr>
  <dimension ref="B1:AA522"/>
  <sheetViews>
    <sheetView topLeftCell="A3" zoomScaleNormal="100" workbookViewId="0">
      <selection activeCell="F19" sqref="F19"/>
    </sheetView>
  </sheetViews>
  <sheetFormatPr baseColWidth="10" defaultColWidth="11.42578125" defaultRowHeight="15" x14ac:dyDescent="0.25"/>
  <cols>
    <col min="1" max="1" width="0.42578125" customWidth="1"/>
    <col min="2" max="2" width="10.42578125" style="268" customWidth="1"/>
    <col min="3" max="3" width="6.140625" style="268" customWidth="1"/>
    <col min="4" max="4" width="14.7109375" style="268" customWidth="1"/>
    <col min="5" max="5" width="20" customWidth="1"/>
    <col min="6" max="6" width="34.7109375" style="259" customWidth="1"/>
    <col min="7" max="7" width="12.140625" style="7" customWidth="1"/>
    <col min="8" max="8" width="13.42578125" style="7" customWidth="1"/>
    <col min="9" max="9" width="16.28515625" customWidth="1"/>
    <col min="10" max="10" width="13.7109375" customWidth="1"/>
    <col min="11" max="11" width="11.42578125" style="94"/>
    <col min="12" max="13" width="0" style="94" hidden="1" customWidth="1"/>
    <col min="14" max="14" width="12" style="94" hidden="1" customWidth="1"/>
    <col min="15" max="18" width="11.42578125" style="94"/>
  </cols>
  <sheetData>
    <row r="1" spans="2:27" ht="2.1" customHeight="1" thickBot="1" x14ac:dyDescent="0.3"/>
    <row r="2" spans="2:27" ht="65.25" customHeight="1" thickBot="1" x14ac:dyDescent="0.3">
      <c r="B2" s="933" t="str">
        <f>Übersicht!B2</f>
        <v>Stadt Meiningen / Los 3</v>
      </c>
      <c r="C2" s="934"/>
      <c r="D2" s="934"/>
      <c r="E2" s="934"/>
      <c r="F2" s="935"/>
      <c r="G2" s="924" t="s">
        <v>667</v>
      </c>
      <c r="H2" s="925"/>
      <c r="I2" s="925"/>
      <c r="J2" s="305" t="s">
        <v>111</v>
      </c>
    </row>
    <row r="3" spans="2:27" ht="26.45" customHeight="1" thickBot="1" x14ac:dyDescent="0.3">
      <c r="B3" s="936"/>
      <c r="C3" s="936"/>
      <c r="D3" s="936"/>
      <c r="E3" s="936"/>
      <c r="F3" s="937"/>
      <c r="G3" s="926" t="s">
        <v>104</v>
      </c>
      <c r="H3" s="927"/>
      <c r="I3" s="928"/>
      <c r="J3" s="847"/>
      <c r="K3" s="269"/>
      <c r="L3" s="270"/>
      <c r="M3" s="271"/>
      <c r="O3" s="272"/>
    </row>
    <row r="4" spans="2:27" ht="33.75" customHeight="1" thickTop="1" thickBot="1" x14ac:dyDescent="0.3">
      <c r="B4" s="938"/>
      <c r="C4" s="938"/>
      <c r="D4" s="938"/>
      <c r="E4" s="938"/>
      <c r="F4" s="939"/>
      <c r="G4" s="840" t="s">
        <v>90</v>
      </c>
      <c r="H4" s="842" t="s">
        <v>476</v>
      </c>
      <c r="I4" s="843" t="s">
        <v>478</v>
      </c>
      <c r="J4" s="849" t="s">
        <v>626</v>
      </c>
      <c r="K4" s="269"/>
      <c r="L4" s="270"/>
      <c r="M4" s="271"/>
      <c r="O4" s="432"/>
    </row>
    <row r="5" spans="2:27" ht="27" customHeight="1" thickBot="1" x14ac:dyDescent="0.3">
      <c r="B5" s="594"/>
      <c r="C5" s="929" t="s">
        <v>477</v>
      </c>
      <c r="D5" s="930"/>
      <c r="E5" s="930"/>
      <c r="F5" s="931"/>
      <c r="G5" s="841">
        <f>SUM(G8:G26)</f>
        <v>5461.27</v>
      </c>
      <c r="H5" s="844" t="e">
        <f>SUM(H8:H26)</f>
        <v>#DIV/0!</v>
      </c>
      <c r="I5" s="845" t="e">
        <f>SUM(I8:I26)</f>
        <v>#DIV/0!</v>
      </c>
      <c r="J5" s="850" t="e">
        <f>SUM(J8:J26)</f>
        <v>#DIV/0!</v>
      </c>
      <c r="K5" s="269"/>
      <c r="L5" s="270"/>
      <c r="M5" s="271"/>
      <c r="O5" s="432"/>
    </row>
    <row r="6" spans="2:27" s="264" customFormat="1" ht="15" customHeight="1" thickTop="1" x14ac:dyDescent="0.25">
      <c r="B6" s="940" t="s">
        <v>72</v>
      </c>
      <c r="C6" s="941" t="s">
        <v>73</v>
      </c>
      <c r="D6" s="942" t="s">
        <v>615</v>
      </c>
      <c r="E6" s="943" t="s">
        <v>74</v>
      </c>
      <c r="F6" s="941" t="s">
        <v>116</v>
      </c>
      <c r="G6" s="932" t="s">
        <v>474</v>
      </c>
      <c r="H6" s="920" t="s">
        <v>476</v>
      </c>
      <c r="I6" s="922" t="s">
        <v>478</v>
      </c>
      <c r="J6" s="851" t="s">
        <v>106</v>
      </c>
      <c r="K6" s="269"/>
      <c r="L6" s="270"/>
      <c r="M6" s="271"/>
      <c r="N6" s="273"/>
      <c r="O6" s="272"/>
      <c r="P6" s="273"/>
      <c r="Q6" s="273"/>
      <c r="R6" s="273"/>
    </row>
    <row r="7" spans="2:27" s="264" customFormat="1" ht="13.5" customHeight="1" thickBot="1" x14ac:dyDescent="0.3">
      <c r="B7" s="940"/>
      <c r="C7" s="941"/>
      <c r="D7" s="942"/>
      <c r="E7" s="943"/>
      <c r="F7" s="941"/>
      <c r="G7" s="932"/>
      <c r="H7" s="921"/>
      <c r="I7" s="923"/>
      <c r="J7" s="852" t="s">
        <v>475</v>
      </c>
      <c r="K7" s="269"/>
      <c r="L7" s="270"/>
      <c r="M7" s="271"/>
      <c r="N7" s="273"/>
      <c r="O7" s="272"/>
      <c r="P7" s="273"/>
      <c r="Q7" s="273"/>
      <c r="R7" s="273"/>
    </row>
    <row r="8" spans="2:27" ht="20.100000000000001" customHeight="1" x14ac:dyDescent="0.25">
      <c r="B8" s="424" t="s">
        <v>493</v>
      </c>
      <c r="C8" s="425">
        <v>98617</v>
      </c>
      <c r="D8" s="425" t="s">
        <v>202</v>
      </c>
      <c r="E8" s="426" t="s">
        <v>382</v>
      </c>
      <c r="F8" s="427" t="s">
        <v>205</v>
      </c>
      <c r="G8" s="428">
        <f>'FW Mgn'!$G$13</f>
        <v>995.57</v>
      </c>
      <c r="H8" s="429" t="e">
        <f>'FW Mgn'!$P$13</f>
        <v>#DIV/0!</v>
      </c>
      <c r="I8" s="430" t="e">
        <f>'FW Mgn'!$R$13</f>
        <v>#DIV/0!</v>
      </c>
      <c r="J8" s="307" t="e">
        <f>I8/12</f>
        <v>#DIV/0!</v>
      </c>
      <c r="K8" s="269"/>
      <c r="L8" s="270"/>
      <c r="M8" s="278"/>
      <c r="N8" s="274"/>
      <c r="O8" s="848"/>
    </row>
    <row r="9" spans="2:27" ht="20.100000000000001" customHeight="1" x14ac:dyDescent="0.25">
      <c r="B9" s="306" t="s">
        <v>494</v>
      </c>
      <c r="C9" s="416">
        <v>98617</v>
      </c>
      <c r="D9" s="417" t="s">
        <v>467</v>
      </c>
      <c r="E9" s="418" t="s">
        <v>394</v>
      </c>
      <c r="F9" s="266" t="s">
        <v>456</v>
      </c>
      <c r="G9" s="260">
        <f>'FW Helba UR'!G13</f>
        <v>246.32999999999998</v>
      </c>
      <c r="H9" s="261" t="e">
        <f>'FW Helba UR'!P13</f>
        <v>#DIV/0!</v>
      </c>
      <c r="I9" s="415" t="e">
        <f>'FW Helba UR'!R13</f>
        <v>#DIV/0!</v>
      </c>
      <c r="J9" s="307" t="e">
        <f t="shared" ref="J9:J24" si="0">I9/12</f>
        <v>#DIV/0!</v>
      </c>
      <c r="K9" s="269"/>
      <c r="L9" s="270"/>
      <c r="M9" s="278"/>
      <c r="N9" s="274"/>
      <c r="O9" s="277"/>
    </row>
    <row r="10" spans="2:27" ht="20.100000000000001" customHeight="1" x14ac:dyDescent="0.25">
      <c r="B10" s="306" t="s">
        <v>495</v>
      </c>
      <c r="C10" s="416">
        <v>98617</v>
      </c>
      <c r="D10" s="417" t="s">
        <v>468</v>
      </c>
      <c r="E10" s="418" t="s">
        <v>408</v>
      </c>
      <c r="F10" s="265" t="s">
        <v>457</v>
      </c>
      <c r="G10" s="260">
        <f>'FW 30-acker'!G13</f>
        <v>170.89000000000001</v>
      </c>
      <c r="H10" s="261" t="e">
        <f>'FW 30-acker'!P13</f>
        <v>#DIV/0!</v>
      </c>
      <c r="I10" s="415" t="e">
        <f>'FW 30-acker'!R13</f>
        <v>#DIV/0!</v>
      </c>
      <c r="J10" s="307" t="e">
        <f t="shared" si="0"/>
        <v>#DIV/0!</v>
      </c>
      <c r="K10" s="269"/>
      <c r="L10" s="270"/>
      <c r="M10" s="278"/>
      <c r="N10" s="274"/>
      <c r="O10" s="277"/>
    </row>
    <row r="11" spans="2:27" ht="20.100000000000001" customHeight="1" x14ac:dyDescent="0.25">
      <c r="B11" s="306" t="s">
        <v>496</v>
      </c>
      <c r="C11" s="416">
        <v>98617</v>
      </c>
      <c r="D11" s="417" t="s">
        <v>469</v>
      </c>
      <c r="E11" s="418" t="s">
        <v>417</v>
      </c>
      <c r="F11" s="267" t="s">
        <v>458</v>
      </c>
      <c r="G11" s="260">
        <f>'FW Herpf'!G13</f>
        <v>56.4</v>
      </c>
      <c r="H11" s="261" t="e">
        <f>'FW Herpf'!P13</f>
        <v>#DIV/0!</v>
      </c>
      <c r="I11" s="415" t="e">
        <f>'FW Herpf'!R13</f>
        <v>#DIV/0!</v>
      </c>
      <c r="J11" s="307" t="e">
        <f t="shared" si="0"/>
        <v>#DIV/0!</v>
      </c>
      <c r="K11" s="269"/>
      <c r="L11" s="270"/>
      <c r="M11" s="278"/>
      <c r="N11" s="274"/>
      <c r="O11" s="277"/>
    </row>
    <row r="12" spans="2:27" ht="20.100000000000001" customHeight="1" x14ac:dyDescent="0.25">
      <c r="B12" s="306" t="s">
        <v>497</v>
      </c>
      <c r="C12" s="416">
        <v>98617</v>
      </c>
      <c r="D12" s="419" t="s">
        <v>470</v>
      </c>
      <c r="E12" s="418" t="s">
        <v>420</v>
      </c>
      <c r="F12" s="267" t="s">
        <v>466</v>
      </c>
      <c r="G12" s="260">
        <f>'FW Wall'!G13</f>
        <v>434.19</v>
      </c>
      <c r="H12" s="261" t="e">
        <f>'FW Wall'!P13</f>
        <v>#DIV/0!</v>
      </c>
      <c r="I12" s="415" t="e">
        <f>'FW Wall'!R13</f>
        <v>#DIV/0!</v>
      </c>
      <c r="J12" s="307" t="e">
        <f t="shared" si="0"/>
        <v>#DIV/0!</v>
      </c>
      <c r="K12" s="269"/>
      <c r="L12" s="270"/>
      <c r="M12" s="278"/>
      <c r="N12" s="274"/>
      <c r="O12" s="277"/>
    </row>
    <row r="13" spans="2:27" ht="20.100000000000001" customHeight="1" x14ac:dyDescent="0.25">
      <c r="B13" s="306" t="s">
        <v>498</v>
      </c>
      <c r="C13" s="416">
        <v>98617</v>
      </c>
      <c r="D13" s="417" t="s">
        <v>471</v>
      </c>
      <c r="E13" s="418" t="s">
        <v>459</v>
      </c>
      <c r="F13" s="266" t="s">
        <v>460</v>
      </c>
      <c r="G13" s="260">
        <f>'FW Henne'!G13</f>
        <v>70.52</v>
      </c>
      <c r="H13" s="261" t="e">
        <f>'FW Henne'!P13</f>
        <v>#DIV/0!</v>
      </c>
      <c r="I13" s="415" t="e">
        <f>'FW Henne'!R13</f>
        <v>#DIV/0!</v>
      </c>
      <c r="J13" s="307" t="e">
        <f t="shared" si="0"/>
        <v>#DIV/0!</v>
      </c>
      <c r="K13" s="269"/>
      <c r="L13" s="270"/>
      <c r="M13" s="278"/>
      <c r="N13" s="274"/>
      <c r="O13" s="277"/>
    </row>
    <row r="14" spans="2:27" ht="20.100000000000001" customHeight="1" x14ac:dyDescent="0.25">
      <c r="B14" s="306" t="s">
        <v>499</v>
      </c>
      <c r="C14" s="416">
        <v>98617</v>
      </c>
      <c r="D14" s="419" t="s">
        <v>472</v>
      </c>
      <c r="E14" s="418" t="s">
        <v>461</v>
      </c>
      <c r="F14" s="266" t="s">
        <v>462</v>
      </c>
      <c r="G14" s="260">
        <f>'FW Stepf'!G13</f>
        <v>74.099999999999994</v>
      </c>
      <c r="H14" s="261" t="e">
        <f>'FW Stepf'!P13</f>
        <v>#DIV/0!</v>
      </c>
      <c r="I14" s="415" t="e">
        <f>'FW Stepf'!R13</f>
        <v>#DIV/0!</v>
      </c>
      <c r="J14" s="307" t="e">
        <f t="shared" si="0"/>
        <v>#DIV/0!</v>
      </c>
      <c r="K14" s="269"/>
      <c r="L14" s="270"/>
      <c r="M14" s="278"/>
      <c r="N14" s="274"/>
      <c r="O14" s="277"/>
    </row>
    <row r="15" spans="2:27" ht="20.100000000000001" customHeight="1" x14ac:dyDescent="0.25">
      <c r="B15" s="306" t="s">
        <v>500</v>
      </c>
      <c r="C15" s="416">
        <v>98617</v>
      </c>
      <c r="D15" s="417" t="s">
        <v>473</v>
      </c>
      <c r="E15" s="418" t="s">
        <v>449</v>
      </c>
      <c r="F15" s="267" t="s">
        <v>463</v>
      </c>
      <c r="G15" s="260">
        <f>'Fw Sülz'!G13</f>
        <v>199.14999999999998</v>
      </c>
      <c r="H15" s="261" t="e">
        <f>'Fw Sülz'!P13</f>
        <v>#DIV/0!</v>
      </c>
      <c r="I15" s="415" t="e">
        <f>'Fw Sülz'!R13</f>
        <v>#DIV/0!</v>
      </c>
      <c r="J15" s="307" t="e">
        <f t="shared" si="0"/>
        <v>#DIV/0!</v>
      </c>
      <c r="K15" s="269"/>
      <c r="L15" s="270"/>
      <c r="M15" s="278"/>
      <c r="N15" s="274"/>
      <c r="O15" s="277"/>
    </row>
    <row r="16" spans="2:27" ht="20.100000000000001" customHeight="1" x14ac:dyDescent="0.25">
      <c r="B16" s="385" t="s">
        <v>501</v>
      </c>
      <c r="C16" s="386">
        <v>98617</v>
      </c>
      <c r="D16" s="387" t="s">
        <v>658</v>
      </c>
      <c r="E16" s="392" t="s">
        <v>379</v>
      </c>
      <c r="F16" s="393" t="s">
        <v>206</v>
      </c>
      <c r="G16" s="389">
        <f>'VW Herpf'!$G$13</f>
        <v>181.88</v>
      </c>
      <c r="H16" s="390" t="e">
        <f>'VW Herpf'!$P$13</f>
        <v>#DIV/0!</v>
      </c>
      <c r="I16" s="420" t="e">
        <f>'VW Herpf'!$R$13</f>
        <v>#DIV/0!</v>
      </c>
      <c r="J16" s="391" t="e">
        <f t="shared" si="0"/>
        <v>#DIV/0!</v>
      </c>
      <c r="K16" s="269"/>
      <c r="L16" s="270"/>
      <c r="M16" s="275"/>
      <c r="N16" s="274"/>
      <c r="O16" s="276"/>
      <c r="S16" s="94"/>
      <c r="T16" s="94"/>
      <c r="U16" s="94"/>
      <c r="V16" s="94"/>
      <c r="W16" s="94"/>
      <c r="X16" s="94"/>
      <c r="Y16" s="94"/>
      <c r="Z16" s="94"/>
      <c r="AA16" s="94"/>
    </row>
    <row r="17" spans="2:27" ht="20.100000000000001" customHeight="1" thickBot="1" x14ac:dyDescent="0.3">
      <c r="B17" s="394" t="s">
        <v>502</v>
      </c>
      <c r="C17" s="395">
        <v>98617</v>
      </c>
      <c r="D17" s="396" t="s">
        <v>658</v>
      </c>
      <c r="E17" s="397" t="s">
        <v>481</v>
      </c>
      <c r="F17" s="398" t="s">
        <v>487</v>
      </c>
      <c r="G17" s="399">
        <f>'KH Herpf'!N9</f>
        <v>527.54</v>
      </c>
      <c r="H17" s="400" t="e">
        <f>'KH Herpf'!P9</f>
        <v>#DIV/0!</v>
      </c>
      <c r="I17" s="421" t="e">
        <f>'KH Herpf'!R9</f>
        <v>#DIV/0!</v>
      </c>
      <c r="J17" s="401" t="e">
        <f>I17/12</f>
        <v>#DIV/0!</v>
      </c>
      <c r="K17" s="269"/>
      <c r="L17" s="270"/>
      <c r="M17" s="275"/>
      <c r="N17" s="274"/>
      <c r="O17" s="276"/>
      <c r="S17" s="94"/>
      <c r="T17" s="94"/>
      <c r="U17" s="94"/>
      <c r="V17" s="94"/>
      <c r="W17" s="94"/>
      <c r="X17" s="94"/>
      <c r="Y17" s="94"/>
      <c r="Z17" s="94"/>
      <c r="AA17" s="94"/>
    </row>
    <row r="18" spans="2:27" ht="20.100000000000001" customHeight="1" thickTop="1" x14ac:dyDescent="0.25">
      <c r="B18" s="394" t="s">
        <v>660</v>
      </c>
      <c r="C18" s="395">
        <v>98617</v>
      </c>
      <c r="D18" s="396" t="s">
        <v>659</v>
      </c>
      <c r="E18" s="397" t="s">
        <v>204</v>
      </c>
      <c r="F18" s="402" t="s">
        <v>203</v>
      </c>
      <c r="G18" s="399">
        <f>Kresse!$G$13</f>
        <v>1023.8200000000002</v>
      </c>
      <c r="H18" s="400" t="e">
        <f>Kresse!$P$13</f>
        <v>#DIV/0!</v>
      </c>
      <c r="I18" s="421" t="e">
        <f>Kresse!$R$13</f>
        <v>#VALUE!</v>
      </c>
      <c r="J18" s="401" t="e">
        <f t="shared" si="0"/>
        <v>#VALUE!</v>
      </c>
      <c r="K18" s="269"/>
      <c r="L18" s="270"/>
      <c r="M18" s="271"/>
      <c r="N18" s="274"/>
      <c r="O18" s="272"/>
      <c r="P18" s="846"/>
      <c r="S18" s="94"/>
      <c r="T18" s="94"/>
      <c r="U18" s="94"/>
      <c r="V18" s="94"/>
      <c r="W18" s="94"/>
      <c r="X18" s="94"/>
      <c r="Y18" s="94"/>
      <c r="Z18" s="94"/>
      <c r="AA18" s="94"/>
    </row>
    <row r="19" spans="2:27" ht="20.100000000000001" customHeight="1" x14ac:dyDescent="0.25">
      <c r="B19" s="394" t="s">
        <v>661</v>
      </c>
      <c r="C19" s="395">
        <v>98617</v>
      </c>
      <c r="D19" s="396" t="s">
        <v>659</v>
      </c>
      <c r="E19" s="397" t="s">
        <v>662</v>
      </c>
      <c r="F19" s="864" t="s">
        <v>663</v>
      </c>
      <c r="G19" s="399">
        <f>'JUClu Walld'!G10</f>
        <v>112.44</v>
      </c>
      <c r="H19" s="400" t="e">
        <f>'JUClu Walld'!M10</f>
        <v>#DIV/0!</v>
      </c>
      <c r="I19" s="421" t="e">
        <f>'JUClu Walld'!N10</f>
        <v>#DIV/0!</v>
      </c>
      <c r="J19" s="401" t="e">
        <f>I19/12</f>
        <v>#DIV/0!</v>
      </c>
      <c r="K19" s="269"/>
      <c r="L19" s="270"/>
      <c r="M19" s="271"/>
      <c r="N19" s="274"/>
      <c r="O19" s="272"/>
      <c r="S19" s="94"/>
      <c r="T19" s="94"/>
      <c r="U19" s="94"/>
      <c r="V19" s="94"/>
      <c r="W19" s="94"/>
      <c r="X19" s="94"/>
      <c r="Y19" s="94"/>
      <c r="Z19" s="94"/>
      <c r="AA19" s="94"/>
    </row>
    <row r="20" spans="2:27" ht="20.100000000000001" customHeight="1" x14ac:dyDescent="0.25">
      <c r="B20" s="404" t="s">
        <v>465</v>
      </c>
      <c r="C20" s="405"/>
      <c r="D20" s="875" t="s">
        <v>659</v>
      </c>
      <c r="E20" s="406" t="s">
        <v>464</v>
      </c>
      <c r="F20" s="407"/>
      <c r="G20" s="408"/>
      <c r="H20" s="409"/>
      <c r="I20" s="422"/>
      <c r="J20" s="410">
        <f t="shared" si="0"/>
        <v>0</v>
      </c>
      <c r="K20" s="269"/>
      <c r="L20" s="270"/>
      <c r="M20" s="271"/>
      <c r="N20" s="274"/>
      <c r="O20" s="272"/>
      <c r="S20" s="94"/>
      <c r="T20" s="94"/>
      <c r="U20" s="94"/>
      <c r="V20" s="94"/>
      <c r="W20" s="94"/>
      <c r="X20" s="94"/>
      <c r="Y20" s="94"/>
      <c r="Z20" s="94"/>
      <c r="AA20" s="94"/>
    </row>
    <row r="21" spans="2:27" ht="20.100000000000001" customHeight="1" x14ac:dyDescent="0.25">
      <c r="B21" s="385" t="s">
        <v>503</v>
      </c>
      <c r="C21" s="386">
        <v>98617</v>
      </c>
      <c r="D21" s="387" t="s">
        <v>666</v>
      </c>
      <c r="E21" s="388" t="s">
        <v>380</v>
      </c>
      <c r="F21" s="393" t="s">
        <v>209</v>
      </c>
      <c r="G21" s="389">
        <f>'VW Henne'!$G$13</f>
        <v>108.22999999999999</v>
      </c>
      <c r="H21" s="390" t="e">
        <f>'VW Henne'!$P$13</f>
        <v>#DIV/0!</v>
      </c>
      <c r="I21" s="420" t="e">
        <f>'VW Henne'!$R$13</f>
        <v>#DIV/0!</v>
      </c>
      <c r="J21" s="391" t="e">
        <f t="shared" si="0"/>
        <v>#DIV/0!</v>
      </c>
      <c r="K21" s="269"/>
      <c r="L21" s="270"/>
      <c r="M21" s="275"/>
      <c r="N21" s="274"/>
      <c r="O21" s="277"/>
      <c r="S21" s="374"/>
      <c r="T21" s="384"/>
      <c r="U21" s="94"/>
      <c r="V21" s="94"/>
      <c r="W21" s="94"/>
      <c r="X21" s="94"/>
      <c r="Y21" s="94"/>
      <c r="Z21" s="94"/>
      <c r="AA21" s="94"/>
    </row>
    <row r="22" spans="2:27" ht="20.100000000000001" customHeight="1" x14ac:dyDescent="0.25">
      <c r="B22" s="385" t="s">
        <v>504</v>
      </c>
      <c r="C22" s="386">
        <v>98617</v>
      </c>
      <c r="D22" s="387" t="s">
        <v>666</v>
      </c>
      <c r="E22" s="392" t="s">
        <v>215</v>
      </c>
      <c r="F22" s="880" t="s">
        <v>214</v>
      </c>
      <c r="G22" s="389">
        <f>'Schw Henne'!$G$13</f>
        <v>752.42</v>
      </c>
      <c r="H22" s="390" t="e">
        <f>'Schw Henne'!$P$13</f>
        <v>#DIV/0!</v>
      </c>
      <c r="I22" s="420" t="e">
        <f>'Schw Henne'!$R$13</f>
        <v>#DIV/0!</v>
      </c>
      <c r="J22" s="391" t="e">
        <f t="shared" si="0"/>
        <v>#DIV/0!</v>
      </c>
      <c r="K22" s="269"/>
      <c r="L22" s="270"/>
      <c r="M22" s="271"/>
      <c r="N22" s="274"/>
      <c r="O22" s="272"/>
      <c r="S22" s="94"/>
      <c r="T22" s="94"/>
      <c r="U22" s="94"/>
      <c r="V22" s="94"/>
      <c r="W22" s="94"/>
      <c r="X22" s="94"/>
      <c r="Y22" s="94"/>
      <c r="Z22" s="94"/>
      <c r="AA22" s="94"/>
    </row>
    <row r="23" spans="2:27" ht="20.100000000000001" customHeight="1" x14ac:dyDescent="0.25">
      <c r="B23" s="385" t="s">
        <v>505</v>
      </c>
      <c r="C23" s="386">
        <v>98617</v>
      </c>
      <c r="D23" s="403" t="s">
        <v>665</v>
      </c>
      <c r="E23" s="392" t="s">
        <v>213</v>
      </c>
      <c r="F23" s="393" t="s">
        <v>212</v>
      </c>
      <c r="G23" s="389">
        <f>'VW Stepf'!G13</f>
        <v>121.58000000000001</v>
      </c>
      <c r="H23" s="390" t="e">
        <f>'VW Stepf'!$P$13</f>
        <v>#DIV/0!</v>
      </c>
      <c r="I23" s="420" t="e">
        <f>'VW Stepf'!$R$13</f>
        <v>#DIV/0!</v>
      </c>
      <c r="J23" s="391" t="e">
        <f t="shared" si="0"/>
        <v>#DIV/0!</v>
      </c>
      <c r="K23" s="269"/>
      <c r="L23" s="270"/>
      <c r="M23" s="275"/>
      <c r="N23" s="274"/>
      <c r="O23" s="276"/>
      <c r="S23" s="94"/>
      <c r="T23" s="94"/>
      <c r="U23" s="94"/>
      <c r="V23" s="94"/>
      <c r="W23" s="94"/>
      <c r="X23" s="94"/>
      <c r="Y23" s="94"/>
      <c r="Z23" s="94"/>
      <c r="AA23" s="94"/>
    </row>
    <row r="24" spans="2:27" ht="20.100000000000001" customHeight="1" x14ac:dyDescent="0.25">
      <c r="B24" s="394" t="s">
        <v>506</v>
      </c>
      <c r="C24" s="395">
        <v>98617</v>
      </c>
      <c r="D24" s="423" t="s">
        <v>665</v>
      </c>
      <c r="E24" s="397" t="s">
        <v>381</v>
      </c>
      <c r="F24" s="881" t="s">
        <v>216</v>
      </c>
      <c r="G24" s="399">
        <f>'VR Stepf'!G13</f>
        <v>78.41</v>
      </c>
      <c r="H24" s="400" t="e">
        <f>'VR Stepf'!P13</f>
        <v>#DIV/0!</v>
      </c>
      <c r="I24" s="400" t="e">
        <f>'VR Stepf'!R13</f>
        <v>#DIV/0!</v>
      </c>
      <c r="J24" s="431" t="e">
        <f t="shared" si="0"/>
        <v>#DIV/0!</v>
      </c>
      <c r="K24" s="269"/>
      <c r="L24" s="270"/>
      <c r="M24" s="271"/>
      <c r="O24" s="272"/>
      <c r="S24" s="94"/>
      <c r="T24" s="94"/>
      <c r="U24" s="94"/>
      <c r="V24" s="94"/>
      <c r="W24" s="94"/>
      <c r="X24" s="94"/>
      <c r="Y24" s="94"/>
      <c r="Z24" s="94"/>
      <c r="AA24" s="94"/>
    </row>
    <row r="25" spans="2:27" ht="20.100000000000001" customHeight="1" x14ac:dyDescent="0.25">
      <c r="B25" s="868" t="s">
        <v>508</v>
      </c>
      <c r="C25" s="869">
        <v>98617</v>
      </c>
      <c r="D25" s="870" t="s">
        <v>658</v>
      </c>
      <c r="E25" s="871" t="s">
        <v>417</v>
      </c>
      <c r="F25" s="882" t="s">
        <v>507</v>
      </c>
      <c r="G25" s="872">
        <f>'Soz. Herpf'!G13</f>
        <v>65.8</v>
      </c>
      <c r="H25" s="872" t="e">
        <f>'Soz. Herpf'!P13</f>
        <v>#DIV/0!</v>
      </c>
      <c r="I25" s="873" t="e">
        <f>'Soz. Herpf'!R13</f>
        <v>#DIV/0!</v>
      </c>
      <c r="J25" s="874" t="e">
        <f>I25/12</f>
        <v>#DIV/0!</v>
      </c>
      <c r="K25" s="269"/>
      <c r="L25" s="270"/>
      <c r="M25" s="279"/>
      <c r="N25" s="274"/>
      <c r="O25" s="280"/>
      <c r="S25" s="94"/>
      <c r="T25" s="94"/>
      <c r="U25" s="94"/>
      <c r="V25" s="94"/>
      <c r="W25" s="94"/>
      <c r="X25" s="94"/>
      <c r="Y25" s="94"/>
      <c r="Z25" s="94"/>
      <c r="AA25" s="94"/>
    </row>
    <row r="26" spans="2:27" ht="21" customHeight="1" x14ac:dyDescent="0.25">
      <c r="B26" s="876" t="s">
        <v>664</v>
      </c>
      <c r="C26" s="877">
        <v>98617</v>
      </c>
      <c r="D26" s="876" t="s">
        <v>473</v>
      </c>
      <c r="E26" s="878" t="s">
        <v>384</v>
      </c>
      <c r="F26" s="883" t="s">
        <v>383</v>
      </c>
      <c r="G26" s="879">
        <f>'BH Sülz'!G13</f>
        <v>242</v>
      </c>
      <c r="H26" s="879" t="e">
        <f>'BH Sülz'!P13</f>
        <v>#DIV/0!</v>
      </c>
      <c r="I26" s="884" t="e">
        <f>'BH Sülz'!R13</f>
        <v>#DIV/0!</v>
      </c>
      <c r="J26" s="887" t="e">
        <f>I26/12</f>
        <v>#DIV/0!</v>
      </c>
      <c r="S26" s="94"/>
      <c r="T26" s="94"/>
      <c r="U26" s="94"/>
      <c r="V26" s="94"/>
      <c r="W26" s="94"/>
      <c r="X26" s="94"/>
      <c r="Y26" s="94"/>
      <c r="Z26" s="94"/>
      <c r="AA26" s="94"/>
    </row>
    <row r="27" spans="2:27" s="94" customFormat="1" ht="17.45" customHeight="1" x14ac:dyDescent="0.25">
      <c r="B27" s="281"/>
      <c r="C27" s="301"/>
      <c r="D27" s="297"/>
      <c r="E27" s="282"/>
      <c r="F27" s="373"/>
      <c r="G27" s="283"/>
      <c r="H27" s="284"/>
      <c r="I27" s="284"/>
      <c r="K27" s="269"/>
      <c r="L27" s="270"/>
      <c r="M27" s="271"/>
      <c r="O27" s="272"/>
    </row>
    <row r="28" spans="2:27" s="94" customFormat="1" ht="17.45" customHeight="1" x14ac:dyDescent="0.25">
      <c r="B28" s="281"/>
      <c r="C28" s="301"/>
      <c r="D28" s="297"/>
      <c r="E28" s="282"/>
      <c r="F28" s="285"/>
      <c r="G28" s="283"/>
      <c r="H28" s="284"/>
      <c r="I28" s="284"/>
      <c r="K28" s="269"/>
      <c r="L28" s="270"/>
      <c r="M28" s="271"/>
      <c r="O28" s="272"/>
    </row>
    <row r="29" spans="2:27" s="94" customFormat="1" ht="17.45" customHeight="1" x14ac:dyDescent="0.25">
      <c r="B29" s="281"/>
      <c r="C29" s="301"/>
      <c r="D29" s="297"/>
      <c r="E29" s="282"/>
      <c r="F29" s="285"/>
      <c r="G29" s="283"/>
      <c r="H29" s="284"/>
      <c r="I29" s="284"/>
      <c r="K29" s="269"/>
      <c r="L29" s="270"/>
      <c r="M29" s="271"/>
      <c r="O29" s="272"/>
    </row>
    <row r="30" spans="2:27" s="94" customFormat="1" x14ac:dyDescent="0.25">
      <c r="B30" s="286"/>
      <c r="C30" s="286"/>
      <c r="D30" s="286"/>
      <c r="F30" s="262"/>
      <c r="G30" s="263"/>
      <c r="H30" s="263"/>
    </row>
    <row r="31" spans="2:27" s="94" customFormat="1" ht="17.45" customHeight="1" x14ac:dyDescent="0.25">
      <c r="B31" s="281"/>
      <c r="C31" s="301"/>
      <c r="D31" s="297"/>
      <c r="E31" s="282"/>
      <c r="F31" s="285"/>
      <c r="G31" s="283"/>
      <c r="H31" s="284"/>
      <c r="I31" s="284"/>
      <c r="K31" s="269"/>
      <c r="L31" s="270"/>
      <c r="M31" s="271"/>
      <c r="O31" s="272"/>
    </row>
    <row r="32" spans="2:27" s="94" customFormat="1" ht="16.5" customHeight="1" x14ac:dyDescent="0.25">
      <c r="B32" s="281"/>
      <c r="C32" s="301"/>
      <c r="D32" s="297"/>
      <c r="E32" s="288"/>
      <c r="F32" s="285"/>
      <c r="G32" s="283"/>
      <c r="H32" s="284"/>
      <c r="I32" s="284"/>
      <c r="K32" s="269"/>
      <c r="L32" s="287"/>
      <c r="M32" s="287"/>
      <c r="O32" s="272"/>
    </row>
    <row r="33" spans="2:15" s="94" customFormat="1" x14ac:dyDescent="0.25">
      <c r="B33" s="289"/>
      <c r="C33" s="302"/>
      <c r="D33" s="298"/>
      <c r="E33" s="303"/>
      <c r="F33" s="290"/>
      <c r="G33" s="291"/>
      <c r="H33" s="292"/>
      <c r="I33" s="293"/>
      <c r="K33" s="269"/>
      <c r="L33" s="270"/>
      <c r="M33" s="271"/>
      <c r="O33" s="294"/>
    </row>
    <row r="34" spans="2:15" s="94" customFormat="1" x14ac:dyDescent="0.25">
      <c r="B34" s="289"/>
      <c r="C34" s="302"/>
      <c r="D34" s="299"/>
      <c r="E34" s="304"/>
      <c r="F34" s="295"/>
      <c r="G34" s="291"/>
      <c r="H34" s="292"/>
      <c r="I34" s="293"/>
      <c r="K34" s="269"/>
      <c r="L34" s="270"/>
      <c r="M34" s="271"/>
    </row>
    <row r="35" spans="2:15" s="94" customFormat="1" x14ac:dyDescent="0.25">
      <c r="B35" s="289"/>
      <c r="C35" s="302"/>
      <c r="D35" s="299"/>
      <c r="E35" s="304"/>
      <c r="F35" s="290"/>
      <c r="G35" s="291"/>
      <c r="H35" s="292"/>
      <c r="I35" s="293"/>
      <c r="K35" s="269"/>
      <c r="L35" s="270"/>
      <c r="M35" s="271"/>
    </row>
    <row r="36" spans="2:15" s="94" customFormat="1" x14ac:dyDescent="0.25">
      <c r="B36" s="289"/>
      <c r="C36" s="302"/>
      <c r="D36" s="299"/>
      <c r="E36" s="304"/>
      <c r="F36" s="296"/>
      <c r="G36" s="291"/>
      <c r="H36" s="292"/>
      <c r="I36" s="293"/>
      <c r="O36" s="280"/>
    </row>
    <row r="37" spans="2:15" s="94" customFormat="1" x14ac:dyDescent="0.25">
      <c r="B37" s="289"/>
      <c r="C37" s="302"/>
      <c r="D37" s="300"/>
      <c r="E37" s="304"/>
      <c r="F37" s="296"/>
      <c r="G37" s="291"/>
      <c r="H37" s="292"/>
      <c r="I37" s="293"/>
    </row>
    <row r="38" spans="2:15" s="94" customFormat="1" x14ac:dyDescent="0.25">
      <c r="B38" s="289"/>
      <c r="C38" s="302"/>
      <c r="D38" s="299"/>
      <c r="E38" s="304"/>
      <c r="F38" s="295"/>
      <c r="G38" s="291"/>
      <c r="H38" s="292"/>
      <c r="I38" s="293"/>
    </row>
    <row r="39" spans="2:15" s="94" customFormat="1" x14ac:dyDescent="0.25">
      <c r="B39" s="289"/>
      <c r="C39" s="302"/>
      <c r="D39" s="299"/>
      <c r="E39" s="304"/>
      <c r="F39" s="295"/>
      <c r="G39" s="291"/>
      <c r="H39" s="292"/>
      <c r="I39" s="293"/>
    </row>
    <row r="40" spans="2:15" s="94" customFormat="1" x14ac:dyDescent="0.25">
      <c r="B40" s="289"/>
      <c r="C40" s="302"/>
      <c r="D40" s="299"/>
      <c r="E40" s="304"/>
      <c r="F40" s="296"/>
      <c r="G40" s="291"/>
      <c r="H40" s="292"/>
      <c r="I40" s="293"/>
    </row>
    <row r="41" spans="2:15" s="94" customFormat="1" x14ac:dyDescent="0.25">
      <c r="B41" s="286"/>
      <c r="C41" s="286"/>
      <c r="D41" s="286"/>
      <c r="F41" s="262"/>
      <c r="G41" s="263"/>
      <c r="H41" s="263"/>
    </row>
    <row r="42" spans="2:15" s="94" customFormat="1" x14ac:dyDescent="0.25">
      <c r="B42" s="286"/>
      <c r="C42" s="286"/>
      <c r="D42" s="286"/>
      <c r="F42" s="262"/>
      <c r="G42" s="263"/>
      <c r="H42" s="263"/>
    </row>
    <row r="43" spans="2:15" s="94" customFormat="1" x14ac:dyDescent="0.25">
      <c r="B43" s="286"/>
      <c r="C43" s="286"/>
      <c r="D43" s="286"/>
      <c r="F43" s="262"/>
      <c r="G43" s="263"/>
      <c r="H43" s="263"/>
    </row>
    <row r="44" spans="2:15" s="94" customFormat="1" x14ac:dyDescent="0.25">
      <c r="B44" s="286"/>
      <c r="C44" s="286"/>
      <c r="D44" s="286"/>
      <c r="F44" s="262"/>
      <c r="G44" s="263"/>
      <c r="H44" s="263"/>
    </row>
    <row r="45" spans="2:15" s="94" customFormat="1" x14ac:dyDescent="0.25">
      <c r="B45" s="286"/>
      <c r="C45" s="286"/>
      <c r="D45" s="286"/>
      <c r="F45" s="262"/>
      <c r="G45" s="263"/>
      <c r="H45" s="263"/>
    </row>
    <row r="46" spans="2:15" s="94" customFormat="1" x14ac:dyDescent="0.25">
      <c r="B46" s="286"/>
      <c r="C46" s="286"/>
      <c r="D46" s="286"/>
      <c r="F46" s="262"/>
      <c r="G46" s="263"/>
      <c r="H46" s="263"/>
    </row>
    <row r="47" spans="2:15" s="94" customFormat="1" x14ac:dyDescent="0.25">
      <c r="B47" s="286"/>
      <c r="C47" s="286"/>
      <c r="D47" s="286"/>
      <c r="F47" s="262"/>
      <c r="G47" s="263"/>
      <c r="H47" s="263"/>
    </row>
    <row r="48" spans="2:15" s="94" customFormat="1" x14ac:dyDescent="0.25">
      <c r="B48" s="286"/>
      <c r="C48" s="286"/>
      <c r="D48" s="286"/>
      <c r="F48" s="262"/>
      <c r="G48" s="263"/>
      <c r="H48" s="263"/>
    </row>
    <row r="49" spans="2:8" s="94" customFormat="1" x14ac:dyDescent="0.25">
      <c r="B49" s="286"/>
      <c r="C49" s="286"/>
      <c r="D49" s="286"/>
      <c r="F49" s="262"/>
      <c r="G49" s="263"/>
      <c r="H49" s="263"/>
    </row>
    <row r="50" spans="2:8" s="94" customFormat="1" x14ac:dyDescent="0.25">
      <c r="B50" s="286"/>
      <c r="C50" s="286"/>
      <c r="D50" s="286"/>
      <c r="F50" s="262"/>
      <c r="G50" s="263"/>
      <c r="H50" s="263"/>
    </row>
    <row r="51" spans="2:8" s="94" customFormat="1" x14ac:dyDescent="0.25">
      <c r="B51" s="286"/>
      <c r="C51" s="286"/>
      <c r="D51" s="286"/>
      <c r="F51" s="262"/>
      <c r="G51" s="263"/>
      <c r="H51" s="263"/>
    </row>
    <row r="52" spans="2:8" s="94" customFormat="1" x14ac:dyDescent="0.25">
      <c r="B52" s="286"/>
      <c r="C52" s="286"/>
      <c r="D52" s="286"/>
      <c r="F52" s="262"/>
      <c r="G52" s="263"/>
      <c r="H52" s="263"/>
    </row>
    <row r="53" spans="2:8" s="94" customFormat="1" x14ac:dyDescent="0.25">
      <c r="B53" s="286"/>
      <c r="C53" s="286"/>
      <c r="D53" s="286"/>
      <c r="F53" s="262"/>
      <c r="G53" s="263"/>
      <c r="H53" s="263"/>
    </row>
    <row r="54" spans="2:8" s="94" customFormat="1" x14ac:dyDescent="0.25">
      <c r="B54" s="286"/>
      <c r="C54" s="286"/>
      <c r="D54" s="286"/>
      <c r="F54" s="262"/>
      <c r="G54" s="263"/>
      <c r="H54" s="263"/>
    </row>
    <row r="55" spans="2:8" s="94" customFormat="1" x14ac:dyDescent="0.25">
      <c r="B55" s="286"/>
      <c r="C55" s="286"/>
      <c r="D55" s="286"/>
      <c r="F55" s="262"/>
      <c r="G55" s="263"/>
      <c r="H55" s="263"/>
    </row>
    <row r="56" spans="2:8" s="94" customFormat="1" x14ac:dyDescent="0.25">
      <c r="B56" s="286"/>
      <c r="C56" s="286"/>
      <c r="D56" s="286"/>
      <c r="F56" s="262"/>
      <c r="G56" s="263"/>
      <c r="H56" s="263"/>
    </row>
    <row r="57" spans="2:8" s="94" customFormat="1" x14ac:dyDescent="0.25">
      <c r="B57" s="286"/>
      <c r="C57" s="286"/>
      <c r="D57" s="286"/>
      <c r="F57" s="262"/>
      <c r="G57" s="263"/>
      <c r="H57" s="263"/>
    </row>
    <row r="58" spans="2:8" s="94" customFormat="1" x14ac:dyDescent="0.25">
      <c r="B58" s="286"/>
      <c r="C58" s="286"/>
      <c r="D58" s="286"/>
      <c r="F58" s="262"/>
      <c r="G58" s="263"/>
      <c r="H58" s="263"/>
    </row>
    <row r="59" spans="2:8" s="94" customFormat="1" x14ac:dyDescent="0.25">
      <c r="B59" s="286"/>
      <c r="C59" s="286"/>
      <c r="D59" s="286"/>
      <c r="F59" s="262"/>
      <c r="G59" s="263"/>
      <c r="H59" s="263"/>
    </row>
    <row r="60" spans="2:8" s="94" customFormat="1" x14ac:dyDescent="0.25">
      <c r="B60" s="286"/>
      <c r="C60" s="286"/>
      <c r="D60" s="286"/>
      <c r="F60" s="262"/>
      <c r="G60" s="263"/>
      <c r="H60" s="263"/>
    </row>
    <row r="61" spans="2:8" s="94" customFormat="1" x14ac:dyDescent="0.25">
      <c r="B61" s="286"/>
      <c r="C61" s="286"/>
      <c r="D61" s="286"/>
      <c r="F61" s="262"/>
      <c r="G61" s="263"/>
      <c r="H61" s="263"/>
    </row>
    <row r="62" spans="2:8" s="94" customFormat="1" x14ac:dyDescent="0.25">
      <c r="B62" s="286"/>
      <c r="C62" s="286"/>
      <c r="D62" s="286"/>
      <c r="F62" s="262"/>
      <c r="G62" s="263"/>
      <c r="H62" s="263"/>
    </row>
    <row r="63" spans="2:8" s="94" customFormat="1" x14ac:dyDescent="0.25">
      <c r="B63" s="286"/>
      <c r="C63" s="286"/>
      <c r="D63" s="286"/>
      <c r="F63" s="262"/>
      <c r="G63" s="263"/>
      <c r="H63" s="263"/>
    </row>
    <row r="64" spans="2:8" s="94" customFormat="1" x14ac:dyDescent="0.25">
      <c r="B64" s="286"/>
      <c r="C64" s="286"/>
      <c r="D64" s="286"/>
      <c r="F64" s="262"/>
      <c r="G64" s="263"/>
      <c r="H64" s="263"/>
    </row>
    <row r="65" spans="2:8" s="94" customFormat="1" x14ac:dyDescent="0.25">
      <c r="B65" s="286"/>
      <c r="C65" s="286"/>
      <c r="D65" s="286"/>
      <c r="F65" s="262"/>
      <c r="G65" s="263"/>
      <c r="H65" s="263"/>
    </row>
    <row r="66" spans="2:8" s="94" customFormat="1" x14ac:dyDescent="0.25">
      <c r="B66" s="286"/>
      <c r="C66" s="286"/>
      <c r="D66" s="286"/>
      <c r="F66" s="262"/>
      <c r="G66" s="263"/>
      <c r="H66" s="263"/>
    </row>
    <row r="67" spans="2:8" s="94" customFormat="1" x14ac:dyDescent="0.25">
      <c r="B67" s="286"/>
      <c r="C67" s="286"/>
      <c r="D67" s="286"/>
      <c r="F67" s="262"/>
      <c r="G67" s="263"/>
      <c r="H67" s="263"/>
    </row>
    <row r="68" spans="2:8" s="94" customFormat="1" x14ac:dyDescent="0.25">
      <c r="B68" s="286"/>
      <c r="C68" s="286"/>
      <c r="D68" s="286"/>
      <c r="F68" s="262"/>
      <c r="G68" s="263"/>
      <c r="H68" s="263"/>
    </row>
    <row r="69" spans="2:8" s="94" customFormat="1" x14ac:dyDescent="0.25">
      <c r="B69" s="286"/>
      <c r="C69" s="286"/>
      <c r="D69" s="286"/>
      <c r="F69" s="262"/>
      <c r="G69" s="263"/>
      <c r="H69" s="263"/>
    </row>
    <row r="70" spans="2:8" s="94" customFormat="1" x14ac:dyDescent="0.25">
      <c r="B70" s="286"/>
      <c r="C70" s="286"/>
      <c r="D70" s="286"/>
      <c r="F70" s="262"/>
      <c r="G70" s="263"/>
      <c r="H70" s="263"/>
    </row>
    <row r="71" spans="2:8" s="94" customFormat="1" x14ac:dyDescent="0.25">
      <c r="B71" s="286"/>
      <c r="C71" s="286"/>
      <c r="D71" s="286"/>
      <c r="F71" s="262"/>
      <c r="G71" s="263"/>
      <c r="H71" s="263"/>
    </row>
    <row r="72" spans="2:8" s="94" customFormat="1" x14ac:dyDescent="0.25">
      <c r="B72" s="286"/>
      <c r="C72" s="286"/>
      <c r="D72" s="286"/>
      <c r="F72" s="262"/>
      <c r="G72" s="263"/>
      <c r="H72" s="263"/>
    </row>
    <row r="73" spans="2:8" s="94" customFormat="1" x14ac:dyDescent="0.25">
      <c r="B73" s="286"/>
      <c r="C73" s="286"/>
      <c r="D73" s="286"/>
      <c r="F73" s="262"/>
      <c r="G73" s="263"/>
      <c r="H73" s="263"/>
    </row>
    <row r="74" spans="2:8" s="94" customFormat="1" x14ac:dyDescent="0.25">
      <c r="B74" s="286"/>
      <c r="C74" s="286"/>
      <c r="D74" s="286"/>
      <c r="F74" s="262"/>
      <c r="G74" s="263"/>
      <c r="H74" s="263"/>
    </row>
    <row r="75" spans="2:8" s="94" customFormat="1" x14ac:dyDescent="0.25">
      <c r="B75" s="286"/>
      <c r="C75" s="286"/>
      <c r="D75" s="286"/>
      <c r="F75" s="262"/>
      <c r="G75" s="263"/>
      <c r="H75" s="263"/>
    </row>
    <row r="76" spans="2:8" s="94" customFormat="1" x14ac:dyDescent="0.25">
      <c r="B76" s="286"/>
      <c r="C76" s="286"/>
      <c r="D76" s="286"/>
      <c r="F76" s="262"/>
      <c r="G76" s="263"/>
      <c r="H76" s="263"/>
    </row>
    <row r="77" spans="2:8" s="94" customFormat="1" x14ac:dyDescent="0.25">
      <c r="B77" s="286"/>
      <c r="C77" s="286"/>
      <c r="D77" s="286"/>
      <c r="F77" s="262"/>
      <c r="G77" s="263"/>
      <c r="H77" s="263"/>
    </row>
    <row r="78" spans="2:8" s="94" customFormat="1" x14ac:dyDescent="0.25">
      <c r="B78" s="286"/>
      <c r="C78" s="286"/>
      <c r="D78" s="286"/>
      <c r="F78" s="262"/>
      <c r="G78" s="263"/>
      <c r="H78" s="263"/>
    </row>
    <row r="79" spans="2:8" s="94" customFormat="1" x14ac:dyDescent="0.25">
      <c r="B79" s="286"/>
      <c r="C79" s="286"/>
      <c r="D79" s="286"/>
      <c r="F79" s="262"/>
      <c r="G79" s="263"/>
      <c r="H79" s="263"/>
    </row>
    <row r="80" spans="2:8" s="94" customFormat="1" x14ac:dyDescent="0.25">
      <c r="B80" s="286"/>
      <c r="C80" s="286"/>
      <c r="D80" s="286"/>
      <c r="F80" s="262"/>
      <c r="G80" s="263"/>
      <c r="H80" s="263"/>
    </row>
    <row r="81" spans="2:8" s="94" customFormat="1" x14ac:dyDescent="0.25">
      <c r="B81" s="286"/>
      <c r="C81" s="286"/>
      <c r="D81" s="286"/>
      <c r="F81" s="262"/>
      <c r="G81" s="263"/>
      <c r="H81" s="263"/>
    </row>
    <row r="82" spans="2:8" s="94" customFormat="1" x14ac:dyDescent="0.25">
      <c r="B82" s="286"/>
      <c r="C82" s="286"/>
      <c r="D82" s="286"/>
      <c r="F82" s="262"/>
      <c r="G82" s="263"/>
      <c r="H82" s="263"/>
    </row>
    <row r="83" spans="2:8" s="94" customFormat="1" x14ac:dyDescent="0.25">
      <c r="B83" s="286"/>
      <c r="C83" s="286"/>
      <c r="D83" s="286"/>
      <c r="F83" s="262"/>
      <c r="G83" s="263"/>
      <c r="H83" s="263"/>
    </row>
    <row r="84" spans="2:8" s="94" customFormat="1" x14ac:dyDescent="0.25">
      <c r="B84" s="286"/>
      <c r="C84" s="286"/>
      <c r="D84" s="286"/>
      <c r="F84" s="262"/>
      <c r="G84" s="263"/>
      <c r="H84" s="263"/>
    </row>
    <row r="85" spans="2:8" s="94" customFormat="1" x14ac:dyDescent="0.25">
      <c r="B85" s="286"/>
      <c r="C85" s="286"/>
      <c r="D85" s="286"/>
      <c r="F85" s="262"/>
      <c r="G85" s="263"/>
      <c r="H85" s="263"/>
    </row>
    <row r="86" spans="2:8" s="94" customFormat="1" x14ac:dyDescent="0.25">
      <c r="B86" s="286"/>
      <c r="C86" s="286"/>
      <c r="D86" s="286"/>
      <c r="F86" s="262"/>
      <c r="G86" s="263"/>
      <c r="H86" s="263"/>
    </row>
    <row r="87" spans="2:8" s="94" customFormat="1" x14ac:dyDescent="0.25">
      <c r="B87" s="286"/>
      <c r="C87" s="286"/>
      <c r="D87" s="286"/>
      <c r="F87" s="262"/>
      <c r="G87" s="263"/>
      <c r="H87" s="263"/>
    </row>
    <row r="88" spans="2:8" s="94" customFormat="1" x14ac:dyDescent="0.25">
      <c r="B88" s="286"/>
      <c r="C88" s="286"/>
      <c r="D88" s="286"/>
      <c r="F88" s="262"/>
      <c r="G88" s="263"/>
      <c r="H88" s="263"/>
    </row>
    <row r="89" spans="2:8" s="94" customFormat="1" x14ac:dyDescent="0.25">
      <c r="B89" s="286"/>
      <c r="C89" s="286"/>
      <c r="D89" s="286"/>
      <c r="F89" s="262"/>
      <c r="G89" s="263"/>
      <c r="H89" s="263"/>
    </row>
    <row r="90" spans="2:8" s="94" customFormat="1" x14ac:dyDescent="0.25">
      <c r="B90" s="286"/>
      <c r="C90" s="286"/>
      <c r="D90" s="286"/>
      <c r="F90" s="262"/>
      <c r="G90" s="263"/>
      <c r="H90" s="263"/>
    </row>
    <row r="91" spans="2:8" s="94" customFormat="1" x14ac:dyDescent="0.25">
      <c r="B91" s="286"/>
      <c r="C91" s="286"/>
      <c r="D91" s="286"/>
      <c r="F91" s="262"/>
      <c r="G91" s="263"/>
      <c r="H91" s="263"/>
    </row>
    <row r="92" spans="2:8" s="94" customFormat="1" x14ac:dyDescent="0.25">
      <c r="B92" s="286"/>
      <c r="C92" s="286"/>
      <c r="D92" s="286"/>
      <c r="F92" s="262"/>
      <c r="G92" s="263"/>
      <c r="H92" s="263"/>
    </row>
    <row r="93" spans="2:8" s="94" customFormat="1" x14ac:dyDescent="0.25">
      <c r="B93" s="286"/>
      <c r="C93" s="286"/>
      <c r="D93" s="286"/>
      <c r="F93" s="262"/>
      <c r="G93" s="263"/>
      <c r="H93" s="263"/>
    </row>
    <row r="94" spans="2:8" s="94" customFormat="1" x14ac:dyDescent="0.25">
      <c r="B94" s="286"/>
      <c r="C94" s="286"/>
      <c r="D94" s="286"/>
      <c r="F94" s="262"/>
      <c r="G94" s="263"/>
      <c r="H94" s="263"/>
    </row>
    <row r="95" spans="2:8" s="94" customFormat="1" x14ac:dyDescent="0.25">
      <c r="B95" s="286"/>
      <c r="C95" s="286"/>
      <c r="D95" s="286"/>
      <c r="F95" s="262"/>
      <c r="G95" s="263"/>
      <c r="H95" s="263"/>
    </row>
    <row r="96" spans="2:8" s="94" customFormat="1" x14ac:dyDescent="0.25">
      <c r="B96" s="286"/>
      <c r="C96" s="286"/>
      <c r="D96" s="286"/>
      <c r="F96" s="262"/>
      <c r="G96" s="263"/>
      <c r="H96" s="263"/>
    </row>
    <row r="97" spans="2:8" s="94" customFormat="1" x14ac:dyDescent="0.25">
      <c r="B97" s="286"/>
      <c r="C97" s="286"/>
      <c r="D97" s="286"/>
      <c r="F97" s="262"/>
      <c r="G97" s="263"/>
      <c r="H97" s="263"/>
    </row>
    <row r="98" spans="2:8" s="94" customFormat="1" x14ac:dyDescent="0.25">
      <c r="B98" s="286"/>
      <c r="C98" s="286"/>
      <c r="D98" s="286"/>
      <c r="F98" s="262"/>
      <c r="G98" s="263"/>
      <c r="H98" s="263"/>
    </row>
    <row r="99" spans="2:8" s="94" customFormat="1" x14ac:dyDescent="0.25">
      <c r="B99" s="286"/>
      <c r="C99" s="286"/>
      <c r="D99" s="286"/>
      <c r="F99" s="262"/>
      <c r="G99" s="263"/>
      <c r="H99" s="263"/>
    </row>
    <row r="100" spans="2:8" s="94" customFormat="1" x14ac:dyDescent="0.25">
      <c r="B100" s="286"/>
      <c r="C100" s="286"/>
      <c r="D100" s="286"/>
      <c r="F100" s="262"/>
      <c r="G100" s="263"/>
      <c r="H100" s="263"/>
    </row>
    <row r="101" spans="2:8" s="94" customFormat="1" x14ac:dyDescent="0.25">
      <c r="B101" s="286"/>
      <c r="C101" s="286"/>
      <c r="D101" s="286"/>
      <c r="F101" s="262"/>
      <c r="G101" s="263"/>
      <c r="H101" s="263"/>
    </row>
    <row r="102" spans="2:8" s="94" customFormat="1" x14ac:dyDescent="0.25">
      <c r="B102" s="286"/>
      <c r="C102" s="286"/>
      <c r="D102" s="286"/>
      <c r="F102" s="262"/>
      <c r="G102" s="263"/>
      <c r="H102" s="263"/>
    </row>
    <row r="103" spans="2:8" s="94" customFormat="1" x14ac:dyDescent="0.25">
      <c r="B103" s="286"/>
      <c r="C103" s="286"/>
      <c r="D103" s="286"/>
      <c r="F103" s="262"/>
      <c r="G103" s="263"/>
      <c r="H103" s="263"/>
    </row>
    <row r="104" spans="2:8" s="94" customFormat="1" x14ac:dyDescent="0.25">
      <c r="B104" s="286"/>
      <c r="C104" s="286"/>
      <c r="D104" s="286"/>
      <c r="F104" s="262"/>
      <c r="G104" s="263"/>
      <c r="H104" s="263"/>
    </row>
    <row r="105" spans="2:8" s="94" customFormat="1" x14ac:dyDescent="0.25">
      <c r="B105" s="286"/>
      <c r="C105" s="286"/>
      <c r="D105" s="286"/>
      <c r="F105" s="262"/>
      <c r="G105" s="263"/>
      <c r="H105" s="263"/>
    </row>
    <row r="106" spans="2:8" s="94" customFormat="1" x14ac:dyDescent="0.25">
      <c r="B106" s="286"/>
      <c r="C106" s="286"/>
      <c r="D106" s="286"/>
      <c r="F106" s="262"/>
      <c r="G106" s="263"/>
      <c r="H106" s="263"/>
    </row>
    <row r="107" spans="2:8" s="94" customFormat="1" x14ac:dyDescent="0.25">
      <c r="B107" s="286"/>
      <c r="C107" s="286"/>
      <c r="D107" s="286"/>
      <c r="F107" s="262"/>
      <c r="G107" s="263"/>
      <c r="H107" s="263"/>
    </row>
    <row r="108" spans="2:8" s="94" customFormat="1" x14ac:dyDescent="0.25">
      <c r="B108" s="286"/>
      <c r="C108" s="286"/>
      <c r="D108" s="286"/>
      <c r="F108" s="262"/>
      <c r="G108" s="263"/>
      <c r="H108" s="263"/>
    </row>
    <row r="109" spans="2:8" s="94" customFormat="1" x14ac:dyDescent="0.25">
      <c r="B109" s="286"/>
      <c r="C109" s="286"/>
      <c r="D109" s="286"/>
      <c r="F109" s="262"/>
      <c r="G109" s="263"/>
      <c r="H109" s="263"/>
    </row>
    <row r="110" spans="2:8" s="94" customFormat="1" x14ac:dyDescent="0.25">
      <c r="B110" s="286"/>
      <c r="C110" s="286"/>
      <c r="D110" s="286"/>
      <c r="F110" s="262"/>
      <c r="G110" s="263"/>
      <c r="H110" s="263"/>
    </row>
    <row r="111" spans="2:8" s="94" customFormat="1" x14ac:dyDescent="0.25">
      <c r="B111" s="286"/>
      <c r="C111" s="286"/>
      <c r="D111" s="286"/>
      <c r="F111" s="262"/>
      <c r="G111" s="263"/>
      <c r="H111" s="263"/>
    </row>
    <row r="112" spans="2:8" s="94" customFormat="1" x14ac:dyDescent="0.25">
      <c r="B112" s="286"/>
      <c r="C112" s="286"/>
      <c r="D112" s="286"/>
      <c r="F112" s="262"/>
      <c r="G112" s="263"/>
      <c r="H112" s="263"/>
    </row>
    <row r="113" spans="2:8" s="94" customFormat="1" x14ac:dyDescent="0.25">
      <c r="B113" s="286"/>
      <c r="C113" s="286"/>
      <c r="D113" s="286"/>
      <c r="F113" s="262"/>
      <c r="G113" s="263"/>
      <c r="H113" s="263"/>
    </row>
    <row r="114" spans="2:8" s="94" customFormat="1" x14ac:dyDescent="0.25">
      <c r="B114" s="286"/>
      <c r="C114" s="286"/>
      <c r="D114" s="286"/>
      <c r="F114" s="262"/>
      <c r="G114" s="263"/>
      <c r="H114" s="263"/>
    </row>
    <row r="115" spans="2:8" s="94" customFormat="1" x14ac:dyDescent="0.25">
      <c r="B115" s="286"/>
      <c r="C115" s="286"/>
      <c r="D115" s="286"/>
      <c r="F115" s="262"/>
      <c r="G115" s="263"/>
      <c r="H115" s="263"/>
    </row>
    <row r="116" spans="2:8" s="94" customFormat="1" x14ac:dyDescent="0.25">
      <c r="B116" s="286"/>
      <c r="C116" s="286"/>
      <c r="D116" s="286"/>
      <c r="F116" s="262"/>
      <c r="G116" s="263"/>
      <c r="H116" s="263"/>
    </row>
    <row r="117" spans="2:8" s="94" customFormat="1" x14ac:dyDescent="0.25">
      <c r="B117" s="286"/>
      <c r="C117" s="286"/>
      <c r="D117" s="286"/>
      <c r="F117" s="262"/>
      <c r="G117" s="263"/>
      <c r="H117" s="263"/>
    </row>
    <row r="118" spans="2:8" s="94" customFormat="1" x14ac:dyDescent="0.25">
      <c r="B118" s="286"/>
      <c r="C118" s="286"/>
      <c r="D118" s="286"/>
      <c r="F118" s="262"/>
      <c r="G118" s="263"/>
      <c r="H118" s="263"/>
    </row>
    <row r="119" spans="2:8" s="94" customFormat="1" x14ac:dyDescent="0.25">
      <c r="B119" s="286"/>
      <c r="C119" s="286"/>
      <c r="D119" s="286"/>
      <c r="F119" s="262"/>
      <c r="G119" s="263"/>
      <c r="H119" s="263"/>
    </row>
    <row r="120" spans="2:8" s="94" customFormat="1" x14ac:dyDescent="0.25">
      <c r="B120" s="286"/>
      <c r="C120" s="286"/>
      <c r="D120" s="286"/>
      <c r="F120" s="262"/>
      <c r="G120" s="263"/>
      <c r="H120" s="263"/>
    </row>
    <row r="121" spans="2:8" s="94" customFormat="1" x14ac:dyDescent="0.25">
      <c r="B121" s="286"/>
      <c r="C121" s="286"/>
      <c r="D121" s="286"/>
      <c r="F121" s="262"/>
      <c r="G121" s="263"/>
      <c r="H121" s="263"/>
    </row>
    <row r="122" spans="2:8" s="94" customFormat="1" x14ac:dyDescent="0.25">
      <c r="B122" s="286"/>
      <c r="C122" s="286"/>
      <c r="D122" s="286"/>
      <c r="F122" s="262"/>
      <c r="G122" s="263"/>
      <c r="H122" s="263"/>
    </row>
    <row r="123" spans="2:8" s="94" customFormat="1" x14ac:dyDescent="0.25">
      <c r="B123" s="286"/>
      <c r="C123" s="286"/>
      <c r="D123" s="286"/>
      <c r="F123" s="262"/>
      <c r="G123" s="263"/>
      <c r="H123" s="263"/>
    </row>
    <row r="124" spans="2:8" s="94" customFormat="1" x14ac:dyDescent="0.25">
      <c r="B124" s="286"/>
      <c r="C124" s="286"/>
      <c r="D124" s="286"/>
      <c r="F124" s="262"/>
      <c r="G124" s="263"/>
      <c r="H124" s="263"/>
    </row>
    <row r="125" spans="2:8" s="94" customFormat="1" x14ac:dyDescent="0.25">
      <c r="B125" s="286"/>
      <c r="C125" s="286"/>
      <c r="D125" s="286"/>
      <c r="F125" s="262"/>
      <c r="G125" s="263"/>
      <c r="H125" s="263"/>
    </row>
    <row r="126" spans="2:8" s="94" customFormat="1" x14ac:dyDescent="0.25">
      <c r="B126" s="286"/>
      <c r="C126" s="286"/>
      <c r="D126" s="286"/>
      <c r="F126" s="262"/>
      <c r="G126" s="263"/>
      <c r="H126" s="263"/>
    </row>
    <row r="127" spans="2:8" s="94" customFormat="1" x14ac:dyDescent="0.25">
      <c r="B127" s="286"/>
      <c r="C127" s="286"/>
      <c r="D127" s="286"/>
      <c r="F127" s="262"/>
      <c r="G127" s="263"/>
      <c r="H127" s="263"/>
    </row>
    <row r="128" spans="2:8" s="94" customFormat="1" x14ac:dyDescent="0.25">
      <c r="B128" s="286"/>
      <c r="C128" s="286"/>
      <c r="D128" s="286"/>
      <c r="F128" s="262"/>
      <c r="G128" s="263"/>
      <c r="H128" s="263"/>
    </row>
    <row r="129" spans="2:8" s="94" customFormat="1" x14ac:dyDescent="0.25">
      <c r="B129" s="286"/>
      <c r="C129" s="286"/>
      <c r="D129" s="286"/>
      <c r="F129" s="262"/>
      <c r="G129" s="263"/>
      <c r="H129" s="263"/>
    </row>
    <row r="130" spans="2:8" s="94" customFormat="1" x14ac:dyDescent="0.25">
      <c r="B130" s="286"/>
      <c r="C130" s="286"/>
      <c r="D130" s="286"/>
      <c r="F130" s="262"/>
      <c r="G130" s="263"/>
      <c r="H130" s="263"/>
    </row>
    <row r="131" spans="2:8" s="94" customFormat="1" x14ac:dyDescent="0.25">
      <c r="B131" s="286"/>
      <c r="C131" s="286"/>
      <c r="D131" s="286"/>
      <c r="F131" s="262"/>
      <c r="G131" s="263"/>
      <c r="H131" s="263"/>
    </row>
    <row r="132" spans="2:8" s="94" customFormat="1" x14ac:dyDescent="0.25">
      <c r="B132" s="286"/>
      <c r="C132" s="286"/>
      <c r="D132" s="286"/>
      <c r="F132" s="262"/>
      <c r="G132" s="263"/>
      <c r="H132" s="263"/>
    </row>
    <row r="133" spans="2:8" s="94" customFormat="1" x14ac:dyDescent="0.25">
      <c r="B133" s="286"/>
      <c r="C133" s="286"/>
      <c r="D133" s="286"/>
      <c r="F133" s="262"/>
      <c r="G133" s="263"/>
      <c r="H133" s="263"/>
    </row>
    <row r="134" spans="2:8" s="94" customFormat="1" x14ac:dyDescent="0.25">
      <c r="B134" s="286"/>
      <c r="C134" s="286"/>
      <c r="D134" s="286"/>
      <c r="F134" s="262"/>
      <c r="G134" s="263"/>
      <c r="H134" s="263"/>
    </row>
    <row r="135" spans="2:8" s="94" customFormat="1" x14ac:dyDescent="0.25">
      <c r="B135" s="286"/>
      <c r="C135" s="286"/>
      <c r="D135" s="286"/>
      <c r="F135" s="262"/>
      <c r="G135" s="263"/>
      <c r="H135" s="263"/>
    </row>
    <row r="136" spans="2:8" s="94" customFormat="1" x14ac:dyDescent="0.25">
      <c r="B136" s="286"/>
      <c r="C136" s="286"/>
      <c r="D136" s="286"/>
      <c r="F136" s="262"/>
      <c r="G136" s="263"/>
      <c r="H136" s="263"/>
    </row>
    <row r="137" spans="2:8" s="94" customFormat="1" x14ac:dyDescent="0.25">
      <c r="B137" s="286"/>
      <c r="C137" s="286"/>
      <c r="D137" s="286"/>
      <c r="F137" s="262"/>
      <c r="G137" s="263"/>
      <c r="H137" s="263"/>
    </row>
    <row r="138" spans="2:8" s="94" customFormat="1" x14ac:dyDescent="0.25">
      <c r="B138" s="286"/>
      <c r="C138" s="286"/>
      <c r="D138" s="286"/>
      <c r="F138" s="262"/>
      <c r="G138" s="263"/>
      <c r="H138" s="263"/>
    </row>
    <row r="139" spans="2:8" s="94" customFormat="1" x14ac:dyDescent="0.25">
      <c r="B139" s="286"/>
      <c r="C139" s="286"/>
      <c r="D139" s="286"/>
      <c r="F139" s="262"/>
      <c r="G139" s="263"/>
      <c r="H139" s="263"/>
    </row>
    <row r="140" spans="2:8" s="94" customFormat="1" x14ac:dyDescent="0.25">
      <c r="B140" s="286"/>
      <c r="C140" s="286"/>
      <c r="D140" s="286"/>
      <c r="F140" s="262"/>
      <c r="G140" s="263"/>
      <c r="H140" s="263"/>
    </row>
    <row r="141" spans="2:8" s="94" customFormat="1" x14ac:dyDescent="0.25">
      <c r="B141" s="286"/>
      <c r="C141" s="286"/>
      <c r="D141" s="286"/>
      <c r="F141" s="262"/>
      <c r="G141" s="263"/>
      <c r="H141" s="263"/>
    </row>
    <row r="142" spans="2:8" s="94" customFormat="1" x14ac:dyDescent="0.25">
      <c r="B142" s="286"/>
      <c r="C142" s="286"/>
      <c r="D142" s="286"/>
      <c r="F142" s="262"/>
      <c r="G142" s="263"/>
      <c r="H142" s="263"/>
    </row>
    <row r="143" spans="2:8" s="94" customFormat="1" x14ac:dyDescent="0.25">
      <c r="B143" s="286"/>
      <c r="C143" s="286"/>
      <c r="D143" s="286"/>
      <c r="F143" s="262"/>
      <c r="G143" s="263"/>
      <c r="H143" s="263"/>
    </row>
    <row r="144" spans="2:8" s="94" customFormat="1" x14ac:dyDescent="0.25">
      <c r="B144" s="286"/>
      <c r="C144" s="286"/>
      <c r="D144" s="286"/>
      <c r="F144" s="262"/>
      <c r="G144" s="263"/>
      <c r="H144" s="263"/>
    </row>
    <row r="145" spans="2:8" s="94" customFormat="1" x14ac:dyDescent="0.25">
      <c r="B145" s="286"/>
      <c r="C145" s="286"/>
      <c r="D145" s="286"/>
      <c r="F145" s="262"/>
      <c r="G145" s="263"/>
      <c r="H145" s="263"/>
    </row>
    <row r="146" spans="2:8" s="94" customFormat="1" x14ac:dyDescent="0.25">
      <c r="B146" s="286"/>
      <c r="C146" s="286"/>
      <c r="D146" s="286"/>
      <c r="F146" s="262"/>
      <c r="G146" s="263"/>
      <c r="H146" s="263"/>
    </row>
    <row r="147" spans="2:8" s="94" customFormat="1" x14ac:dyDescent="0.25">
      <c r="B147" s="286"/>
      <c r="C147" s="286"/>
      <c r="D147" s="286"/>
      <c r="F147" s="262"/>
      <c r="G147" s="263"/>
      <c r="H147" s="263"/>
    </row>
    <row r="148" spans="2:8" s="94" customFormat="1" x14ac:dyDescent="0.25">
      <c r="B148" s="286"/>
      <c r="C148" s="286"/>
      <c r="D148" s="286"/>
      <c r="F148" s="262"/>
      <c r="G148" s="263"/>
      <c r="H148" s="263"/>
    </row>
    <row r="149" spans="2:8" s="94" customFormat="1" x14ac:dyDescent="0.25">
      <c r="B149" s="286"/>
      <c r="C149" s="286"/>
      <c r="D149" s="286"/>
      <c r="F149" s="262"/>
      <c r="G149" s="263"/>
      <c r="H149" s="263"/>
    </row>
    <row r="150" spans="2:8" s="94" customFormat="1" x14ac:dyDescent="0.25">
      <c r="B150" s="286"/>
      <c r="C150" s="286"/>
      <c r="D150" s="286"/>
      <c r="F150" s="262"/>
      <c r="G150" s="263"/>
      <c r="H150" s="263"/>
    </row>
    <row r="151" spans="2:8" s="94" customFormat="1" x14ac:dyDescent="0.25">
      <c r="B151" s="286"/>
      <c r="C151" s="286"/>
      <c r="D151" s="286"/>
      <c r="F151" s="262"/>
      <c r="G151" s="263"/>
      <c r="H151" s="263"/>
    </row>
    <row r="152" spans="2:8" s="94" customFormat="1" x14ac:dyDescent="0.25">
      <c r="B152" s="286"/>
      <c r="C152" s="286"/>
      <c r="D152" s="286"/>
      <c r="F152" s="262"/>
      <c r="G152" s="263"/>
      <c r="H152" s="263"/>
    </row>
    <row r="153" spans="2:8" s="94" customFormat="1" x14ac:dyDescent="0.25">
      <c r="B153" s="286"/>
      <c r="C153" s="286"/>
      <c r="D153" s="286"/>
      <c r="F153" s="262"/>
      <c r="G153" s="263"/>
      <c r="H153" s="263"/>
    </row>
    <row r="154" spans="2:8" s="94" customFormat="1" x14ac:dyDescent="0.25">
      <c r="B154" s="286"/>
      <c r="C154" s="286"/>
      <c r="D154" s="286"/>
      <c r="F154" s="262"/>
      <c r="G154" s="263"/>
      <c r="H154" s="263"/>
    </row>
    <row r="155" spans="2:8" s="94" customFormat="1" x14ac:dyDescent="0.25">
      <c r="B155" s="286"/>
      <c r="C155" s="286"/>
      <c r="D155" s="286"/>
      <c r="F155" s="262"/>
      <c r="G155" s="263"/>
      <c r="H155" s="263"/>
    </row>
    <row r="156" spans="2:8" s="94" customFormat="1" x14ac:dyDescent="0.25">
      <c r="B156" s="286"/>
      <c r="C156" s="286"/>
      <c r="D156" s="286"/>
      <c r="F156" s="262"/>
      <c r="G156" s="263"/>
      <c r="H156" s="263"/>
    </row>
    <row r="157" spans="2:8" s="94" customFormat="1" x14ac:dyDescent="0.25">
      <c r="B157" s="286"/>
      <c r="C157" s="286"/>
      <c r="D157" s="286"/>
      <c r="F157" s="262"/>
      <c r="G157" s="263"/>
      <c r="H157" s="263"/>
    </row>
    <row r="158" spans="2:8" s="94" customFormat="1" x14ac:dyDescent="0.25">
      <c r="B158" s="286"/>
      <c r="C158" s="286"/>
      <c r="D158" s="286"/>
      <c r="F158" s="262"/>
      <c r="G158" s="263"/>
      <c r="H158" s="263"/>
    </row>
    <row r="159" spans="2:8" s="94" customFormat="1" x14ac:dyDescent="0.25">
      <c r="B159" s="286"/>
      <c r="C159" s="286"/>
      <c r="D159" s="286"/>
      <c r="F159" s="262"/>
      <c r="G159" s="263"/>
      <c r="H159" s="263"/>
    </row>
    <row r="160" spans="2:8" s="94" customFormat="1" x14ac:dyDescent="0.25">
      <c r="B160" s="286"/>
      <c r="C160" s="286"/>
      <c r="D160" s="286"/>
      <c r="F160" s="262"/>
      <c r="G160" s="263"/>
      <c r="H160" s="263"/>
    </row>
    <row r="161" spans="2:8" s="94" customFormat="1" x14ac:dyDescent="0.25">
      <c r="B161" s="286"/>
      <c r="C161" s="286"/>
      <c r="D161" s="286"/>
      <c r="F161" s="262"/>
      <c r="G161" s="263"/>
      <c r="H161" s="263"/>
    </row>
    <row r="162" spans="2:8" s="94" customFormat="1" x14ac:dyDescent="0.25">
      <c r="B162" s="286"/>
      <c r="C162" s="286"/>
      <c r="D162" s="286"/>
      <c r="F162" s="262"/>
      <c r="G162" s="263"/>
      <c r="H162" s="263"/>
    </row>
    <row r="163" spans="2:8" s="94" customFormat="1" x14ac:dyDescent="0.25">
      <c r="B163" s="286"/>
      <c r="C163" s="286"/>
      <c r="D163" s="286"/>
      <c r="F163" s="262"/>
      <c r="G163" s="263"/>
      <c r="H163" s="263"/>
    </row>
    <row r="164" spans="2:8" s="94" customFormat="1" x14ac:dyDescent="0.25">
      <c r="B164" s="286"/>
      <c r="C164" s="286"/>
      <c r="D164" s="286"/>
      <c r="F164" s="262"/>
      <c r="G164" s="263"/>
      <c r="H164" s="263"/>
    </row>
    <row r="165" spans="2:8" s="94" customFormat="1" x14ac:dyDescent="0.25">
      <c r="B165" s="286"/>
      <c r="C165" s="286"/>
      <c r="D165" s="286"/>
      <c r="F165" s="262"/>
      <c r="G165" s="263"/>
      <c r="H165" s="263"/>
    </row>
    <row r="166" spans="2:8" s="94" customFormat="1" x14ac:dyDescent="0.25">
      <c r="B166" s="286"/>
      <c r="C166" s="286"/>
      <c r="D166" s="286"/>
      <c r="F166" s="262"/>
      <c r="G166" s="263"/>
      <c r="H166" s="263"/>
    </row>
    <row r="167" spans="2:8" s="94" customFormat="1" x14ac:dyDescent="0.25">
      <c r="B167" s="286"/>
      <c r="C167" s="286"/>
      <c r="D167" s="286"/>
      <c r="F167" s="262"/>
      <c r="G167" s="263"/>
      <c r="H167" s="263"/>
    </row>
    <row r="168" spans="2:8" s="94" customFormat="1" x14ac:dyDescent="0.25">
      <c r="B168" s="286"/>
      <c r="C168" s="286"/>
      <c r="D168" s="286"/>
      <c r="F168" s="262"/>
      <c r="G168" s="263"/>
      <c r="H168" s="263"/>
    </row>
    <row r="169" spans="2:8" s="94" customFormat="1" x14ac:dyDescent="0.25">
      <c r="B169" s="286"/>
      <c r="C169" s="286"/>
      <c r="D169" s="286"/>
      <c r="F169" s="262"/>
      <c r="G169" s="263"/>
      <c r="H169" s="263"/>
    </row>
    <row r="170" spans="2:8" s="94" customFormat="1" x14ac:dyDescent="0.25">
      <c r="B170" s="286"/>
      <c r="C170" s="286"/>
      <c r="D170" s="286"/>
      <c r="F170" s="262"/>
      <c r="G170" s="263"/>
      <c r="H170" s="263"/>
    </row>
    <row r="171" spans="2:8" s="94" customFormat="1" x14ac:dyDescent="0.25">
      <c r="B171" s="286"/>
      <c r="C171" s="286"/>
      <c r="D171" s="286"/>
      <c r="F171" s="262"/>
      <c r="G171" s="263"/>
      <c r="H171" s="263"/>
    </row>
    <row r="172" spans="2:8" s="94" customFormat="1" x14ac:dyDescent="0.25">
      <c r="B172" s="286"/>
      <c r="C172" s="286"/>
      <c r="D172" s="286"/>
      <c r="F172" s="262"/>
      <c r="G172" s="263"/>
      <c r="H172" s="263"/>
    </row>
    <row r="173" spans="2:8" s="94" customFormat="1" x14ac:dyDescent="0.25">
      <c r="B173" s="286"/>
      <c r="C173" s="286"/>
      <c r="D173" s="286"/>
      <c r="F173" s="262"/>
      <c r="G173" s="263"/>
      <c r="H173" s="263"/>
    </row>
    <row r="174" spans="2:8" s="94" customFormat="1" x14ac:dyDescent="0.25">
      <c r="B174" s="286"/>
      <c r="C174" s="286"/>
      <c r="D174" s="286"/>
      <c r="F174" s="262"/>
      <c r="G174" s="263"/>
      <c r="H174" s="263"/>
    </row>
    <row r="175" spans="2:8" s="94" customFormat="1" x14ac:dyDescent="0.25">
      <c r="B175" s="286"/>
      <c r="C175" s="286"/>
      <c r="D175" s="286"/>
      <c r="F175" s="262"/>
      <c r="G175" s="263"/>
      <c r="H175" s="263"/>
    </row>
    <row r="176" spans="2:8" s="94" customFormat="1" x14ac:dyDescent="0.25">
      <c r="B176" s="286"/>
      <c r="C176" s="286"/>
      <c r="D176" s="286"/>
      <c r="F176" s="262"/>
      <c r="G176" s="263"/>
      <c r="H176" s="263"/>
    </row>
    <row r="177" spans="2:8" s="94" customFormat="1" x14ac:dyDescent="0.25">
      <c r="B177" s="286"/>
      <c r="C177" s="286"/>
      <c r="D177" s="286"/>
      <c r="F177" s="262"/>
      <c r="G177" s="263"/>
      <c r="H177" s="263"/>
    </row>
    <row r="178" spans="2:8" s="94" customFormat="1" x14ac:dyDescent="0.25">
      <c r="B178" s="286"/>
      <c r="C178" s="286"/>
      <c r="D178" s="286"/>
      <c r="F178" s="262"/>
      <c r="G178" s="263"/>
      <c r="H178" s="263"/>
    </row>
    <row r="179" spans="2:8" s="94" customFormat="1" x14ac:dyDescent="0.25">
      <c r="B179" s="286"/>
      <c r="C179" s="286"/>
      <c r="D179" s="286"/>
      <c r="F179" s="262"/>
      <c r="G179" s="263"/>
      <c r="H179" s="263"/>
    </row>
    <row r="180" spans="2:8" s="94" customFormat="1" x14ac:dyDescent="0.25">
      <c r="B180" s="286"/>
      <c r="C180" s="286"/>
      <c r="D180" s="286"/>
      <c r="F180" s="262"/>
      <c r="G180" s="263"/>
      <c r="H180" s="263"/>
    </row>
    <row r="181" spans="2:8" s="94" customFormat="1" x14ac:dyDescent="0.25">
      <c r="B181" s="286"/>
      <c r="C181" s="286"/>
      <c r="D181" s="286"/>
      <c r="F181" s="262"/>
      <c r="G181" s="263"/>
      <c r="H181" s="263"/>
    </row>
    <row r="182" spans="2:8" s="94" customFormat="1" x14ac:dyDescent="0.25">
      <c r="B182" s="286"/>
      <c r="C182" s="286"/>
      <c r="D182" s="286"/>
      <c r="F182" s="262"/>
      <c r="G182" s="263"/>
      <c r="H182" s="263"/>
    </row>
    <row r="183" spans="2:8" s="94" customFormat="1" x14ac:dyDescent="0.25">
      <c r="B183" s="286"/>
      <c r="C183" s="286"/>
      <c r="D183" s="286"/>
      <c r="F183" s="262"/>
      <c r="G183" s="263"/>
      <c r="H183" s="263"/>
    </row>
    <row r="184" spans="2:8" s="94" customFormat="1" x14ac:dyDescent="0.25">
      <c r="B184" s="286"/>
      <c r="C184" s="286"/>
      <c r="D184" s="286"/>
      <c r="F184" s="262"/>
      <c r="G184" s="263"/>
      <c r="H184" s="263"/>
    </row>
    <row r="185" spans="2:8" s="94" customFormat="1" x14ac:dyDescent="0.25">
      <c r="B185" s="286"/>
      <c r="C185" s="286"/>
      <c r="D185" s="286"/>
      <c r="F185" s="262"/>
      <c r="G185" s="263"/>
      <c r="H185" s="263"/>
    </row>
    <row r="186" spans="2:8" s="94" customFormat="1" x14ac:dyDescent="0.25">
      <c r="B186" s="286"/>
      <c r="C186" s="286"/>
      <c r="D186" s="286"/>
      <c r="F186" s="262"/>
      <c r="G186" s="263"/>
      <c r="H186" s="263"/>
    </row>
    <row r="187" spans="2:8" s="94" customFormat="1" x14ac:dyDescent="0.25">
      <c r="B187" s="286"/>
      <c r="C187" s="286"/>
      <c r="D187" s="286"/>
      <c r="F187" s="262"/>
      <c r="G187" s="263"/>
      <c r="H187" s="263"/>
    </row>
    <row r="188" spans="2:8" s="94" customFormat="1" x14ac:dyDescent="0.25">
      <c r="B188" s="286"/>
      <c r="C188" s="286"/>
      <c r="D188" s="286"/>
      <c r="F188" s="262"/>
      <c r="G188" s="263"/>
      <c r="H188" s="263"/>
    </row>
    <row r="189" spans="2:8" s="94" customFormat="1" x14ac:dyDescent="0.25">
      <c r="B189" s="286"/>
      <c r="C189" s="286"/>
      <c r="D189" s="286"/>
      <c r="F189" s="262"/>
      <c r="G189" s="263"/>
      <c r="H189" s="263"/>
    </row>
    <row r="190" spans="2:8" s="94" customFormat="1" x14ac:dyDescent="0.25">
      <c r="B190" s="286"/>
      <c r="C190" s="286"/>
      <c r="D190" s="286"/>
      <c r="F190" s="262"/>
      <c r="G190" s="263"/>
      <c r="H190" s="263"/>
    </row>
    <row r="191" spans="2:8" s="94" customFormat="1" x14ac:dyDescent="0.25">
      <c r="B191" s="286"/>
      <c r="C191" s="286"/>
      <c r="D191" s="286"/>
      <c r="F191" s="262"/>
      <c r="G191" s="263"/>
      <c r="H191" s="263"/>
    </row>
    <row r="192" spans="2:8" s="94" customFormat="1" x14ac:dyDescent="0.25">
      <c r="B192" s="286"/>
      <c r="C192" s="286"/>
      <c r="D192" s="286"/>
      <c r="F192" s="262"/>
      <c r="G192" s="263"/>
      <c r="H192" s="263"/>
    </row>
    <row r="193" spans="2:8" s="94" customFormat="1" x14ac:dyDescent="0.25">
      <c r="B193" s="286"/>
      <c r="C193" s="286"/>
      <c r="D193" s="286"/>
      <c r="F193" s="262"/>
      <c r="G193" s="263"/>
      <c r="H193" s="263"/>
    </row>
    <row r="194" spans="2:8" s="94" customFormat="1" x14ac:dyDescent="0.25">
      <c r="B194" s="286"/>
      <c r="C194" s="286"/>
      <c r="D194" s="286"/>
      <c r="F194" s="262"/>
      <c r="G194" s="263"/>
      <c r="H194" s="263"/>
    </row>
    <row r="195" spans="2:8" s="94" customFormat="1" x14ac:dyDescent="0.25">
      <c r="B195" s="286"/>
      <c r="C195" s="286"/>
      <c r="D195" s="286"/>
      <c r="F195" s="262"/>
      <c r="G195" s="263"/>
      <c r="H195" s="263"/>
    </row>
    <row r="196" spans="2:8" s="94" customFormat="1" x14ac:dyDescent="0.25">
      <c r="B196" s="286"/>
      <c r="C196" s="286"/>
      <c r="D196" s="286"/>
      <c r="F196" s="262"/>
      <c r="G196" s="263"/>
      <c r="H196" s="263"/>
    </row>
    <row r="197" spans="2:8" s="94" customFormat="1" x14ac:dyDescent="0.25">
      <c r="B197" s="286"/>
      <c r="C197" s="286"/>
      <c r="D197" s="286"/>
      <c r="F197" s="262"/>
      <c r="G197" s="263"/>
      <c r="H197" s="263"/>
    </row>
    <row r="198" spans="2:8" s="94" customFormat="1" x14ac:dyDescent="0.25">
      <c r="B198" s="286"/>
      <c r="C198" s="286"/>
      <c r="D198" s="286"/>
      <c r="F198" s="262"/>
      <c r="G198" s="263"/>
      <c r="H198" s="263"/>
    </row>
    <row r="199" spans="2:8" s="94" customFormat="1" x14ac:dyDescent="0.25">
      <c r="B199" s="286"/>
      <c r="C199" s="286"/>
      <c r="D199" s="286"/>
      <c r="F199" s="262"/>
      <c r="G199" s="263"/>
      <c r="H199" s="263"/>
    </row>
    <row r="200" spans="2:8" s="94" customFormat="1" x14ac:dyDescent="0.25">
      <c r="B200" s="286"/>
      <c r="C200" s="286"/>
      <c r="D200" s="286"/>
      <c r="F200" s="262"/>
      <c r="G200" s="263"/>
      <c r="H200" s="263"/>
    </row>
    <row r="201" spans="2:8" s="94" customFormat="1" x14ac:dyDescent="0.25">
      <c r="B201" s="286"/>
      <c r="C201" s="286"/>
      <c r="D201" s="286"/>
      <c r="F201" s="262"/>
      <c r="G201" s="263"/>
      <c r="H201" s="263"/>
    </row>
    <row r="202" spans="2:8" s="94" customFormat="1" x14ac:dyDescent="0.25">
      <c r="B202" s="286"/>
      <c r="C202" s="286"/>
      <c r="D202" s="286"/>
      <c r="F202" s="262"/>
      <c r="G202" s="263"/>
      <c r="H202" s="263"/>
    </row>
    <row r="203" spans="2:8" s="94" customFormat="1" x14ac:dyDescent="0.25">
      <c r="B203" s="286"/>
      <c r="C203" s="286"/>
      <c r="D203" s="286"/>
      <c r="F203" s="262"/>
      <c r="G203" s="263"/>
      <c r="H203" s="263"/>
    </row>
    <row r="204" spans="2:8" s="94" customFormat="1" x14ac:dyDescent="0.25">
      <c r="B204" s="286"/>
      <c r="C204" s="286"/>
      <c r="D204" s="286"/>
      <c r="F204" s="262"/>
      <c r="G204" s="263"/>
      <c r="H204" s="263"/>
    </row>
    <row r="205" spans="2:8" s="94" customFormat="1" x14ac:dyDescent="0.25">
      <c r="B205" s="286"/>
      <c r="C205" s="286"/>
      <c r="D205" s="286"/>
      <c r="F205" s="262"/>
      <c r="G205" s="263"/>
      <c r="H205" s="263"/>
    </row>
    <row r="206" spans="2:8" s="94" customFormat="1" x14ac:dyDescent="0.25">
      <c r="B206" s="286"/>
      <c r="C206" s="286"/>
      <c r="D206" s="286"/>
      <c r="F206" s="262"/>
      <c r="G206" s="263"/>
      <c r="H206" s="263"/>
    </row>
    <row r="207" spans="2:8" s="94" customFormat="1" x14ac:dyDescent="0.25">
      <c r="B207" s="286"/>
      <c r="C207" s="286"/>
      <c r="D207" s="286"/>
      <c r="F207" s="262"/>
      <c r="G207" s="263"/>
      <c r="H207" s="263"/>
    </row>
    <row r="208" spans="2:8" s="94" customFormat="1" x14ac:dyDescent="0.25">
      <c r="B208" s="286"/>
      <c r="C208" s="286"/>
      <c r="D208" s="286"/>
      <c r="F208" s="262"/>
      <c r="G208" s="263"/>
      <c r="H208" s="263"/>
    </row>
    <row r="209" spans="2:8" s="94" customFormat="1" x14ac:dyDescent="0.25">
      <c r="B209" s="286"/>
      <c r="C209" s="286"/>
      <c r="D209" s="286"/>
      <c r="F209" s="262"/>
      <c r="G209" s="263"/>
      <c r="H209" s="263"/>
    </row>
    <row r="210" spans="2:8" s="94" customFormat="1" x14ac:dyDescent="0.25">
      <c r="B210" s="286"/>
      <c r="C210" s="286"/>
      <c r="D210" s="286"/>
      <c r="F210" s="262"/>
      <c r="G210" s="263"/>
      <c r="H210" s="263"/>
    </row>
    <row r="211" spans="2:8" s="94" customFormat="1" x14ac:dyDescent="0.25">
      <c r="B211" s="286"/>
      <c r="C211" s="286"/>
      <c r="D211" s="286"/>
      <c r="F211" s="262"/>
      <c r="G211" s="263"/>
      <c r="H211" s="263"/>
    </row>
    <row r="212" spans="2:8" s="94" customFormat="1" x14ac:dyDescent="0.25">
      <c r="B212" s="286"/>
      <c r="C212" s="286"/>
      <c r="D212" s="286"/>
      <c r="F212" s="262"/>
      <c r="G212" s="263"/>
      <c r="H212" s="263"/>
    </row>
    <row r="213" spans="2:8" s="94" customFormat="1" x14ac:dyDescent="0.25">
      <c r="B213" s="286"/>
      <c r="C213" s="286"/>
      <c r="D213" s="286"/>
      <c r="F213" s="262"/>
      <c r="G213" s="263"/>
      <c r="H213" s="263"/>
    </row>
    <row r="214" spans="2:8" s="94" customFormat="1" x14ac:dyDescent="0.25">
      <c r="B214" s="286"/>
      <c r="C214" s="286"/>
      <c r="D214" s="286"/>
      <c r="F214" s="262"/>
      <c r="G214" s="263"/>
      <c r="H214" s="263"/>
    </row>
    <row r="215" spans="2:8" s="94" customFormat="1" x14ac:dyDescent="0.25">
      <c r="B215" s="286"/>
      <c r="C215" s="286"/>
      <c r="D215" s="286"/>
      <c r="F215" s="262"/>
      <c r="G215" s="263"/>
      <c r="H215" s="263"/>
    </row>
    <row r="216" spans="2:8" s="94" customFormat="1" x14ac:dyDescent="0.25">
      <c r="B216" s="286"/>
      <c r="C216" s="286"/>
      <c r="D216" s="286"/>
      <c r="F216" s="262"/>
      <c r="G216" s="263"/>
      <c r="H216" s="263"/>
    </row>
    <row r="217" spans="2:8" s="94" customFormat="1" x14ac:dyDescent="0.25">
      <c r="B217" s="286"/>
      <c r="C217" s="286"/>
      <c r="D217" s="286"/>
      <c r="F217" s="262"/>
      <c r="G217" s="263"/>
      <c r="H217" s="263"/>
    </row>
    <row r="218" spans="2:8" s="94" customFormat="1" x14ac:dyDescent="0.25">
      <c r="B218" s="286"/>
      <c r="C218" s="286"/>
      <c r="D218" s="286"/>
      <c r="F218" s="262"/>
      <c r="G218" s="263"/>
      <c r="H218" s="263"/>
    </row>
    <row r="219" spans="2:8" s="94" customFormat="1" x14ac:dyDescent="0.25">
      <c r="B219" s="286"/>
      <c r="C219" s="286"/>
      <c r="D219" s="286"/>
      <c r="F219" s="262"/>
      <c r="G219" s="263"/>
      <c r="H219" s="263"/>
    </row>
    <row r="220" spans="2:8" s="94" customFormat="1" x14ac:dyDescent="0.25">
      <c r="B220" s="286"/>
      <c r="C220" s="286"/>
      <c r="D220" s="286"/>
      <c r="F220" s="262"/>
      <c r="G220" s="263"/>
      <c r="H220" s="263"/>
    </row>
    <row r="221" spans="2:8" s="94" customFormat="1" x14ac:dyDescent="0.25">
      <c r="B221" s="286"/>
      <c r="C221" s="286"/>
      <c r="D221" s="286"/>
      <c r="F221" s="262"/>
      <c r="G221" s="263"/>
      <c r="H221" s="263"/>
    </row>
    <row r="222" spans="2:8" s="94" customFormat="1" x14ac:dyDescent="0.25">
      <c r="B222" s="286"/>
      <c r="C222" s="286"/>
      <c r="D222" s="286"/>
      <c r="F222" s="262"/>
      <c r="G222" s="263"/>
      <c r="H222" s="263"/>
    </row>
    <row r="223" spans="2:8" s="94" customFormat="1" x14ac:dyDescent="0.25">
      <c r="B223" s="286"/>
      <c r="C223" s="286"/>
      <c r="D223" s="286"/>
      <c r="F223" s="262"/>
      <c r="G223" s="263"/>
      <c r="H223" s="263"/>
    </row>
    <row r="224" spans="2:8" s="94" customFormat="1" x14ac:dyDescent="0.25">
      <c r="B224" s="286"/>
      <c r="C224" s="286"/>
      <c r="D224" s="286"/>
      <c r="F224" s="262"/>
      <c r="G224" s="263"/>
      <c r="H224" s="263"/>
    </row>
    <row r="225" spans="2:8" s="94" customFormat="1" x14ac:dyDescent="0.25">
      <c r="B225" s="286"/>
      <c r="C225" s="286"/>
      <c r="D225" s="286"/>
      <c r="F225" s="262"/>
      <c r="G225" s="263"/>
      <c r="H225" s="263"/>
    </row>
    <row r="226" spans="2:8" s="94" customFormat="1" x14ac:dyDescent="0.25">
      <c r="B226" s="286"/>
      <c r="C226" s="286"/>
      <c r="D226" s="286"/>
      <c r="F226" s="262"/>
      <c r="G226" s="263"/>
      <c r="H226" s="263"/>
    </row>
    <row r="227" spans="2:8" s="94" customFormat="1" x14ac:dyDescent="0.25">
      <c r="B227" s="286"/>
      <c r="C227" s="286"/>
      <c r="D227" s="286"/>
      <c r="F227" s="262"/>
      <c r="G227" s="263"/>
      <c r="H227" s="263"/>
    </row>
    <row r="228" spans="2:8" s="94" customFormat="1" x14ac:dyDescent="0.25">
      <c r="B228" s="286"/>
      <c r="C228" s="286"/>
      <c r="D228" s="286"/>
      <c r="F228" s="262"/>
      <c r="G228" s="263"/>
      <c r="H228" s="263"/>
    </row>
    <row r="229" spans="2:8" s="94" customFormat="1" x14ac:dyDescent="0.25">
      <c r="B229" s="286"/>
      <c r="C229" s="286"/>
      <c r="D229" s="286"/>
      <c r="F229" s="262"/>
      <c r="G229" s="263"/>
      <c r="H229" s="263"/>
    </row>
    <row r="230" spans="2:8" s="94" customFormat="1" x14ac:dyDescent="0.25">
      <c r="B230" s="286"/>
      <c r="C230" s="286"/>
      <c r="D230" s="286"/>
      <c r="F230" s="262"/>
      <c r="G230" s="263"/>
      <c r="H230" s="263"/>
    </row>
    <row r="231" spans="2:8" s="94" customFormat="1" x14ac:dyDescent="0.25">
      <c r="B231" s="286"/>
      <c r="C231" s="286"/>
      <c r="D231" s="286"/>
      <c r="F231" s="262"/>
      <c r="G231" s="263"/>
      <c r="H231" s="263"/>
    </row>
    <row r="232" spans="2:8" s="94" customFormat="1" x14ac:dyDescent="0.25">
      <c r="B232" s="286"/>
      <c r="C232" s="286"/>
      <c r="D232" s="286"/>
      <c r="F232" s="262"/>
      <c r="G232" s="263"/>
      <c r="H232" s="263"/>
    </row>
    <row r="233" spans="2:8" s="94" customFormat="1" x14ac:dyDescent="0.25">
      <c r="B233" s="286"/>
      <c r="C233" s="286"/>
      <c r="D233" s="286"/>
      <c r="F233" s="262"/>
      <c r="G233" s="263"/>
      <c r="H233" s="263"/>
    </row>
    <row r="234" spans="2:8" s="94" customFormat="1" x14ac:dyDescent="0.25">
      <c r="B234" s="286"/>
      <c r="C234" s="286"/>
      <c r="D234" s="286"/>
      <c r="F234" s="262"/>
      <c r="G234" s="263"/>
      <c r="H234" s="263"/>
    </row>
    <row r="235" spans="2:8" s="94" customFormat="1" x14ac:dyDescent="0.25">
      <c r="B235" s="286"/>
      <c r="C235" s="286"/>
      <c r="D235" s="286"/>
      <c r="F235" s="262"/>
      <c r="G235" s="263"/>
      <c r="H235" s="263"/>
    </row>
    <row r="236" spans="2:8" s="94" customFormat="1" x14ac:dyDescent="0.25">
      <c r="B236" s="286"/>
      <c r="C236" s="286"/>
      <c r="D236" s="286"/>
      <c r="F236" s="262"/>
      <c r="G236" s="263"/>
      <c r="H236" s="263"/>
    </row>
    <row r="237" spans="2:8" s="94" customFormat="1" x14ac:dyDescent="0.25">
      <c r="B237" s="286"/>
      <c r="C237" s="286"/>
      <c r="D237" s="286"/>
      <c r="F237" s="262"/>
      <c r="G237" s="263"/>
      <c r="H237" s="263"/>
    </row>
    <row r="238" spans="2:8" s="94" customFormat="1" x14ac:dyDescent="0.25">
      <c r="B238" s="286"/>
      <c r="C238" s="286"/>
      <c r="D238" s="286"/>
      <c r="F238" s="262"/>
      <c r="G238" s="263"/>
      <c r="H238" s="263"/>
    </row>
    <row r="239" spans="2:8" s="94" customFormat="1" x14ac:dyDescent="0.25">
      <c r="B239" s="286"/>
      <c r="C239" s="286"/>
      <c r="D239" s="286"/>
      <c r="F239" s="262"/>
      <c r="G239" s="263"/>
      <c r="H239" s="263"/>
    </row>
    <row r="240" spans="2:8" s="94" customFormat="1" x14ac:dyDescent="0.25">
      <c r="B240" s="286"/>
      <c r="C240" s="286"/>
      <c r="D240" s="286"/>
      <c r="F240" s="262"/>
      <c r="G240" s="263"/>
      <c r="H240" s="263"/>
    </row>
    <row r="241" spans="2:8" s="94" customFormat="1" x14ac:dyDescent="0.25">
      <c r="B241" s="286"/>
      <c r="C241" s="286"/>
      <c r="D241" s="286"/>
      <c r="F241" s="262"/>
      <c r="G241" s="263"/>
      <c r="H241" s="263"/>
    </row>
    <row r="242" spans="2:8" s="94" customFormat="1" x14ac:dyDescent="0.25">
      <c r="B242" s="286"/>
      <c r="C242" s="286"/>
      <c r="D242" s="286"/>
      <c r="F242" s="262"/>
      <c r="G242" s="263"/>
      <c r="H242" s="263"/>
    </row>
    <row r="243" spans="2:8" s="94" customFormat="1" x14ac:dyDescent="0.25">
      <c r="B243" s="286"/>
      <c r="C243" s="286"/>
      <c r="D243" s="286"/>
      <c r="F243" s="262"/>
      <c r="G243" s="263"/>
      <c r="H243" s="263"/>
    </row>
    <row r="244" spans="2:8" s="94" customFormat="1" x14ac:dyDescent="0.25">
      <c r="B244" s="286"/>
      <c r="C244" s="286"/>
      <c r="D244" s="286"/>
      <c r="F244" s="262"/>
      <c r="G244" s="263"/>
      <c r="H244" s="263"/>
    </row>
    <row r="245" spans="2:8" s="94" customFormat="1" x14ac:dyDescent="0.25">
      <c r="B245" s="286"/>
      <c r="C245" s="286"/>
      <c r="D245" s="286"/>
      <c r="F245" s="262"/>
      <c r="G245" s="263"/>
      <c r="H245" s="263"/>
    </row>
    <row r="246" spans="2:8" s="94" customFormat="1" x14ac:dyDescent="0.25">
      <c r="B246" s="286"/>
      <c r="C246" s="286"/>
      <c r="D246" s="286"/>
      <c r="F246" s="262"/>
      <c r="G246" s="263"/>
      <c r="H246" s="263"/>
    </row>
    <row r="247" spans="2:8" s="94" customFormat="1" x14ac:dyDescent="0.25">
      <c r="B247" s="286"/>
      <c r="C247" s="286"/>
      <c r="D247" s="286"/>
      <c r="F247" s="262"/>
      <c r="G247" s="263"/>
      <c r="H247" s="263"/>
    </row>
    <row r="248" spans="2:8" s="94" customFormat="1" x14ac:dyDescent="0.25">
      <c r="B248" s="286"/>
      <c r="C248" s="286"/>
      <c r="D248" s="286"/>
      <c r="F248" s="262"/>
      <c r="G248" s="263"/>
      <c r="H248" s="263"/>
    </row>
    <row r="249" spans="2:8" s="94" customFormat="1" x14ac:dyDescent="0.25">
      <c r="B249" s="286"/>
      <c r="C249" s="286"/>
      <c r="D249" s="286"/>
      <c r="F249" s="262"/>
      <c r="G249" s="263"/>
      <c r="H249" s="263"/>
    </row>
    <row r="250" spans="2:8" s="94" customFormat="1" x14ac:dyDescent="0.25">
      <c r="B250" s="286"/>
      <c r="C250" s="286"/>
      <c r="D250" s="286"/>
      <c r="F250" s="262"/>
      <c r="G250" s="263"/>
      <c r="H250" s="263"/>
    </row>
    <row r="251" spans="2:8" s="94" customFormat="1" x14ac:dyDescent="0.25">
      <c r="B251" s="286"/>
      <c r="C251" s="286"/>
      <c r="D251" s="286"/>
      <c r="F251" s="262"/>
      <c r="G251" s="263"/>
      <c r="H251" s="263"/>
    </row>
    <row r="252" spans="2:8" s="94" customFormat="1" x14ac:dyDescent="0.25">
      <c r="B252" s="286"/>
      <c r="C252" s="286"/>
      <c r="D252" s="286"/>
      <c r="F252" s="262"/>
      <c r="G252" s="263"/>
      <c r="H252" s="263"/>
    </row>
    <row r="253" spans="2:8" s="94" customFormat="1" x14ac:dyDescent="0.25">
      <c r="B253" s="286"/>
      <c r="C253" s="286"/>
      <c r="D253" s="286"/>
      <c r="F253" s="262"/>
      <c r="G253" s="263"/>
      <c r="H253" s="263"/>
    </row>
    <row r="254" spans="2:8" s="94" customFormat="1" x14ac:dyDescent="0.25">
      <c r="B254" s="286"/>
      <c r="C254" s="286"/>
      <c r="D254" s="286"/>
      <c r="F254" s="262"/>
      <c r="G254" s="263"/>
      <c r="H254" s="263"/>
    </row>
    <row r="255" spans="2:8" s="94" customFormat="1" x14ac:dyDescent="0.25">
      <c r="B255" s="286"/>
      <c r="C255" s="286"/>
      <c r="D255" s="286"/>
      <c r="F255" s="262"/>
      <c r="G255" s="263"/>
      <c r="H255" s="263"/>
    </row>
    <row r="256" spans="2:8" s="94" customFormat="1" x14ac:dyDescent="0.25">
      <c r="B256" s="286"/>
      <c r="C256" s="286"/>
      <c r="D256" s="286"/>
      <c r="F256" s="262"/>
      <c r="G256" s="263"/>
      <c r="H256" s="263"/>
    </row>
    <row r="257" spans="2:8" s="94" customFormat="1" x14ac:dyDescent="0.25">
      <c r="B257" s="286"/>
      <c r="C257" s="286"/>
      <c r="D257" s="286"/>
      <c r="F257" s="262"/>
      <c r="G257" s="263"/>
      <c r="H257" s="263"/>
    </row>
    <row r="258" spans="2:8" s="94" customFormat="1" x14ac:dyDescent="0.25">
      <c r="B258" s="286"/>
      <c r="C258" s="286"/>
      <c r="D258" s="286"/>
      <c r="F258" s="262"/>
      <c r="G258" s="263"/>
      <c r="H258" s="263"/>
    </row>
    <row r="259" spans="2:8" s="94" customFormat="1" x14ac:dyDescent="0.25">
      <c r="B259" s="286"/>
      <c r="C259" s="286"/>
      <c r="D259" s="286"/>
      <c r="F259" s="262"/>
      <c r="G259" s="263"/>
      <c r="H259" s="263"/>
    </row>
    <row r="260" spans="2:8" s="94" customFormat="1" x14ac:dyDescent="0.25">
      <c r="B260" s="286"/>
      <c r="C260" s="286"/>
      <c r="D260" s="286"/>
      <c r="F260" s="262"/>
      <c r="G260" s="263"/>
      <c r="H260" s="263"/>
    </row>
    <row r="261" spans="2:8" s="94" customFormat="1" x14ac:dyDescent="0.25">
      <c r="B261" s="286"/>
      <c r="C261" s="286"/>
      <c r="D261" s="286"/>
      <c r="F261" s="262"/>
      <c r="G261" s="263"/>
      <c r="H261" s="263"/>
    </row>
    <row r="262" spans="2:8" s="94" customFormat="1" x14ac:dyDescent="0.25">
      <c r="B262" s="286"/>
      <c r="C262" s="286"/>
      <c r="D262" s="286"/>
      <c r="F262" s="262"/>
      <c r="G262" s="263"/>
      <c r="H262" s="263"/>
    </row>
    <row r="263" spans="2:8" s="94" customFormat="1" x14ac:dyDescent="0.25">
      <c r="B263" s="286"/>
      <c r="C263" s="286"/>
      <c r="D263" s="286"/>
      <c r="F263" s="262"/>
      <c r="G263" s="263"/>
      <c r="H263" s="263"/>
    </row>
    <row r="264" spans="2:8" s="94" customFormat="1" x14ac:dyDescent="0.25">
      <c r="B264" s="286"/>
      <c r="C264" s="286"/>
      <c r="D264" s="286"/>
      <c r="F264" s="262"/>
      <c r="G264" s="263"/>
      <c r="H264" s="263"/>
    </row>
    <row r="265" spans="2:8" s="94" customFormat="1" x14ac:dyDescent="0.25">
      <c r="B265" s="286"/>
      <c r="C265" s="286"/>
      <c r="D265" s="286"/>
      <c r="F265" s="262"/>
      <c r="G265" s="263"/>
      <c r="H265" s="263"/>
    </row>
    <row r="266" spans="2:8" s="94" customFormat="1" x14ac:dyDescent="0.25">
      <c r="B266" s="286"/>
      <c r="C266" s="286"/>
      <c r="D266" s="286"/>
      <c r="F266" s="262"/>
      <c r="G266" s="263"/>
      <c r="H266" s="263"/>
    </row>
    <row r="267" spans="2:8" s="94" customFormat="1" x14ac:dyDescent="0.25">
      <c r="B267" s="286"/>
      <c r="C267" s="286"/>
      <c r="D267" s="286"/>
      <c r="F267" s="262"/>
      <c r="G267" s="263"/>
      <c r="H267" s="263"/>
    </row>
    <row r="268" spans="2:8" s="94" customFormat="1" x14ac:dyDescent="0.25">
      <c r="B268" s="286"/>
      <c r="C268" s="286"/>
      <c r="D268" s="286"/>
      <c r="F268" s="262"/>
      <c r="G268" s="263"/>
      <c r="H268" s="263"/>
    </row>
    <row r="269" spans="2:8" s="94" customFormat="1" x14ac:dyDescent="0.25">
      <c r="B269" s="286"/>
      <c r="C269" s="286"/>
      <c r="D269" s="286"/>
      <c r="F269" s="262"/>
      <c r="G269" s="263"/>
      <c r="H269" s="263"/>
    </row>
    <row r="270" spans="2:8" s="94" customFormat="1" x14ac:dyDescent="0.25">
      <c r="B270" s="286"/>
      <c r="C270" s="286"/>
      <c r="D270" s="286"/>
      <c r="F270" s="262"/>
      <c r="G270" s="263"/>
      <c r="H270" s="263"/>
    </row>
    <row r="271" spans="2:8" s="94" customFormat="1" x14ac:dyDescent="0.25">
      <c r="B271" s="286"/>
      <c r="C271" s="286"/>
      <c r="D271" s="286"/>
      <c r="F271" s="262"/>
      <c r="G271" s="263"/>
      <c r="H271" s="263"/>
    </row>
    <row r="272" spans="2:8" s="94" customFormat="1" x14ac:dyDescent="0.25">
      <c r="B272" s="286"/>
      <c r="C272" s="286"/>
      <c r="D272" s="286"/>
      <c r="F272" s="262"/>
      <c r="G272" s="263"/>
      <c r="H272" s="263"/>
    </row>
    <row r="273" spans="2:8" s="94" customFormat="1" x14ac:dyDescent="0.25">
      <c r="B273" s="286"/>
      <c r="C273" s="286"/>
      <c r="D273" s="286"/>
      <c r="F273" s="262"/>
      <c r="G273" s="263"/>
      <c r="H273" s="263"/>
    </row>
    <row r="274" spans="2:8" s="94" customFormat="1" x14ac:dyDescent="0.25">
      <c r="B274" s="286"/>
      <c r="C274" s="286"/>
      <c r="D274" s="286"/>
      <c r="F274" s="262"/>
      <c r="G274" s="263"/>
      <c r="H274" s="263"/>
    </row>
    <row r="275" spans="2:8" s="94" customFormat="1" x14ac:dyDescent="0.25">
      <c r="B275" s="286"/>
      <c r="C275" s="286"/>
      <c r="D275" s="286"/>
      <c r="F275" s="262"/>
      <c r="G275" s="263"/>
      <c r="H275" s="263"/>
    </row>
    <row r="276" spans="2:8" s="94" customFormat="1" x14ac:dyDescent="0.25">
      <c r="B276" s="286"/>
      <c r="C276" s="286"/>
      <c r="D276" s="286"/>
      <c r="F276" s="262"/>
      <c r="G276" s="263"/>
      <c r="H276" s="263"/>
    </row>
    <row r="277" spans="2:8" s="94" customFormat="1" x14ac:dyDescent="0.25">
      <c r="B277" s="286"/>
      <c r="C277" s="286"/>
      <c r="D277" s="286"/>
      <c r="F277" s="262"/>
      <c r="G277" s="263"/>
      <c r="H277" s="263"/>
    </row>
    <row r="278" spans="2:8" s="94" customFormat="1" x14ac:dyDescent="0.25">
      <c r="B278" s="286"/>
      <c r="C278" s="286"/>
      <c r="D278" s="286"/>
      <c r="F278" s="262"/>
      <c r="G278" s="263"/>
      <c r="H278" s="263"/>
    </row>
    <row r="279" spans="2:8" s="94" customFormat="1" x14ac:dyDescent="0.25">
      <c r="B279" s="286"/>
      <c r="C279" s="286"/>
      <c r="D279" s="286"/>
      <c r="F279" s="262"/>
      <c r="G279" s="263"/>
      <c r="H279" s="263"/>
    </row>
    <row r="280" spans="2:8" s="94" customFormat="1" x14ac:dyDescent="0.25">
      <c r="B280" s="286"/>
      <c r="C280" s="286"/>
      <c r="D280" s="286"/>
      <c r="F280" s="262"/>
      <c r="G280" s="263"/>
      <c r="H280" s="263"/>
    </row>
    <row r="281" spans="2:8" s="94" customFormat="1" x14ac:dyDescent="0.25">
      <c r="B281" s="286"/>
      <c r="C281" s="286"/>
      <c r="D281" s="286"/>
      <c r="F281" s="262"/>
      <c r="G281" s="263"/>
      <c r="H281" s="263"/>
    </row>
    <row r="282" spans="2:8" s="94" customFormat="1" x14ac:dyDescent="0.25">
      <c r="B282" s="286"/>
      <c r="C282" s="286"/>
      <c r="D282" s="286"/>
      <c r="F282" s="262"/>
      <c r="G282" s="263"/>
      <c r="H282" s="263"/>
    </row>
    <row r="283" spans="2:8" s="94" customFormat="1" x14ac:dyDescent="0.25">
      <c r="B283" s="286"/>
      <c r="C283" s="286"/>
      <c r="D283" s="286"/>
      <c r="F283" s="262"/>
      <c r="G283" s="263"/>
      <c r="H283" s="263"/>
    </row>
    <row r="284" spans="2:8" s="94" customFormat="1" x14ac:dyDescent="0.25">
      <c r="B284" s="286"/>
      <c r="C284" s="286"/>
      <c r="D284" s="286"/>
      <c r="F284" s="262"/>
      <c r="G284" s="263"/>
      <c r="H284" s="263"/>
    </row>
    <row r="285" spans="2:8" s="94" customFormat="1" x14ac:dyDescent="0.25">
      <c r="B285" s="286"/>
      <c r="C285" s="286"/>
      <c r="D285" s="286"/>
      <c r="F285" s="262"/>
      <c r="G285" s="263"/>
      <c r="H285" s="263"/>
    </row>
    <row r="286" spans="2:8" s="94" customFormat="1" x14ac:dyDescent="0.25">
      <c r="B286" s="286"/>
      <c r="C286" s="286"/>
      <c r="D286" s="286"/>
      <c r="F286" s="262"/>
      <c r="G286" s="263"/>
      <c r="H286" s="263"/>
    </row>
    <row r="287" spans="2:8" s="94" customFormat="1" x14ac:dyDescent="0.25">
      <c r="B287" s="286"/>
      <c r="C287" s="286"/>
      <c r="D287" s="286"/>
      <c r="F287" s="262"/>
      <c r="G287" s="263"/>
      <c r="H287" s="263"/>
    </row>
    <row r="288" spans="2:8" s="94" customFormat="1" x14ac:dyDescent="0.25">
      <c r="B288" s="286"/>
      <c r="C288" s="286"/>
      <c r="D288" s="286"/>
      <c r="F288" s="262"/>
      <c r="G288" s="263"/>
      <c r="H288" s="263"/>
    </row>
    <row r="289" spans="2:8" s="94" customFormat="1" x14ac:dyDescent="0.25">
      <c r="B289" s="286"/>
      <c r="C289" s="286"/>
      <c r="D289" s="286"/>
      <c r="F289" s="262"/>
      <c r="G289" s="263"/>
      <c r="H289" s="263"/>
    </row>
    <row r="290" spans="2:8" s="94" customFormat="1" x14ac:dyDescent="0.25">
      <c r="B290" s="286"/>
      <c r="C290" s="286"/>
      <c r="D290" s="286"/>
      <c r="F290" s="262"/>
      <c r="G290" s="263"/>
      <c r="H290" s="263"/>
    </row>
    <row r="291" spans="2:8" s="94" customFormat="1" x14ac:dyDescent="0.25">
      <c r="B291" s="286"/>
      <c r="C291" s="286"/>
      <c r="D291" s="286"/>
      <c r="F291" s="262"/>
      <c r="G291" s="263"/>
      <c r="H291" s="263"/>
    </row>
    <row r="292" spans="2:8" s="94" customFormat="1" x14ac:dyDescent="0.25">
      <c r="B292" s="286"/>
      <c r="C292" s="286"/>
      <c r="D292" s="286"/>
      <c r="F292" s="262"/>
      <c r="G292" s="263"/>
      <c r="H292" s="263"/>
    </row>
    <row r="293" spans="2:8" s="94" customFormat="1" x14ac:dyDescent="0.25">
      <c r="B293" s="286"/>
      <c r="C293" s="286"/>
      <c r="D293" s="286"/>
      <c r="F293" s="262"/>
      <c r="G293" s="263"/>
      <c r="H293" s="263"/>
    </row>
    <row r="294" spans="2:8" s="94" customFormat="1" x14ac:dyDescent="0.25">
      <c r="B294" s="286"/>
      <c r="C294" s="286"/>
      <c r="D294" s="286"/>
      <c r="F294" s="262"/>
      <c r="G294" s="263"/>
      <c r="H294" s="263"/>
    </row>
    <row r="295" spans="2:8" s="94" customFormat="1" x14ac:dyDescent="0.25">
      <c r="B295" s="286"/>
      <c r="C295" s="286"/>
      <c r="D295" s="286"/>
      <c r="F295" s="262"/>
      <c r="G295" s="263"/>
      <c r="H295" s="263"/>
    </row>
    <row r="296" spans="2:8" s="94" customFormat="1" x14ac:dyDescent="0.25">
      <c r="B296" s="286"/>
      <c r="C296" s="286"/>
      <c r="D296" s="286"/>
      <c r="F296" s="262"/>
      <c r="G296" s="263"/>
      <c r="H296" s="263"/>
    </row>
    <row r="297" spans="2:8" s="94" customFormat="1" x14ac:dyDescent="0.25">
      <c r="B297" s="286"/>
      <c r="C297" s="286"/>
      <c r="D297" s="286"/>
      <c r="F297" s="262"/>
      <c r="G297" s="263"/>
      <c r="H297" s="263"/>
    </row>
    <row r="298" spans="2:8" s="94" customFormat="1" x14ac:dyDescent="0.25">
      <c r="B298" s="286"/>
      <c r="C298" s="286"/>
      <c r="D298" s="286"/>
      <c r="F298" s="262"/>
      <c r="G298" s="263"/>
      <c r="H298" s="263"/>
    </row>
    <row r="299" spans="2:8" s="94" customFormat="1" x14ac:dyDescent="0.25">
      <c r="B299" s="286"/>
      <c r="C299" s="286"/>
      <c r="D299" s="286"/>
      <c r="F299" s="262"/>
      <c r="G299" s="263"/>
      <c r="H299" s="263"/>
    </row>
    <row r="300" spans="2:8" s="94" customFormat="1" x14ac:dyDescent="0.25">
      <c r="B300" s="286"/>
      <c r="C300" s="286"/>
      <c r="D300" s="286"/>
      <c r="F300" s="262"/>
      <c r="G300" s="263"/>
      <c r="H300" s="263"/>
    </row>
    <row r="301" spans="2:8" s="94" customFormat="1" x14ac:dyDescent="0.25">
      <c r="B301" s="286"/>
      <c r="C301" s="286"/>
      <c r="D301" s="286"/>
      <c r="F301" s="262"/>
      <c r="G301" s="263"/>
      <c r="H301" s="263"/>
    </row>
    <row r="302" spans="2:8" s="94" customFormat="1" x14ac:dyDescent="0.25">
      <c r="B302" s="286"/>
      <c r="C302" s="286"/>
      <c r="D302" s="286"/>
      <c r="F302" s="262"/>
      <c r="G302" s="263"/>
      <c r="H302" s="263"/>
    </row>
    <row r="303" spans="2:8" s="94" customFormat="1" x14ac:dyDescent="0.25">
      <c r="B303" s="286"/>
      <c r="C303" s="286"/>
      <c r="D303" s="286"/>
      <c r="F303" s="262"/>
      <c r="G303" s="263"/>
      <c r="H303" s="263"/>
    </row>
    <row r="304" spans="2:8" s="94" customFormat="1" x14ac:dyDescent="0.25">
      <c r="B304" s="286"/>
      <c r="C304" s="286"/>
      <c r="D304" s="286"/>
      <c r="F304" s="262"/>
      <c r="G304" s="263"/>
      <c r="H304" s="263"/>
    </row>
    <row r="305" spans="2:8" s="94" customFormat="1" x14ac:dyDescent="0.25">
      <c r="B305" s="286"/>
      <c r="C305" s="286"/>
      <c r="D305" s="286"/>
      <c r="F305" s="262"/>
      <c r="G305" s="263"/>
      <c r="H305" s="263"/>
    </row>
    <row r="306" spans="2:8" s="94" customFormat="1" x14ac:dyDescent="0.25">
      <c r="B306" s="286"/>
      <c r="C306" s="286"/>
      <c r="D306" s="286"/>
      <c r="F306" s="262"/>
      <c r="G306" s="263"/>
      <c r="H306" s="263"/>
    </row>
    <row r="307" spans="2:8" s="94" customFormat="1" x14ac:dyDescent="0.25">
      <c r="B307" s="286"/>
      <c r="C307" s="286"/>
      <c r="D307" s="286"/>
      <c r="F307" s="262"/>
      <c r="G307" s="263"/>
      <c r="H307" s="263"/>
    </row>
    <row r="308" spans="2:8" s="94" customFormat="1" x14ac:dyDescent="0.25">
      <c r="B308" s="286"/>
      <c r="C308" s="286"/>
      <c r="D308" s="286"/>
      <c r="F308" s="262"/>
      <c r="G308" s="263"/>
      <c r="H308" s="263"/>
    </row>
    <row r="309" spans="2:8" s="94" customFormat="1" x14ac:dyDescent="0.25">
      <c r="B309" s="286"/>
      <c r="C309" s="286"/>
      <c r="D309" s="286"/>
      <c r="F309" s="262"/>
      <c r="G309" s="263"/>
      <c r="H309" s="263"/>
    </row>
    <row r="310" spans="2:8" s="94" customFormat="1" x14ac:dyDescent="0.25">
      <c r="B310" s="286"/>
      <c r="C310" s="286"/>
      <c r="D310" s="286"/>
      <c r="F310" s="262"/>
      <c r="G310" s="263"/>
      <c r="H310" s="263"/>
    </row>
    <row r="311" spans="2:8" s="94" customFormat="1" x14ac:dyDescent="0.25">
      <c r="B311" s="286"/>
      <c r="C311" s="286"/>
      <c r="D311" s="286"/>
      <c r="F311" s="262"/>
      <c r="G311" s="263"/>
      <c r="H311" s="263"/>
    </row>
    <row r="312" spans="2:8" s="94" customFormat="1" x14ac:dyDescent="0.25">
      <c r="B312" s="286"/>
      <c r="C312" s="286"/>
      <c r="D312" s="286"/>
      <c r="F312" s="262"/>
      <c r="G312" s="263"/>
      <c r="H312" s="263"/>
    </row>
    <row r="313" spans="2:8" s="94" customFormat="1" x14ac:dyDescent="0.25">
      <c r="B313" s="286"/>
      <c r="C313" s="286"/>
      <c r="D313" s="286"/>
      <c r="F313" s="262"/>
      <c r="G313" s="263"/>
      <c r="H313" s="263"/>
    </row>
    <row r="314" spans="2:8" s="94" customFormat="1" x14ac:dyDescent="0.25">
      <c r="B314" s="286"/>
      <c r="C314" s="286"/>
      <c r="D314" s="286"/>
      <c r="F314" s="262"/>
      <c r="G314" s="263"/>
      <c r="H314" s="263"/>
    </row>
    <row r="315" spans="2:8" s="94" customFormat="1" x14ac:dyDescent="0.25">
      <c r="B315" s="286"/>
      <c r="C315" s="286"/>
      <c r="D315" s="286"/>
      <c r="F315" s="262"/>
      <c r="G315" s="263"/>
      <c r="H315" s="263"/>
    </row>
    <row r="316" spans="2:8" s="94" customFormat="1" x14ac:dyDescent="0.25">
      <c r="B316" s="286"/>
      <c r="C316" s="286"/>
      <c r="D316" s="286"/>
      <c r="F316" s="262"/>
      <c r="G316" s="263"/>
      <c r="H316" s="263"/>
    </row>
    <row r="317" spans="2:8" s="94" customFormat="1" x14ac:dyDescent="0.25">
      <c r="B317" s="286"/>
      <c r="C317" s="286"/>
      <c r="D317" s="286"/>
      <c r="F317" s="262"/>
      <c r="G317" s="263"/>
      <c r="H317" s="263"/>
    </row>
    <row r="318" spans="2:8" s="94" customFormat="1" x14ac:dyDescent="0.25">
      <c r="B318" s="286"/>
      <c r="C318" s="286"/>
      <c r="D318" s="286"/>
      <c r="F318" s="262"/>
      <c r="G318" s="263"/>
      <c r="H318" s="263"/>
    </row>
    <row r="319" spans="2:8" s="94" customFormat="1" x14ac:dyDescent="0.25">
      <c r="B319" s="286"/>
      <c r="C319" s="286"/>
      <c r="D319" s="286"/>
      <c r="F319" s="262"/>
      <c r="G319" s="263"/>
      <c r="H319" s="263"/>
    </row>
    <row r="320" spans="2:8" s="94" customFormat="1" x14ac:dyDescent="0.25">
      <c r="B320" s="286"/>
      <c r="C320" s="286"/>
      <c r="D320" s="286"/>
      <c r="F320" s="262"/>
      <c r="G320" s="263"/>
      <c r="H320" s="263"/>
    </row>
    <row r="321" spans="2:8" s="94" customFormat="1" x14ac:dyDescent="0.25">
      <c r="B321" s="286"/>
      <c r="C321" s="286"/>
      <c r="D321" s="286"/>
      <c r="F321" s="262"/>
      <c r="G321" s="263"/>
      <c r="H321" s="263"/>
    </row>
    <row r="322" spans="2:8" s="94" customFormat="1" x14ac:dyDescent="0.25">
      <c r="B322" s="286"/>
      <c r="C322" s="286"/>
      <c r="D322" s="286"/>
      <c r="F322" s="262"/>
      <c r="G322" s="263"/>
      <c r="H322" s="263"/>
    </row>
    <row r="323" spans="2:8" s="94" customFormat="1" x14ac:dyDescent="0.25">
      <c r="B323" s="286"/>
      <c r="C323" s="286"/>
      <c r="D323" s="286"/>
      <c r="F323" s="262"/>
      <c r="G323" s="263"/>
      <c r="H323" s="263"/>
    </row>
    <row r="324" spans="2:8" s="94" customFormat="1" x14ac:dyDescent="0.25">
      <c r="B324" s="286"/>
      <c r="C324" s="286"/>
      <c r="D324" s="286"/>
      <c r="F324" s="262"/>
      <c r="G324" s="263"/>
      <c r="H324" s="263"/>
    </row>
    <row r="325" spans="2:8" s="94" customFormat="1" x14ac:dyDescent="0.25">
      <c r="B325" s="286"/>
      <c r="C325" s="286"/>
      <c r="D325" s="286"/>
      <c r="F325" s="262"/>
      <c r="G325" s="263"/>
      <c r="H325" s="263"/>
    </row>
    <row r="326" spans="2:8" s="94" customFormat="1" x14ac:dyDescent="0.25">
      <c r="B326" s="286"/>
      <c r="C326" s="286"/>
      <c r="D326" s="286"/>
      <c r="F326" s="262"/>
      <c r="G326" s="263"/>
      <c r="H326" s="263"/>
    </row>
    <row r="327" spans="2:8" s="94" customFormat="1" x14ac:dyDescent="0.25">
      <c r="B327" s="286"/>
      <c r="C327" s="286"/>
      <c r="D327" s="286"/>
      <c r="F327" s="262"/>
      <c r="G327" s="263"/>
      <c r="H327" s="263"/>
    </row>
    <row r="328" spans="2:8" s="94" customFormat="1" x14ac:dyDescent="0.25">
      <c r="B328" s="286"/>
      <c r="C328" s="286"/>
      <c r="D328" s="286"/>
      <c r="F328" s="262"/>
      <c r="G328" s="263"/>
      <c r="H328" s="263"/>
    </row>
    <row r="329" spans="2:8" s="94" customFormat="1" x14ac:dyDescent="0.25">
      <c r="B329" s="286"/>
      <c r="C329" s="286"/>
      <c r="D329" s="286"/>
      <c r="F329" s="262"/>
      <c r="G329" s="263"/>
      <c r="H329" s="263"/>
    </row>
    <row r="330" spans="2:8" s="94" customFormat="1" x14ac:dyDescent="0.25">
      <c r="B330" s="286"/>
      <c r="C330" s="286"/>
      <c r="D330" s="286"/>
      <c r="F330" s="262"/>
      <c r="G330" s="263"/>
      <c r="H330" s="263"/>
    </row>
    <row r="331" spans="2:8" s="94" customFormat="1" x14ac:dyDescent="0.25">
      <c r="B331" s="286"/>
      <c r="C331" s="286"/>
      <c r="D331" s="286"/>
      <c r="F331" s="262"/>
      <c r="G331" s="263"/>
      <c r="H331" s="263"/>
    </row>
    <row r="332" spans="2:8" s="94" customFormat="1" x14ac:dyDescent="0.25">
      <c r="B332" s="286"/>
      <c r="C332" s="286"/>
      <c r="D332" s="286"/>
      <c r="F332" s="262"/>
      <c r="G332" s="263"/>
      <c r="H332" s="263"/>
    </row>
    <row r="333" spans="2:8" s="94" customFormat="1" x14ac:dyDescent="0.25">
      <c r="B333" s="286"/>
      <c r="C333" s="286"/>
      <c r="D333" s="286"/>
      <c r="F333" s="262"/>
      <c r="G333" s="263"/>
      <c r="H333" s="263"/>
    </row>
    <row r="334" spans="2:8" s="94" customFormat="1" x14ac:dyDescent="0.25">
      <c r="B334" s="286"/>
      <c r="C334" s="286"/>
      <c r="D334" s="286"/>
      <c r="F334" s="262"/>
      <c r="G334" s="263"/>
      <c r="H334" s="263"/>
    </row>
    <row r="335" spans="2:8" s="94" customFormat="1" x14ac:dyDescent="0.25">
      <c r="B335" s="286"/>
      <c r="C335" s="286"/>
      <c r="D335" s="286"/>
      <c r="F335" s="262"/>
      <c r="G335" s="263"/>
      <c r="H335" s="263"/>
    </row>
    <row r="336" spans="2:8" s="94" customFormat="1" x14ac:dyDescent="0.25">
      <c r="B336" s="286"/>
      <c r="C336" s="286"/>
      <c r="D336" s="286"/>
      <c r="F336" s="262"/>
      <c r="G336" s="263"/>
      <c r="H336" s="263"/>
    </row>
    <row r="337" spans="2:8" s="94" customFormat="1" x14ac:dyDescent="0.25">
      <c r="B337" s="286"/>
      <c r="C337" s="286"/>
      <c r="D337" s="286"/>
      <c r="F337" s="262"/>
      <c r="G337" s="263"/>
      <c r="H337" s="263"/>
    </row>
    <row r="338" spans="2:8" s="94" customFormat="1" x14ac:dyDescent="0.25">
      <c r="B338" s="286"/>
      <c r="C338" s="286"/>
      <c r="D338" s="286"/>
      <c r="F338" s="262"/>
      <c r="G338" s="263"/>
      <c r="H338" s="263"/>
    </row>
    <row r="339" spans="2:8" s="94" customFormat="1" x14ac:dyDescent="0.25">
      <c r="B339" s="286"/>
      <c r="C339" s="286"/>
      <c r="D339" s="286"/>
      <c r="F339" s="262"/>
      <c r="G339" s="263"/>
      <c r="H339" s="263"/>
    </row>
    <row r="340" spans="2:8" s="94" customFormat="1" x14ac:dyDescent="0.25">
      <c r="B340" s="286"/>
      <c r="C340" s="286"/>
      <c r="D340" s="286"/>
      <c r="F340" s="262"/>
      <c r="G340" s="263"/>
      <c r="H340" s="263"/>
    </row>
    <row r="341" spans="2:8" s="94" customFormat="1" x14ac:dyDescent="0.25">
      <c r="B341" s="286"/>
      <c r="C341" s="286"/>
      <c r="D341" s="286"/>
      <c r="F341" s="262"/>
      <c r="G341" s="263"/>
      <c r="H341" s="263"/>
    </row>
    <row r="342" spans="2:8" s="94" customFormat="1" x14ac:dyDescent="0.25">
      <c r="B342" s="286"/>
      <c r="C342" s="286"/>
      <c r="D342" s="286"/>
      <c r="F342" s="262"/>
      <c r="G342" s="263"/>
      <c r="H342" s="263"/>
    </row>
    <row r="343" spans="2:8" s="94" customFormat="1" x14ac:dyDescent="0.25">
      <c r="B343" s="286"/>
      <c r="C343" s="286"/>
      <c r="D343" s="286"/>
      <c r="F343" s="262"/>
      <c r="G343" s="263"/>
      <c r="H343" s="263"/>
    </row>
    <row r="344" spans="2:8" s="94" customFormat="1" x14ac:dyDescent="0.25">
      <c r="B344" s="286"/>
      <c r="C344" s="286"/>
      <c r="D344" s="286"/>
      <c r="F344" s="262"/>
      <c r="G344" s="263"/>
      <c r="H344" s="263"/>
    </row>
    <row r="345" spans="2:8" s="94" customFormat="1" x14ac:dyDescent="0.25">
      <c r="B345" s="286"/>
      <c r="C345" s="286"/>
      <c r="D345" s="286"/>
      <c r="F345" s="262"/>
      <c r="G345" s="263"/>
      <c r="H345" s="263"/>
    </row>
    <row r="346" spans="2:8" s="94" customFormat="1" x14ac:dyDescent="0.25">
      <c r="B346" s="286"/>
      <c r="C346" s="286"/>
      <c r="D346" s="286"/>
      <c r="F346" s="262"/>
      <c r="G346" s="263"/>
      <c r="H346" s="263"/>
    </row>
    <row r="347" spans="2:8" s="94" customFormat="1" x14ac:dyDescent="0.25">
      <c r="B347" s="286"/>
      <c r="C347" s="286"/>
      <c r="D347" s="286"/>
      <c r="F347" s="262"/>
      <c r="G347" s="263"/>
      <c r="H347" s="263"/>
    </row>
    <row r="348" spans="2:8" s="94" customFormat="1" x14ac:dyDescent="0.25">
      <c r="B348" s="286"/>
      <c r="C348" s="286"/>
      <c r="D348" s="286"/>
      <c r="F348" s="262"/>
      <c r="G348" s="263"/>
      <c r="H348" s="263"/>
    </row>
    <row r="349" spans="2:8" s="94" customFormat="1" x14ac:dyDescent="0.25">
      <c r="B349" s="286"/>
      <c r="C349" s="286"/>
      <c r="D349" s="286"/>
      <c r="F349" s="262"/>
      <c r="G349" s="263"/>
      <c r="H349" s="263"/>
    </row>
    <row r="350" spans="2:8" s="94" customFormat="1" x14ac:dyDescent="0.25">
      <c r="B350" s="286"/>
      <c r="C350" s="286"/>
      <c r="D350" s="286"/>
      <c r="F350" s="262"/>
      <c r="G350" s="263"/>
      <c r="H350" s="263"/>
    </row>
    <row r="351" spans="2:8" s="94" customFormat="1" x14ac:dyDescent="0.25">
      <c r="B351" s="286"/>
      <c r="C351" s="286"/>
      <c r="D351" s="286"/>
      <c r="F351" s="262"/>
      <c r="G351" s="263"/>
      <c r="H351" s="263"/>
    </row>
    <row r="352" spans="2:8" s="94" customFormat="1" x14ac:dyDescent="0.25">
      <c r="B352" s="286"/>
      <c r="C352" s="286"/>
      <c r="D352" s="286"/>
      <c r="F352" s="262"/>
      <c r="G352" s="263"/>
      <c r="H352" s="263"/>
    </row>
    <row r="353" spans="2:8" s="94" customFormat="1" x14ac:dyDescent="0.25">
      <c r="B353" s="286"/>
      <c r="C353" s="286"/>
      <c r="D353" s="286"/>
      <c r="F353" s="262"/>
      <c r="G353" s="263"/>
      <c r="H353" s="263"/>
    </row>
    <row r="354" spans="2:8" s="94" customFormat="1" x14ac:dyDescent="0.25">
      <c r="B354" s="286"/>
      <c r="C354" s="286"/>
      <c r="D354" s="286"/>
      <c r="F354" s="262"/>
      <c r="G354" s="263"/>
      <c r="H354" s="263"/>
    </row>
    <row r="355" spans="2:8" s="94" customFormat="1" x14ac:dyDescent="0.25">
      <c r="B355" s="286"/>
      <c r="C355" s="286"/>
      <c r="D355" s="286"/>
      <c r="F355" s="262"/>
      <c r="G355" s="263"/>
      <c r="H355" s="263"/>
    </row>
    <row r="356" spans="2:8" s="94" customFormat="1" x14ac:dyDescent="0.25">
      <c r="B356" s="286"/>
      <c r="C356" s="286"/>
      <c r="D356" s="286"/>
      <c r="F356" s="262"/>
      <c r="G356" s="263"/>
      <c r="H356" s="263"/>
    </row>
    <row r="357" spans="2:8" s="94" customFormat="1" x14ac:dyDescent="0.25">
      <c r="B357" s="286"/>
      <c r="C357" s="286"/>
      <c r="D357" s="286"/>
      <c r="F357" s="262"/>
      <c r="G357" s="263"/>
      <c r="H357" s="263"/>
    </row>
    <row r="358" spans="2:8" s="94" customFormat="1" x14ac:dyDescent="0.25">
      <c r="B358" s="286"/>
      <c r="C358" s="286"/>
      <c r="D358" s="286"/>
      <c r="F358" s="262"/>
      <c r="G358" s="263"/>
      <c r="H358" s="263"/>
    </row>
    <row r="359" spans="2:8" s="94" customFormat="1" x14ac:dyDescent="0.25">
      <c r="B359" s="286"/>
      <c r="C359" s="286"/>
      <c r="D359" s="286"/>
      <c r="F359" s="262"/>
      <c r="G359" s="263"/>
      <c r="H359" s="263"/>
    </row>
    <row r="360" spans="2:8" s="94" customFormat="1" x14ac:dyDescent="0.25">
      <c r="B360" s="286"/>
      <c r="C360" s="286"/>
      <c r="D360" s="286"/>
      <c r="F360" s="262"/>
      <c r="G360" s="263"/>
      <c r="H360" s="263"/>
    </row>
    <row r="361" spans="2:8" s="94" customFormat="1" x14ac:dyDescent="0.25">
      <c r="B361" s="286"/>
      <c r="C361" s="286"/>
      <c r="D361" s="286"/>
      <c r="F361" s="262"/>
      <c r="G361" s="263"/>
      <c r="H361" s="263"/>
    </row>
    <row r="362" spans="2:8" s="94" customFormat="1" x14ac:dyDescent="0.25">
      <c r="B362" s="286"/>
      <c r="C362" s="286"/>
      <c r="D362" s="286"/>
      <c r="F362" s="262"/>
      <c r="G362" s="263"/>
      <c r="H362" s="263"/>
    </row>
    <row r="363" spans="2:8" s="94" customFormat="1" x14ac:dyDescent="0.25">
      <c r="B363" s="286"/>
      <c r="C363" s="286"/>
      <c r="D363" s="286"/>
      <c r="F363" s="262"/>
      <c r="G363" s="263"/>
      <c r="H363" s="263"/>
    </row>
    <row r="364" spans="2:8" s="94" customFormat="1" x14ac:dyDescent="0.25">
      <c r="B364" s="286"/>
      <c r="C364" s="286"/>
      <c r="D364" s="286"/>
      <c r="F364" s="262"/>
      <c r="G364" s="263"/>
      <c r="H364" s="263"/>
    </row>
    <row r="365" spans="2:8" s="94" customFormat="1" x14ac:dyDescent="0.25">
      <c r="B365" s="286"/>
      <c r="C365" s="286"/>
      <c r="D365" s="286"/>
      <c r="F365" s="262"/>
      <c r="G365" s="263"/>
      <c r="H365" s="263"/>
    </row>
    <row r="366" spans="2:8" s="94" customFormat="1" x14ac:dyDescent="0.25">
      <c r="B366" s="286"/>
      <c r="C366" s="286"/>
      <c r="D366" s="286"/>
      <c r="F366" s="262"/>
      <c r="G366" s="263"/>
      <c r="H366" s="263"/>
    </row>
    <row r="367" spans="2:8" s="94" customFormat="1" x14ac:dyDescent="0.25">
      <c r="B367" s="286"/>
      <c r="C367" s="286"/>
      <c r="D367" s="286"/>
      <c r="F367" s="262"/>
      <c r="G367" s="263"/>
      <c r="H367" s="263"/>
    </row>
    <row r="368" spans="2:8" s="94" customFormat="1" x14ac:dyDescent="0.25">
      <c r="B368" s="286"/>
      <c r="C368" s="286"/>
      <c r="D368" s="286"/>
      <c r="F368" s="262"/>
      <c r="G368" s="263"/>
      <c r="H368" s="263"/>
    </row>
    <row r="369" spans="2:8" s="94" customFormat="1" x14ac:dyDescent="0.25">
      <c r="B369" s="286"/>
      <c r="C369" s="286"/>
      <c r="D369" s="286"/>
      <c r="F369" s="262"/>
      <c r="G369" s="263"/>
      <c r="H369" s="263"/>
    </row>
    <row r="370" spans="2:8" s="94" customFormat="1" x14ac:dyDescent="0.25">
      <c r="B370" s="286"/>
      <c r="C370" s="286"/>
      <c r="D370" s="286"/>
      <c r="F370" s="262"/>
      <c r="G370" s="263"/>
      <c r="H370" s="263"/>
    </row>
    <row r="371" spans="2:8" s="94" customFormat="1" x14ac:dyDescent="0.25">
      <c r="B371" s="286"/>
      <c r="C371" s="286"/>
      <c r="D371" s="286"/>
      <c r="F371" s="262"/>
      <c r="G371" s="263"/>
      <c r="H371" s="263"/>
    </row>
    <row r="372" spans="2:8" s="94" customFormat="1" x14ac:dyDescent="0.25">
      <c r="B372" s="286"/>
      <c r="C372" s="286"/>
      <c r="D372" s="286"/>
      <c r="F372" s="262"/>
      <c r="G372" s="263"/>
      <c r="H372" s="263"/>
    </row>
    <row r="373" spans="2:8" s="94" customFormat="1" x14ac:dyDescent="0.25">
      <c r="B373" s="286"/>
      <c r="C373" s="286"/>
      <c r="D373" s="286"/>
      <c r="F373" s="262"/>
      <c r="G373" s="263"/>
      <c r="H373" s="263"/>
    </row>
    <row r="374" spans="2:8" s="94" customFormat="1" x14ac:dyDescent="0.25">
      <c r="B374" s="286"/>
      <c r="C374" s="286"/>
      <c r="D374" s="286"/>
      <c r="F374" s="262"/>
      <c r="G374" s="263"/>
      <c r="H374" s="263"/>
    </row>
    <row r="375" spans="2:8" s="94" customFormat="1" x14ac:dyDescent="0.25">
      <c r="B375" s="286"/>
      <c r="C375" s="286"/>
      <c r="D375" s="286"/>
      <c r="F375" s="262"/>
      <c r="G375" s="263"/>
      <c r="H375" s="263"/>
    </row>
    <row r="376" spans="2:8" s="94" customFormat="1" x14ac:dyDescent="0.25">
      <c r="B376" s="286"/>
      <c r="C376" s="286"/>
      <c r="D376" s="286"/>
      <c r="F376" s="262"/>
      <c r="G376" s="263"/>
      <c r="H376" s="263"/>
    </row>
    <row r="377" spans="2:8" s="94" customFormat="1" x14ac:dyDescent="0.25">
      <c r="B377" s="286"/>
      <c r="C377" s="286"/>
      <c r="D377" s="286"/>
      <c r="F377" s="262"/>
      <c r="G377" s="263"/>
      <c r="H377" s="263"/>
    </row>
    <row r="378" spans="2:8" s="94" customFormat="1" x14ac:dyDescent="0.25">
      <c r="B378" s="286"/>
      <c r="C378" s="286"/>
      <c r="D378" s="286"/>
      <c r="F378" s="262"/>
      <c r="G378" s="263"/>
      <c r="H378" s="263"/>
    </row>
    <row r="379" spans="2:8" s="94" customFormat="1" x14ac:dyDescent="0.25">
      <c r="B379" s="286"/>
      <c r="C379" s="286"/>
      <c r="D379" s="286"/>
      <c r="F379" s="262"/>
      <c r="G379" s="263"/>
      <c r="H379" s="263"/>
    </row>
    <row r="380" spans="2:8" s="94" customFormat="1" x14ac:dyDescent="0.25">
      <c r="B380" s="286"/>
      <c r="C380" s="286"/>
      <c r="D380" s="286"/>
      <c r="F380" s="262"/>
      <c r="G380" s="263"/>
      <c r="H380" s="263"/>
    </row>
    <row r="381" spans="2:8" s="94" customFormat="1" x14ac:dyDescent="0.25">
      <c r="B381" s="286"/>
      <c r="C381" s="286"/>
      <c r="D381" s="286"/>
      <c r="F381" s="262"/>
      <c r="G381" s="263"/>
      <c r="H381" s="263"/>
    </row>
    <row r="382" spans="2:8" s="94" customFormat="1" x14ac:dyDescent="0.25">
      <c r="B382" s="286"/>
      <c r="C382" s="286"/>
      <c r="D382" s="286"/>
      <c r="F382" s="262"/>
      <c r="G382" s="263"/>
      <c r="H382" s="263"/>
    </row>
    <row r="383" spans="2:8" s="94" customFormat="1" x14ac:dyDescent="0.25">
      <c r="B383" s="286"/>
      <c r="C383" s="286"/>
      <c r="D383" s="286"/>
      <c r="F383" s="262"/>
      <c r="G383" s="263"/>
      <c r="H383" s="263"/>
    </row>
    <row r="384" spans="2:8" s="94" customFormat="1" x14ac:dyDescent="0.25">
      <c r="B384" s="286"/>
      <c r="C384" s="286"/>
      <c r="D384" s="286"/>
      <c r="F384" s="262"/>
      <c r="G384" s="263"/>
      <c r="H384" s="263"/>
    </row>
    <row r="385" spans="2:8" s="94" customFormat="1" x14ac:dyDescent="0.25">
      <c r="B385" s="286"/>
      <c r="C385" s="286"/>
      <c r="D385" s="286"/>
      <c r="F385" s="262"/>
      <c r="G385" s="263"/>
      <c r="H385" s="263"/>
    </row>
    <row r="386" spans="2:8" s="94" customFormat="1" x14ac:dyDescent="0.25">
      <c r="B386" s="286"/>
      <c r="C386" s="286"/>
      <c r="D386" s="286"/>
      <c r="F386" s="262"/>
      <c r="G386" s="263"/>
      <c r="H386" s="263"/>
    </row>
    <row r="387" spans="2:8" s="94" customFormat="1" x14ac:dyDescent="0.25">
      <c r="B387" s="286"/>
      <c r="C387" s="286"/>
      <c r="D387" s="286"/>
      <c r="F387" s="262"/>
      <c r="G387" s="263"/>
      <c r="H387" s="263"/>
    </row>
    <row r="388" spans="2:8" s="94" customFormat="1" x14ac:dyDescent="0.25">
      <c r="B388" s="286"/>
      <c r="C388" s="286"/>
      <c r="D388" s="286"/>
      <c r="F388" s="262"/>
      <c r="G388" s="263"/>
      <c r="H388" s="263"/>
    </row>
    <row r="389" spans="2:8" s="94" customFormat="1" x14ac:dyDescent="0.25">
      <c r="B389" s="286"/>
      <c r="C389" s="286"/>
      <c r="D389" s="286"/>
      <c r="F389" s="262"/>
      <c r="G389" s="263"/>
      <c r="H389" s="263"/>
    </row>
    <row r="390" spans="2:8" s="94" customFormat="1" x14ac:dyDescent="0.25">
      <c r="B390" s="286"/>
      <c r="C390" s="286"/>
      <c r="D390" s="286"/>
      <c r="F390" s="262"/>
      <c r="G390" s="263"/>
      <c r="H390" s="263"/>
    </row>
    <row r="391" spans="2:8" s="94" customFormat="1" x14ac:dyDescent="0.25">
      <c r="B391" s="286"/>
      <c r="C391" s="286"/>
      <c r="D391" s="286"/>
      <c r="F391" s="262"/>
      <c r="G391" s="263"/>
      <c r="H391" s="263"/>
    </row>
    <row r="392" spans="2:8" s="94" customFormat="1" x14ac:dyDescent="0.25">
      <c r="B392" s="286"/>
      <c r="C392" s="286"/>
      <c r="D392" s="286"/>
      <c r="F392" s="262"/>
      <c r="G392" s="263"/>
      <c r="H392" s="263"/>
    </row>
    <row r="393" spans="2:8" s="94" customFormat="1" x14ac:dyDescent="0.25">
      <c r="B393" s="286"/>
      <c r="C393" s="286"/>
      <c r="D393" s="286"/>
      <c r="F393" s="262"/>
      <c r="G393" s="263"/>
      <c r="H393" s="263"/>
    </row>
    <row r="394" spans="2:8" s="94" customFormat="1" x14ac:dyDescent="0.25">
      <c r="B394" s="286"/>
      <c r="C394" s="286"/>
      <c r="D394" s="286"/>
      <c r="F394" s="262"/>
      <c r="G394" s="263"/>
      <c r="H394" s="263"/>
    </row>
    <row r="395" spans="2:8" s="94" customFormat="1" x14ac:dyDescent="0.25">
      <c r="B395" s="286"/>
      <c r="C395" s="286"/>
      <c r="D395" s="286"/>
      <c r="F395" s="262"/>
      <c r="G395" s="263"/>
      <c r="H395" s="263"/>
    </row>
    <row r="396" spans="2:8" s="94" customFormat="1" x14ac:dyDescent="0.25">
      <c r="B396" s="286"/>
      <c r="C396" s="286"/>
      <c r="D396" s="286"/>
      <c r="F396" s="262"/>
      <c r="G396" s="263"/>
      <c r="H396" s="263"/>
    </row>
    <row r="397" spans="2:8" s="94" customFormat="1" x14ac:dyDescent="0.25">
      <c r="B397" s="286"/>
      <c r="C397" s="286"/>
      <c r="D397" s="286"/>
      <c r="F397" s="262"/>
      <c r="G397" s="263"/>
      <c r="H397" s="263"/>
    </row>
    <row r="398" spans="2:8" s="94" customFormat="1" x14ac:dyDescent="0.25">
      <c r="B398" s="286"/>
      <c r="C398" s="286"/>
      <c r="D398" s="286"/>
      <c r="F398" s="262"/>
      <c r="G398" s="263"/>
      <c r="H398" s="263"/>
    </row>
    <row r="399" spans="2:8" s="94" customFormat="1" x14ac:dyDescent="0.25">
      <c r="B399" s="286"/>
      <c r="C399" s="286"/>
      <c r="D399" s="286"/>
      <c r="F399" s="262"/>
      <c r="G399" s="263"/>
      <c r="H399" s="263"/>
    </row>
    <row r="400" spans="2:8" s="94" customFormat="1" x14ac:dyDescent="0.25">
      <c r="B400" s="286"/>
      <c r="C400" s="286"/>
      <c r="D400" s="286"/>
      <c r="F400" s="262"/>
      <c r="G400" s="263"/>
      <c r="H400" s="263"/>
    </row>
    <row r="401" spans="2:8" s="94" customFormat="1" x14ac:dyDescent="0.25">
      <c r="B401" s="286"/>
      <c r="C401" s="286"/>
      <c r="D401" s="286"/>
      <c r="F401" s="262"/>
      <c r="G401" s="263"/>
      <c r="H401" s="263"/>
    </row>
    <row r="402" spans="2:8" s="94" customFormat="1" x14ac:dyDescent="0.25">
      <c r="B402" s="286"/>
      <c r="C402" s="286"/>
      <c r="D402" s="286"/>
      <c r="F402" s="262"/>
      <c r="G402" s="263"/>
      <c r="H402" s="263"/>
    </row>
    <row r="403" spans="2:8" s="94" customFormat="1" x14ac:dyDescent="0.25">
      <c r="B403" s="286"/>
      <c r="C403" s="286"/>
      <c r="D403" s="286"/>
      <c r="F403" s="262"/>
      <c r="G403" s="263"/>
      <c r="H403" s="263"/>
    </row>
    <row r="404" spans="2:8" s="94" customFormat="1" x14ac:dyDescent="0.25">
      <c r="B404" s="286"/>
      <c r="C404" s="286"/>
      <c r="D404" s="286"/>
      <c r="F404" s="262"/>
      <c r="G404" s="263"/>
      <c r="H404" s="263"/>
    </row>
    <row r="405" spans="2:8" s="94" customFormat="1" x14ac:dyDescent="0.25">
      <c r="B405" s="286"/>
      <c r="C405" s="286"/>
      <c r="D405" s="286"/>
      <c r="F405" s="262"/>
      <c r="G405" s="263"/>
      <c r="H405" s="263"/>
    </row>
    <row r="406" spans="2:8" s="94" customFormat="1" x14ac:dyDescent="0.25">
      <c r="B406" s="286"/>
      <c r="C406" s="286"/>
      <c r="D406" s="286"/>
      <c r="F406" s="262"/>
      <c r="G406" s="263"/>
      <c r="H406" s="263"/>
    </row>
    <row r="407" spans="2:8" s="94" customFormat="1" x14ac:dyDescent="0.25">
      <c r="B407" s="286"/>
      <c r="C407" s="286"/>
      <c r="D407" s="286"/>
      <c r="F407" s="262"/>
      <c r="G407" s="263"/>
      <c r="H407" s="263"/>
    </row>
    <row r="408" spans="2:8" s="94" customFormat="1" x14ac:dyDescent="0.25">
      <c r="B408" s="286"/>
      <c r="C408" s="286"/>
      <c r="D408" s="286"/>
      <c r="F408" s="262"/>
      <c r="G408" s="263"/>
      <c r="H408" s="263"/>
    </row>
    <row r="409" spans="2:8" s="94" customFormat="1" x14ac:dyDescent="0.25">
      <c r="B409" s="286"/>
      <c r="C409" s="286"/>
      <c r="D409" s="286"/>
      <c r="F409" s="262"/>
      <c r="G409" s="263"/>
      <c r="H409" s="263"/>
    </row>
    <row r="410" spans="2:8" s="94" customFormat="1" x14ac:dyDescent="0.25">
      <c r="B410" s="286"/>
      <c r="C410" s="286"/>
      <c r="D410" s="286"/>
      <c r="F410" s="262"/>
      <c r="G410" s="263"/>
      <c r="H410" s="263"/>
    </row>
    <row r="411" spans="2:8" s="94" customFormat="1" x14ac:dyDescent="0.25">
      <c r="B411" s="286"/>
      <c r="C411" s="286"/>
      <c r="D411" s="286"/>
      <c r="F411" s="262"/>
      <c r="G411" s="263"/>
      <c r="H411" s="263"/>
    </row>
    <row r="412" spans="2:8" s="94" customFormat="1" x14ac:dyDescent="0.25">
      <c r="B412" s="286"/>
      <c r="C412" s="286"/>
      <c r="D412" s="286"/>
      <c r="F412" s="262"/>
      <c r="G412" s="263"/>
      <c r="H412" s="263"/>
    </row>
    <row r="413" spans="2:8" s="94" customFormat="1" x14ac:dyDescent="0.25">
      <c r="B413" s="286"/>
      <c r="C413" s="286"/>
      <c r="D413" s="286"/>
      <c r="F413" s="262"/>
      <c r="G413" s="263"/>
      <c r="H413" s="263"/>
    </row>
    <row r="414" spans="2:8" s="94" customFormat="1" x14ac:dyDescent="0.25">
      <c r="B414" s="286"/>
      <c r="C414" s="286"/>
      <c r="D414" s="286"/>
      <c r="F414" s="262"/>
      <c r="G414" s="263"/>
      <c r="H414" s="263"/>
    </row>
    <row r="415" spans="2:8" s="94" customFormat="1" x14ac:dyDescent="0.25">
      <c r="B415" s="286"/>
      <c r="C415" s="286"/>
      <c r="D415" s="286"/>
      <c r="F415" s="262"/>
      <c r="G415" s="263"/>
      <c r="H415" s="263"/>
    </row>
    <row r="416" spans="2:8" s="94" customFormat="1" x14ac:dyDescent="0.25">
      <c r="B416" s="286"/>
      <c r="C416" s="286"/>
      <c r="D416" s="286"/>
      <c r="F416" s="262"/>
      <c r="G416" s="263"/>
      <c r="H416" s="263"/>
    </row>
    <row r="417" spans="2:8" s="94" customFormat="1" x14ac:dyDescent="0.25">
      <c r="B417" s="286"/>
      <c r="C417" s="286"/>
      <c r="D417" s="286"/>
      <c r="F417" s="262"/>
      <c r="G417" s="263"/>
      <c r="H417" s="263"/>
    </row>
    <row r="418" spans="2:8" s="94" customFormat="1" x14ac:dyDescent="0.25">
      <c r="B418" s="286"/>
      <c r="C418" s="286"/>
      <c r="D418" s="286"/>
      <c r="F418" s="262"/>
      <c r="G418" s="263"/>
      <c r="H418" s="263"/>
    </row>
    <row r="419" spans="2:8" s="94" customFormat="1" x14ac:dyDescent="0.25">
      <c r="B419" s="286"/>
      <c r="C419" s="286"/>
      <c r="D419" s="286"/>
      <c r="F419" s="262"/>
      <c r="G419" s="263"/>
      <c r="H419" s="263"/>
    </row>
    <row r="420" spans="2:8" s="94" customFormat="1" x14ac:dyDescent="0.25">
      <c r="B420" s="286"/>
      <c r="C420" s="286"/>
      <c r="D420" s="286"/>
      <c r="F420" s="262"/>
      <c r="G420" s="263"/>
      <c r="H420" s="263"/>
    </row>
    <row r="421" spans="2:8" s="94" customFormat="1" x14ac:dyDescent="0.25">
      <c r="B421" s="286"/>
      <c r="C421" s="286"/>
      <c r="D421" s="286"/>
      <c r="F421" s="262"/>
      <c r="G421" s="263"/>
      <c r="H421" s="263"/>
    </row>
    <row r="422" spans="2:8" s="94" customFormat="1" x14ac:dyDescent="0.25">
      <c r="B422" s="286"/>
      <c r="C422" s="286"/>
      <c r="D422" s="286"/>
      <c r="F422" s="262"/>
      <c r="G422" s="263"/>
      <c r="H422" s="263"/>
    </row>
    <row r="423" spans="2:8" s="94" customFormat="1" x14ac:dyDescent="0.25">
      <c r="B423" s="286"/>
      <c r="C423" s="286"/>
      <c r="D423" s="286"/>
      <c r="F423" s="262"/>
      <c r="G423" s="263"/>
      <c r="H423" s="263"/>
    </row>
    <row r="424" spans="2:8" s="94" customFormat="1" x14ac:dyDescent="0.25">
      <c r="B424" s="286"/>
      <c r="C424" s="286"/>
      <c r="D424" s="286"/>
      <c r="F424" s="262"/>
      <c r="G424" s="263"/>
      <c r="H424" s="263"/>
    </row>
    <row r="425" spans="2:8" s="94" customFormat="1" x14ac:dyDescent="0.25">
      <c r="B425" s="286"/>
      <c r="C425" s="286"/>
      <c r="D425" s="286"/>
      <c r="F425" s="262"/>
      <c r="G425" s="263"/>
      <c r="H425" s="263"/>
    </row>
    <row r="426" spans="2:8" s="94" customFormat="1" x14ac:dyDescent="0.25">
      <c r="B426" s="286"/>
      <c r="C426" s="286"/>
      <c r="D426" s="286"/>
      <c r="F426" s="262"/>
      <c r="G426" s="263"/>
      <c r="H426" s="263"/>
    </row>
    <row r="427" spans="2:8" s="94" customFormat="1" x14ac:dyDescent="0.25">
      <c r="B427" s="286"/>
      <c r="C427" s="286"/>
      <c r="D427" s="286"/>
      <c r="F427" s="262"/>
      <c r="G427" s="263"/>
      <c r="H427" s="263"/>
    </row>
    <row r="428" spans="2:8" s="94" customFormat="1" x14ac:dyDescent="0.25">
      <c r="B428" s="286"/>
      <c r="C428" s="286"/>
      <c r="D428" s="286"/>
      <c r="F428" s="262"/>
      <c r="G428" s="263"/>
      <c r="H428" s="263"/>
    </row>
    <row r="429" spans="2:8" s="94" customFormat="1" x14ac:dyDescent="0.25">
      <c r="B429" s="286"/>
      <c r="C429" s="286"/>
      <c r="D429" s="286"/>
      <c r="F429" s="262"/>
      <c r="G429" s="263"/>
      <c r="H429" s="263"/>
    </row>
    <row r="430" spans="2:8" s="94" customFormat="1" x14ac:dyDescent="0.25">
      <c r="B430" s="286"/>
      <c r="C430" s="286"/>
      <c r="D430" s="286"/>
      <c r="F430" s="262"/>
      <c r="G430" s="263"/>
      <c r="H430" s="263"/>
    </row>
    <row r="431" spans="2:8" s="94" customFormat="1" x14ac:dyDescent="0.25">
      <c r="B431" s="286"/>
      <c r="C431" s="286"/>
      <c r="D431" s="286"/>
      <c r="F431" s="262"/>
      <c r="G431" s="263"/>
      <c r="H431" s="263"/>
    </row>
    <row r="432" spans="2:8" s="94" customFormat="1" x14ac:dyDescent="0.25">
      <c r="B432" s="286"/>
      <c r="C432" s="286"/>
      <c r="D432" s="286"/>
      <c r="F432" s="262"/>
      <c r="G432" s="263"/>
      <c r="H432" s="263"/>
    </row>
    <row r="433" spans="2:8" s="94" customFormat="1" x14ac:dyDescent="0.25">
      <c r="B433" s="286"/>
      <c r="C433" s="286"/>
      <c r="D433" s="286"/>
      <c r="F433" s="262"/>
      <c r="G433" s="263"/>
      <c r="H433" s="263"/>
    </row>
    <row r="434" spans="2:8" s="94" customFormat="1" x14ac:dyDescent="0.25">
      <c r="B434" s="286"/>
      <c r="C434" s="286"/>
      <c r="D434" s="286"/>
      <c r="F434" s="262"/>
      <c r="G434" s="263"/>
      <c r="H434" s="263"/>
    </row>
    <row r="435" spans="2:8" s="94" customFormat="1" x14ac:dyDescent="0.25">
      <c r="B435" s="286"/>
      <c r="C435" s="286"/>
      <c r="D435" s="286"/>
      <c r="F435" s="262"/>
      <c r="G435" s="263"/>
      <c r="H435" s="263"/>
    </row>
    <row r="436" spans="2:8" s="94" customFormat="1" x14ac:dyDescent="0.25">
      <c r="B436" s="286"/>
      <c r="C436" s="286"/>
      <c r="D436" s="286"/>
      <c r="F436" s="262"/>
      <c r="G436" s="263"/>
      <c r="H436" s="263"/>
    </row>
    <row r="437" spans="2:8" s="94" customFormat="1" x14ac:dyDescent="0.25">
      <c r="B437" s="286"/>
      <c r="C437" s="286"/>
      <c r="D437" s="286"/>
      <c r="F437" s="262"/>
      <c r="G437" s="263"/>
      <c r="H437" s="263"/>
    </row>
    <row r="438" spans="2:8" s="94" customFormat="1" x14ac:dyDescent="0.25">
      <c r="B438" s="286"/>
      <c r="C438" s="286"/>
      <c r="D438" s="286"/>
      <c r="F438" s="262"/>
      <c r="G438" s="263"/>
      <c r="H438" s="263"/>
    </row>
    <row r="439" spans="2:8" s="94" customFormat="1" x14ac:dyDescent="0.25">
      <c r="B439" s="286"/>
      <c r="C439" s="286"/>
      <c r="D439" s="286"/>
      <c r="F439" s="262"/>
      <c r="G439" s="263"/>
      <c r="H439" s="263"/>
    </row>
    <row r="440" spans="2:8" s="94" customFormat="1" x14ac:dyDescent="0.25">
      <c r="B440" s="286"/>
      <c r="C440" s="286"/>
      <c r="D440" s="286"/>
      <c r="F440" s="262"/>
      <c r="G440" s="263"/>
      <c r="H440" s="263"/>
    </row>
    <row r="441" spans="2:8" s="94" customFormat="1" x14ac:dyDescent="0.25">
      <c r="B441" s="286"/>
      <c r="C441" s="286"/>
      <c r="D441" s="286"/>
      <c r="F441" s="262"/>
      <c r="G441" s="263"/>
      <c r="H441" s="263"/>
    </row>
    <row r="442" spans="2:8" s="94" customFormat="1" x14ac:dyDescent="0.25">
      <c r="B442" s="286"/>
      <c r="C442" s="286"/>
      <c r="D442" s="286"/>
      <c r="F442" s="262"/>
      <c r="G442" s="263"/>
      <c r="H442" s="263"/>
    </row>
    <row r="443" spans="2:8" s="94" customFormat="1" x14ac:dyDescent="0.25">
      <c r="B443" s="286"/>
      <c r="C443" s="286"/>
      <c r="D443" s="286"/>
      <c r="F443" s="262"/>
      <c r="G443" s="263"/>
      <c r="H443" s="263"/>
    </row>
    <row r="444" spans="2:8" s="94" customFormat="1" x14ac:dyDescent="0.25">
      <c r="B444" s="286"/>
      <c r="C444" s="286"/>
      <c r="D444" s="286"/>
      <c r="F444" s="262"/>
      <c r="G444" s="263"/>
      <c r="H444" s="263"/>
    </row>
    <row r="445" spans="2:8" s="94" customFormat="1" x14ac:dyDescent="0.25">
      <c r="B445" s="286"/>
      <c r="C445" s="286"/>
      <c r="D445" s="286"/>
      <c r="F445" s="262"/>
      <c r="G445" s="263"/>
      <c r="H445" s="263"/>
    </row>
    <row r="446" spans="2:8" s="94" customFormat="1" x14ac:dyDescent="0.25">
      <c r="B446" s="286"/>
      <c r="C446" s="286"/>
      <c r="D446" s="286"/>
      <c r="F446" s="262"/>
      <c r="G446" s="263"/>
      <c r="H446" s="263"/>
    </row>
    <row r="447" spans="2:8" s="94" customFormat="1" x14ac:dyDescent="0.25">
      <c r="B447" s="286"/>
      <c r="C447" s="286"/>
      <c r="D447" s="286"/>
      <c r="F447" s="262"/>
      <c r="G447" s="263"/>
      <c r="H447" s="263"/>
    </row>
    <row r="448" spans="2:8" s="94" customFormat="1" x14ac:dyDescent="0.25">
      <c r="B448" s="286"/>
      <c r="C448" s="286"/>
      <c r="D448" s="286"/>
      <c r="F448" s="262"/>
      <c r="G448" s="263"/>
      <c r="H448" s="263"/>
    </row>
    <row r="449" spans="2:8" s="94" customFormat="1" x14ac:dyDescent="0.25">
      <c r="B449" s="286"/>
      <c r="C449" s="286"/>
      <c r="D449" s="286"/>
      <c r="F449" s="262"/>
      <c r="G449" s="263"/>
      <c r="H449" s="263"/>
    </row>
    <row r="450" spans="2:8" s="94" customFormat="1" x14ac:dyDescent="0.25">
      <c r="B450" s="286"/>
      <c r="C450" s="286"/>
      <c r="D450" s="286"/>
      <c r="F450" s="262"/>
      <c r="G450" s="263"/>
      <c r="H450" s="263"/>
    </row>
    <row r="451" spans="2:8" s="94" customFormat="1" x14ac:dyDescent="0.25">
      <c r="B451" s="286"/>
      <c r="C451" s="286"/>
      <c r="D451" s="286"/>
      <c r="F451" s="262"/>
      <c r="G451" s="263"/>
      <c r="H451" s="263"/>
    </row>
    <row r="452" spans="2:8" s="94" customFormat="1" x14ac:dyDescent="0.25">
      <c r="B452" s="286"/>
      <c r="C452" s="286"/>
      <c r="D452" s="286"/>
      <c r="F452" s="262"/>
      <c r="G452" s="263"/>
      <c r="H452" s="263"/>
    </row>
    <row r="453" spans="2:8" s="94" customFormat="1" x14ac:dyDescent="0.25">
      <c r="B453" s="286"/>
      <c r="C453" s="286"/>
      <c r="D453" s="286"/>
      <c r="F453" s="262"/>
      <c r="G453" s="263"/>
      <c r="H453" s="263"/>
    </row>
    <row r="454" spans="2:8" s="94" customFormat="1" x14ac:dyDescent="0.25">
      <c r="B454" s="286"/>
      <c r="C454" s="286"/>
      <c r="D454" s="286"/>
      <c r="F454" s="262"/>
      <c r="G454" s="263"/>
      <c r="H454" s="263"/>
    </row>
    <row r="455" spans="2:8" s="94" customFormat="1" x14ac:dyDescent="0.25">
      <c r="B455" s="286"/>
      <c r="C455" s="286"/>
      <c r="D455" s="286"/>
      <c r="F455" s="262"/>
      <c r="G455" s="263"/>
      <c r="H455" s="263"/>
    </row>
    <row r="456" spans="2:8" s="94" customFormat="1" x14ac:dyDescent="0.25">
      <c r="B456" s="286"/>
      <c r="C456" s="286"/>
      <c r="D456" s="286"/>
      <c r="F456" s="262"/>
      <c r="G456" s="263"/>
      <c r="H456" s="263"/>
    </row>
    <row r="457" spans="2:8" s="94" customFormat="1" x14ac:dyDescent="0.25">
      <c r="B457" s="286"/>
      <c r="C457" s="286"/>
      <c r="D457" s="286"/>
      <c r="F457" s="262"/>
      <c r="G457" s="263"/>
      <c r="H457" s="263"/>
    </row>
    <row r="458" spans="2:8" s="94" customFormat="1" x14ac:dyDescent="0.25">
      <c r="B458" s="286"/>
      <c r="C458" s="286"/>
      <c r="D458" s="286"/>
      <c r="F458" s="262"/>
      <c r="G458" s="263"/>
      <c r="H458" s="263"/>
    </row>
    <row r="459" spans="2:8" s="94" customFormat="1" x14ac:dyDescent="0.25">
      <c r="B459" s="286"/>
      <c r="C459" s="286"/>
      <c r="D459" s="286"/>
      <c r="F459" s="262"/>
      <c r="G459" s="263"/>
      <c r="H459" s="263"/>
    </row>
    <row r="460" spans="2:8" s="94" customFormat="1" x14ac:dyDescent="0.25">
      <c r="B460" s="286"/>
      <c r="C460" s="286"/>
      <c r="D460" s="286"/>
      <c r="F460" s="262"/>
      <c r="G460" s="263"/>
      <c r="H460" s="263"/>
    </row>
    <row r="461" spans="2:8" s="94" customFormat="1" x14ac:dyDescent="0.25">
      <c r="B461" s="286"/>
      <c r="C461" s="286"/>
      <c r="D461" s="286"/>
      <c r="F461" s="262"/>
      <c r="G461" s="263"/>
      <c r="H461" s="263"/>
    </row>
    <row r="462" spans="2:8" s="94" customFormat="1" x14ac:dyDescent="0.25">
      <c r="B462" s="286"/>
      <c r="C462" s="286"/>
      <c r="D462" s="286"/>
      <c r="F462" s="262"/>
      <c r="G462" s="263"/>
      <c r="H462" s="263"/>
    </row>
    <row r="463" spans="2:8" s="94" customFormat="1" x14ac:dyDescent="0.25">
      <c r="B463" s="286"/>
      <c r="C463" s="286"/>
      <c r="D463" s="286"/>
      <c r="F463" s="262"/>
      <c r="G463" s="263"/>
      <c r="H463" s="263"/>
    </row>
    <row r="464" spans="2:8" s="94" customFormat="1" x14ac:dyDescent="0.25">
      <c r="B464" s="286"/>
      <c r="C464" s="286"/>
      <c r="D464" s="286"/>
      <c r="F464" s="262"/>
      <c r="G464" s="263"/>
      <c r="H464" s="263"/>
    </row>
    <row r="465" spans="2:8" s="94" customFormat="1" x14ac:dyDescent="0.25">
      <c r="B465" s="286"/>
      <c r="C465" s="286"/>
      <c r="D465" s="286"/>
      <c r="F465" s="262"/>
      <c r="G465" s="263"/>
      <c r="H465" s="263"/>
    </row>
    <row r="466" spans="2:8" s="94" customFormat="1" x14ac:dyDescent="0.25">
      <c r="B466" s="286"/>
      <c r="C466" s="286"/>
      <c r="D466" s="286"/>
      <c r="F466" s="262"/>
      <c r="G466" s="263"/>
      <c r="H466" s="263"/>
    </row>
    <row r="467" spans="2:8" s="94" customFormat="1" x14ac:dyDescent="0.25">
      <c r="B467" s="286"/>
      <c r="C467" s="286"/>
      <c r="D467" s="286"/>
      <c r="F467" s="262"/>
      <c r="G467" s="263"/>
      <c r="H467" s="263"/>
    </row>
    <row r="468" spans="2:8" s="94" customFormat="1" x14ac:dyDescent="0.25">
      <c r="B468" s="286"/>
      <c r="C468" s="286"/>
      <c r="D468" s="286"/>
      <c r="F468" s="262"/>
      <c r="G468" s="263"/>
      <c r="H468" s="263"/>
    </row>
    <row r="469" spans="2:8" s="94" customFormat="1" x14ac:dyDescent="0.25">
      <c r="B469" s="286"/>
      <c r="C469" s="286"/>
      <c r="D469" s="286"/>
      <c r="F469" s="262"/>
      <c r="G469" s="263"/>
      <c r="H469" s="263"/>
    </row>
    <row r="470" spans="2:8" s="94" customFormat="1" x14ac:dyDescent="0.25">
      <c r="B470" s="286"/>
      <c r="C470" s="286"/>
      <c r="D470" s="286"/>
      <c r="F470" s="262"/>
      <c r="G470" s="263"/>
      <c r="H470" s="263"/>
    </row>
    <row r="471" spans="2:8" s="94" customFormat="1" x14ac:dyDescent="0.25">
      <c r="B471" s="286"/>
      <c r="C471" s="286"/>
      <c r="D471" s="286"/>
      <c r="F471" s="262"/>
      <c r="G471" s="263"/>
      <c r="H471" s="263"/>
    </row>
    <row r="472" spans="2:8" s="94" customFormat="1" x14ac:dyDescent="0.25">
      <c r="B472" s="286"/>
      <c r="C472" s="286"/>
      <c r="D472" s="286"/>
      <c r="F472" s="262"/>
      <c r="G472" s="263"/>
      <c r="H472" s="263"/>
    </row>
    <row r="473" spans="2:8" s="94" customFormat="1" x14ac:dyDescent="0.25">
      <c r="B473" s="286"/>
      <c r="C473" s="286"/>
      <c r="D473" s="286"/>
      <c r="F473" s="262"/>
      <c r="G473" s="263"/>
      <c r="H473" s="263"/>
    </row>
    <row r="474" spans="2:8" s="94" customFormat="1" x14ac:dyDescent="0.25">
      <c r="B474" s="286"/>
      <c r="C474" s="286"/>
      <c r="D474" s="286"/>
      <c r="F474" s="262"/>
      <c r="G474" s="263"/>
      <c r="H474" s="263"/>
    </row>
    <row r="475" spans="2:8" s="94" customFormat="1" x14ac:dyDescent="0.25">
      <c r="B475" s="286"/>
      <c r="C475" s="286"/>
      <c r="D475" s="286"/>
      <c r="F475" s="262"/>
      <c r="G475" s="263"/>
      <c r="H475" s="263"/>
    </row>
    <row r="476" spans="2:8" s="94" customFormat="1" x14ac:dyDescent="0.25">
      <c r="B476" s="286"/>
      <c r="C476" s="286"/>
      <c r="D476" s="286"/>
      <c r="F476" s="262"/>
      <c r="G476" s="263"/>
      <c r="H476" s="263"/>
    </row>
    <row r="477" spans="2:8" s="94" customFormat="1" x14ac:dyDescent="0.25">
      <c r="B477" s="286"/>
      <c r="C477" s="286"/>
      <c r="D477" s="286"/>
      <c r="F477" s="262"/>
      <c r="G477" s="263"/>
      <c r="H477" s="263"/>
    </row>
    <row r="478" spans="2:8" s="94" customFormat="1" x14ac:dyDescent="0.25">
      <c r="B478" s="286"/>
      <c r="C478" s="286"/>
      <c r="D478" s="286"/>
      <c r="F478" s="262"/>
      <c r="G478" s="263"/>
      <c r="H478" s="263"/>
    </row>
    <row r="479" spans="2:8" s="94" customFormat="1" x14ac:dyDescent="0.25">
      <c r="B479" s="286"/>
      <c r="C479" s="286"/>
      <c r="D479" s="286"/>
      <c r="F479" s="262"/>
      <c r="G479" s="263"/>
      <c r="H479" s="263"/>
    </row>
    <row r="480" spans="2:8" s="94" customFormat="1" x14ac:dyDescent="0.25">
      <c r="B480" s="286"/>
      <c r="C480" s="286"/>
      <c r="D480" s="286"/>
      <c r="F480" s="262"/>
      <c r="G480" s="263"/>
      <c r="H480" s="263"/>
    </row>
    <row r="481" spans="2:8" s="94" customFormat="1" x14ac:dyDescent="0.25">
      <c r="B481" s="286"/>
      <c r="C481" s="286"/>
      <c r="D481" s="286"/>
      <c r="F481" s="262"/>
      <c r="G481" s="263"/>
      <c r="H481" s="263"/>
    </row>
    <row r="482" spans="2:8" s="94" customFormat="1" x14ac:dyDescent="0.25">
      <c r="B482" s="286"/>
      <c r="C482" s="286"/>
      <c r="D482" s="286"/>
      <c r="F482" s="262"/>
      <c r="G482" s="263"/>
      <c r="H482" s="263"/>
    </row>
    <row r="483" spans="2:8" s="94" customFormat="1" x14ac:dyDescent="0.25">
      <c r="B483" s="286"/>
      <c r="C483" s="286"/>
      <c r="D483" s="286"/>
      <c r="F483" s="262"/>
      <c r="G483" s="263"/>
      <c r="H483" s="263"/>
    </row>
    <row r="484" spans="2:8" s="94" customFormat="1" x14ac:dyDescent="0.25">
      <c r="B484" s="286"/>
      <c r="C484" s="286"/>
      <c r="D484" s="286"/>
      <c r="F484" s="262"/>
      <c r="G484" s="263"/>
      <c r="H484" s="263"/>
    </row>
    <row r="485" spans="2:8" s="94" customFormat="1" x14ac:dyDescent="0.25">
      <c r="B485" s="286"/>
      <c r="C485" s="286"/>
      <c r="D485" s="286"/>
      <c r="F485" s="262"/>
      <c r="G485" s="263"/>
      <c r="H485" s="263"/>
    </row>
    <row r="486" spans="2:8" s="94" customFormat="1" x14ac:dyDescent="0.25">
      <c r="B486" s="286"/>
      <c r="C486" s="286"/>
      <c r="D486" s="286"/>
      <c r="F486" s="262"/>
      <c r="G486" s="263"/>
      <c r="H486" s="263"/>
    </row>
    <row r="487" spans="2:8" s="94" customFormat="1" x14ac:dyDescent="0.25">
      <c r="B487" s="286"/>
      <c r="C487" s="286"/>
      <c r="D487" s="286"/>
      <c r="F487" s="262"/>
      <c r="G487" s="263"/>
      <c r="H487" s="263"/>
    </row>
    <row r="488" spans="2:8" s="94" customFormat="1" x14ac:dyDescent="0.25">
      <c r="B488" s="286"/>
      <c r="C488" s="286"/>
      <c r="D488" s="286"/>
      <c r="F488" s="262"/>
      <c r="G488" s="263"/>
      <c r="H488" s="263"/>
    </row>
    <row r="489" spans="2:8" s="94" customFormat="1" x14ac:dyDescent="0.25">
      <c r="B489" s="286"/>
      <c r="C489" s="286"/>
      <c r="D489" s="286"/>
      <c r="F489" s="262"/>
      <c r="G489" s="263"/>
      <c r="H489" s="263"/>
    </row>
    <row r="490" spans="2:8" s="94" customFormat="1" x14ac:dyDescent="0.25">
      <c r="B490" s="286"/>
      <c r="C490" s="286"/>
      <c r="D490" s="286"/>
      <c r="F490" s="262"/>
      <c r="G490" s="263"/>
      <c r="H490" s="263"/>
    </row>
    <row r="491" spans="2:8" s="94" customFormat="1" x14ac:dyDescent="0.25">
      <c r="B491" s="286"/>
      <c r="C491" s="286"/>
      <c r="D491" s="286"/>
      <c r="F491" s="262"/>
      <c r="G491" s="263"/>
      <c r="H491" s="263"/>
    </row>
    <row r="492" spans="2:8" s="94" customFormat="1" x14ac:dyDescent="0.25">
      <c r="B492" s="286"/>
      <c r="C492" s="286"/>
      <c r="D492" s="286"/>
      <c r="F492" s="262"/>
      <c r="G492" s="263"/>
      <c r="H492" s="263"/>
    </row>
    <row r="493" spans="2:8" s="94" customFormat="1" x14ac:dyDescent="0.25">
      <c r="B493" s="286"/>
      <c r="C493" s="286"/>
      <c r="D493" s="286"/>
      <c r="F493" s="262"/>
      <c r="G493" s="263"/>
      <c r="H493" s="263"/>
    </row>
    <row r="494" spans="2:8" s="94" customFormat="1" x14ac:dyDescent="0.25">
      <c r="B494" s="286"/>
      <c r="C494" s="286"/>
      <c r="D494" s="286"/>
      <c r="F494" s="262"/>
      <c r="G494" s="263"/>
      <c r="H494" s="263"/>
    </row>
    <row r="495" spans="2:8" s="94" customFormat="1" x14ac:dyDescent="0.25">
      <c r="B495" s="286"/>
      <c r="C495" s="286"/>
      <c r="D495" s="286"/>
      <c r="F495" s="262"/>
      <c r="G495" s="263"/>
      <c r="H495" s="263"/>
    </row>
    <row r="496" spans="2:8" s="94" customFormat="1" x14ac:dyDescent="0.25">
      <c r="B496" s="286"/>
      <c r="C496" s="286"/>
      <c r="D496" s="286"/>
      <c r="F496" s="262"/>
      <c r="G496" s="263"/>
      <c r="H496" s="263"/>
    </row>
    <row r="497" spans="2:8" s="94" customFormat="1" x14ac:dyDescent="0.25">
      <c r="B497" s="286"/>
      <c r="C497" s="286"/>
      <c r="D497" s="286"/>
      <c r="F497" s="262"/>
      <c r="G497" s="263"/>
      <c r="H497" s="263"/>
    </row>
    <row r="498" spans="2:8" s="94" customFormat="1" x14ac:dyDescent="0.25">
      <c r="B498" s="286"/>
      <c r="C498" s="286"/>
      <c r="D498" s="286"/>
      <c r="F498" s="262"/>
      <c r="G498" s="263"/>
      <c r="H498" s="263"/>
    </row>
    <row r="499" spans="2:8" s="94" customFormat="1" x14ac:dyDescent="0.25">
      <c r="B499" s="286"/>
      <c r="C499" s="286"/>
      <c r="D499" s="286"/>
      <c r="F499" s="262"/>
      <c r="G499" s="263"/>
      <c r="H499" s="263"/>
    </row>
    <row r="500" spans="2:8" s="94" customFormat="1" x14ac:dyDescent="0.25">
      <c r="B500" s="286"/>
      <c r="C500" s="286"/>
      <c r="D500" s="286"/>
      <c r="F500" s="262"/>
      <c r="G500" s="263"/>
      <c r="H500" s="263"/>
    </row>
    <row r="501" spans="2:8" s="94" customFormat="1" x14ac:dyDescent="0.25">
      <c r="B501" s="286"/>
      <c r="C501" s="286"/>
      <c r="D501" s="286"/>
      <c r="F501" s="262"/>
      <c r="G501" s="263"/>
      <c r="H501" s="263"/>
    </row>
    <row r="502" spans="2:8" s="94" customFormat="1" x14ac:dyDescent="0.25">
      <c r="B502" s="286"/>
      <c r="C502" s="286"/>
      <c r="D502" s="286"/>
      <c r="F502" s="262"/>
      <c r="G502" s="263"/>
      <c r="H502" s="263"/>
    </row>
    <row r="503" spans="2:8" s="94" customFormat="1" x14ac:dyDescent="0.25">
      <c r="B503" s="286"/>
      <c r="C503" s="286"/>
      <c r="D503" s="286"/>
      <c r="F503" s="262"/>
      <c r="G503" s="263"/>
      <c r="H503" s="263"/>
    </row>
    <row r="504" spans="2:8" s="94" customFormat="1" x14ac:dyDescent="0.25">
      <c r="B504" s="286"/>
      <c r="C504" s="286"/>
      <c r="D504" s="286"/>
      <c r="F504" s="262"/>
      <c r="G504" s="263"/>
      <c r="H504" s="263"/>
    </row>
    <row r="505" spans="2:8" s="94" customFormat="1" x14ac:dyDescent="0.25">
      <c r="B505" s="286"/>
      <c r="C505" s="286"/>
      <c r="D505" s="286"/>
      <c r="F505" s="262"/>
      <c r="G505" s="263"/>
      <c r="H505" s="263"/>
    </row>
    <row r="506" spans="2:8" s="94" customFormat="1" x14ac:dyDescent="0.25">
      <c r="B506" s="286"/>
      <c r="C506" s="286"/>
      <c r="D506" s="286"/>
      <c r="F506" s="262"/>
      <c r="G506" s="263"/>
      <c r="H506" s="263"/>
    </row>
    <row r="507" spans="2:8" s="94" customFormat="1" x14ac:dyDescent="0.25">
      <c r="B507" s="286"/>
      <c r="C507" s="286"/>
      <c r="D507" s="286"/>
      <c r="F507" s="262"/>
      <c r="G507" s="263"/>
      <c r="H507" s="263"/>
    </row>
    <row r="508" spans="2:8" s="94" customFormat="1" x14ac:dyDescent="0.25">
      <c r="B508" s="286"/>
      <c r="C508" s="286"/>
      <c r="D508" s="286"/>
      <c r="F508" s="262"/>
      <c r="G508" s="263"/>
      <c r="H508" s="263"/>
    </row>
    <row r="509" spans="2:8" s="94" customFormat="1" x14ac:dyDescent="0.25">
      <c r="B509" s="286"/>
      <c r="C509" s="286"/>
      <c r="D509" s="286"/>
      <c r="F509" s="262"/>
      <c r="G509" s="263"/>
      <c r="H509" s="263"/>
    </row>
    <row r="510" spans="2:8" s="94" customFormat="1" x14ac:dyDescent="0.25">
      <c r="B510" s="286"/>
      <c r="C510" s="286"/>
      <c r="D510" s="286"/>
      <c r="F510" s="262"/>
      <c r="G510" s="263"/>
      <c r="H510" s="263"/>
    </row>
    <row r="511" spans="2:8" s="94" customFormat="1" x14ac:dyDescent="0.25">
      <c r="B511" s="286"/>
      <c r="C511" s="286"/>
      <c r="D511" s="286"/>
      <c r="F511" s="262"/>
      <c r="G511" s="263"/>
      <c r="H511" s="263"/>
    </row>
    <row r="512" spans="2:8" s="94" customFormat="1" x14ac:dyDescent="0.25">
      <c r="B512" s="286"/>
      <c r="C512" s="286"/>
      <c r="D512" s="286"/>
      <c r="F512" s="262"/>
      <c r="G512" s="263"/>
      <c r="H512" s="263"/>
    </row>
    <row r="513" spans="2:8" s="94" customFormat="1" x14ac:dyDescent="0.25">
      <c r="B513" s="286"/>
      <c r="C513" s="286"/>
      <c r="D513" s="286"/>
      <c r="F513" s="262"/>
      <c r="G513" s="263"/>
      <c r="H513" s="263"/>
    </row>
    <row r="514" spans="2:8" s="94" customFormat="1" x14ac:dyDescent="0.25">
      <c r="B514" s="286"/>
      <c r="C514" s="286"/>
      <c r="D514" s="286"/>
      <c r="F514" s="262"/>
      <c r="G514" s="263"/>
      <c r="H514" s="263"/>
    </row>
    <row r="515" spans="2:8" s="94" customFormat="1" x14ac:dyDescent="0.25">
      <c r="B515" s="286"/>
      <c r="C515" s="286"/>
      <c r="D515" s="286"/>
      <c r="F515" s="262"/>
      <c r="G515" s="263"/>
      <c r="H515" s="263"/>
    </row>
    <row r="516" spans="2:8" s="94" customFormat="1" x14ac:dyDescent="0.25">
      <c r="B516" s="286"/>
      <c r="C516" s="286"/>
      <c r="D516" s="286"/>
      <c r="F516" s="262"/>
      <c r="G516" s="263"/>
      <c r="H516" s="263"/>
    </row>
    <row r="517" spans="2:8" s="94" customFormat="1" x14ac:dyDescent="0.25">
      <c r="B517" s="286"/>
      <c r="C517" s="286"/>
      <c r="D517" s="286"/>
      <c r="F517" s="262"/>
      <c r="G517" s="263"/>
      <c r="H517" s="263"/>
    </row>
    <row r="518" spans="2:8" s="94" customFormat="1" x14ac:dyDescent="0.25">
      <c r="B518" s="286"/>
      <c r="C518" s="286"/>
      <c r="D518" s="286"/>
      <c r="F518" s="262"/>
      <c r="G518" s="263"/>
      <c r="H518" s="263"/>
    </row>
    <row r="519" spans="2:8" s="94" customFormat="1" x14ac:dyDescent="0.25">
      <c r="B519" s="286"/>
      <c r="C519" s="286"/>
      <c r="D519" s="286"/>
      <c r="F519" s="262"/>
      <c r="G519" s="263"/>
      <c r="H519" s="263"/>
    </row>
    <row r="520" spans="2:8" s="94" customFormat="1" x14ac:dyDescent="0.25">
      <c r="B520" s="286"/>
      <c r="C520" s="286"/>
      <c r="D520" s="286"/>
      <c r="F520" s="262"/>
      <c r="G520" s="263"/>
      <c r="H520" s="263"/>
    </row>
    <row r="521" spans="2:8" s="94" customFormat="1" x14ac:dyDescent="0.25">
      <c r="B521" s="286"/>
      <c r="C521" s="286"/>
      <c r="D521" s="286"/>
      <c r="F521" s="262"/>
      <c r="G521" s="263"/>
      <c r="H521" s="263"/>
    </row>
    <row r="522" spans="2:8" s="94" customFormat="1" x14ac:dyDescent="0.25">
      <c r="B522" s="286"/>
      <c r="C522" s="286"/>
      <c r="D522" s="286"/>
      <c r="F522" s="262"/>
      <c r="G522" s="263"/>
      <c r="H522" s="263"/>
    </row>
  </sheetData>
  <sheetProtection algorithmName="SHA-512" hashValue="a3P050yygUoYJiRIVS9ddF2PfWQdYdE9Z+F5cHxnXPA8DaD/xXyteg2oVyPNEQj2Sjh1veTKmVVK6rLjFATH7A==" saltValue="7H8cbHtrepa7h4qTuC3Aiw==" spinCount="100000" sheet="1" objects="1" scenarios="1"/>
  <mergeCells count="12">
    <mergeCell ref="H6:H7"/>
    <mergeCell ref="I6:I7"/>
    <mergeCell ref="G2:I2"/>
    <mergeCell ref="G3:I3"/>
    <mergeCell ref="C5:F5"/>
    <mergeCell ref="G6:G7"/>
    <mergeCell ref="B2:F4"/>
    <mergeCell ref="B6:B7"/>
    <mergeCell ref="C6:C7"/>
    <mergeCell ref="D6:D7"/>
    <mergeCell ref="E6:E7"/>
    <mergeCell ref="F6:F7"/>
  </mergeCells>
  <phoneticPr fontId="73" type="noConversion"/>
  <hyperlinks>
    <hyperlink ref="J2" location="Übersicht!A1" display="zur Gesamtübersicht" xr:uid="{00000000-0004-0000-0400-000000000000}"/>
    <hyperlink ref="F8" location="'FW Mgn'!A1" display="FFW Meiningen / Kopfbau" xr:uid="{00000000-0004-0000-0400-00000E000000}"/>
    <hyperlink ref="F10" location="'FW 30-acker'!A1" display="FFW Meiningen/ Dreißigacker Wache 3" xr:uid="{3781810C-866A-40DE-902C-CC742626E9EE}"/>
    <hyperlink ref="F9" location="'FW Helba UR'!A1" display="FFW Meiningen /Helba Wache 2" xr:uid="{3FEA214B-4E25-4013-A761-D9EEE0DE6507}"/>
    <hyperlink ref="F11" location="'FW Herpf'!A1" display="FFW Meiningen/ Herpf- Wache 4" xr:uid="{92E1BAFE-9E1C-4E68-BF65-A46075024FE0}"/>
    <hyperlink ref="F12" location="'FW Wall'!A1" display="FFW Meiningen/ Walldorf-Wallbach Wache 5" xr:uid="{4F0F825E-131F-4CC6-AE82-3E3EC218E63F}"/>
    <hyperlink ref="F13" location="'FW Henne'!A1" display="FFW Meiningen/ Henneberg  - Wache 6" xr:uid="{9E6D8345-8CC7-452A-89E3-8BCE53368F18}"/>
    <hyperlink ref="F14" location="'FW Stepf'!A1" display="FFW Meiningen/ Stepfershausen-  Wache 7" xr:uid="{002027AA-BE74-437F-96EB-C01960C3F815}"/>
    <hyperlink ref="F15" location="'Fw Sülz'!A1" display="FWW Meiningen/ Sülzfeld - Wache 8" xr:uid="{2338AD9D-36FA-42F5-8674-FEDB3C67581E}"/>
    <hyperlink ref="F23" location="'VW Stepf'!A1" display="Verwaltung Stepfershausen" xr:uid="{849CF544-0745-4044-B78C-7F78D93861B7}"/>
    <hyperlink ref="F24" location="'VR Stepf'!A1" display="Vereinsräume Stepfershausen" xr:uid="{F245DB6B-CDD2-4214-BD82-B942A96F6BD5}"/>
    <hyperlink ref="F22" location="'Schw Henne'!A1" display="Vereinshaus &quot;Schwarze Henne&quot;" xr:uid="{37489191-2F98-48F2-BCF5-D74A6444E3F1}"/>
    <hyperlink ref="F21" location="'VW Henne'!A1" display="Verwaltung Henneberg" xr:uid="{67E3D1CD-0491-49E8-A1EE-F6DEE90C151F}"/>
    <hyperlink ref="F18" location="Kresse!A1" display="Kressehof + Gemeinde Verwaltung" xr:uid="{CDC25149-53AE-4BFF-BAC2-1E1D2AE0EFBC}"/>
    <hyperlink ref="F16" location="'VW Herpf'!A1" display="Verwaltung Herpf" xr:uid="{B36E8890-7DC3-4FDC-8389-F20E5BFE5CED}"/>
    <hyperlink ref="F17" location="'KH Herpf'!A1" display="Kulturhaus Herpf- nur WC-Anlage" xr:uid="{36D68FBC-14A4-406D-9B2C-00FB59DB426E}"/>
    <hyperlink ref="F25" location="'Soz. Herpf'!A1" display="Sozialtrakt" xr:uid="{EBE87A20-A6DF-4AD0-AAAE-6F6EC9471207}"/>
    <hyperlink ref="F19" location="'JUClu Walld'!A1" display="'JUClu Walld'!A1" xr:uid="{B5CCD4B1-992B-481B-9866-8E0B478152CD}"/>
    <hyperlink ref="F26" location="'BH Sülz'!A1" display="Bürgerhaus Sülzfeld" xr:uid="{45274DAF-8F88-4CF2-AA6F-A165934B68E2}"/>
  </hyperlink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9" tint="0.59999389629810485"/>
  </sheetPr>
  <dimension ref="B1:Q43"/>
  <sheetViews>
    <sheetView zoomScale="80" zoomScaleNormal="80" workbookViewId="0">
      <selection activeCell="F24" sqref="F24"/>
    </sheetView>
  </sheetViews>
  <sheetFormatPr baseColWidth="10" defaultColWidth="10.85546875" defaultRowHeight="15" x14ac:dyDescent="0.25"/>
  <cols>
    <col min="1" max="1" width="0.5703125" customWidth="1"/>
    <col min="2" max="2" width="11.42578125" customWidth="1"/>
    <col min="3" max="3" width="3.140625" customWidth="1"/>
    <col min="4" max="4" width="9.7109375" customWidth="1"/>
    <col min="5" max="5" width="14.5703125" customWidth="1"/>
    <col min="6" max="6" width="25.7109375" customWidth="1"/>
    <col min="7" max="7" width="23" customWidth="1"/>
    <col min="8" max="8" width="4.5703125" style="94" customWidth="1"/>
    <col min="9" max="9" width="14.85546875" customWidth="1"/>
    <col min="10" max="12" width="7.28515625" customWidth="1"/>
    <col min="13" max="13" width="7.85546875" customWidth="1"/>
    <col min="14" max="17" width="7.28515625" customWidth="1"/>
  </cols>
  <sheetData>
    <row r="1" spans="2:17" ht="25.5" customHeight="1" thickBot="1" x14ac:dyDescent="0.35">
      <c r="B1" s="944" t="str">
        <f>Übersicht!B2</f>
        <v>Stadt Meiningen / Los 3</v>
      </c>
      <c r="C1" s="945"/>
      <c r="D1" s="945"/>
      <c r="E1" s="945"/>
      <c r="F1" s="945"/>
      <c r="G1" s="946"/>
    </row>
    <row r="2" spans="2:17" ht="15.75" thickBot="1" x14ac:dyDescent="0.3">
      <c r="B2" s="956" t="s">
        <v>108</v>
      </c>
      <c r="C2" s="956"/>
      <c r="D2" s="956"/>
      <c r="E2" s="956"/>
      <c r="F2" s="956"/>
      <c r="G2" s="956"/>
      <c r="J2" s="949" t="s">
        <v>46</v>
      </c>
      <c r="K2" s="950"/>
      <c r="L2" s="950"/>
      <c r="M2" s="951"/>
    </row>
    <row r="3" spans="2:17" ht="25.5" customHeight="1" x14ac:dyDescent="0.25">
      <c r="B3" s="956"/>
      <c r="C3" s="956"/>
      <c r="D3" s="956"/>
      <c r="E3" s="956"/>
      <c r="F3" s="956"/>
      <c r="G3" s="956"/>
      <c r="J3" s="947" t="s">
        <v>4</v>
      </c>
      <c r="K3" s="947"/>
      <c r="L3" s="947"/>
      <c r="M3" s="947"/>
    </row>
    <row r="4" spans="2:17" x14ac:dyDescent="0.25">
      <c r="D4" s="176" t="s">
        <v>3</v>
      </c>
      <c r="E4" s="177"/>
      <c r="F4" s="177"/>
      <c r="G4" s="178"/>
      <c r="J4" s="948"/>
      <c r="K4" s="948"/>
      <c r="L4" s="948"/>
      <c r="M4" s="948"/>
    </row>
    <row r="5" spans="2:17" x14ac:dyDescent="0.25">
      <c r="D5" s="179"/>
    </row>
    <row r="6" spans="2:17" ht="17.100000000000001" customHeight="1" x14ac:dyDescent="0.25">
      <c r="D6" s="180" t="s">
        <v>5</v>
      </c>
      <c r="E6" s="953" t="s">
        <v>373</v>
      </c>
      <c r="F6" s="954"/>
      <c r="G6" s="955"/>
    </row>
    <row r="7" spans="2:17" ht="17.100000000000001" customHeight="1" x14ac:dyDescent="0.25">
      <c r="D7" s="180" t="s">
        <v>6</v>
      </c>
      <c r="E7" s="952" t="s">
        <v>95</v>
      </c>
      <c r="F7" s="952"/>
      <c r="G7" s="952"/>
    </row>
    <row r="8" spans="2:17" ht="17.100000000000001" customHeight="1" x14ac:dyDescent="0.25">
      <c r="D8" s="180" t="s">
        <v>7</v>
      </c>
      <c r="E8" s="969" t="s">
        <v>97</v>
      </c>
      <c r="F8" s="969"/>
      <c r="G8" s="969"/>
    </row>
    <row r="9" spans="2:17" ht="17.100000000000001" customHeight="1" x14ac:dyDescent="0.25">
      <c r="D9" s="180" t="s">
        <v>8</v>
      </c>
      <c r="E9" s="969" t="s">
        <v>510</v>
      </c>
      <c r="F9" s="969"/>
      <c r="G9" s="969"/>
    </row>
    <row r="10" spans="2:17" ht="17.100000000000001" customHeight="1" x14ac:dyDescent="0.25">
      <c r="D10" s="181" t="s">
        <v>9</v>
      </c>
      <c r="E10" s="968" t="s">
        <v>188</v>
      </c>
      <c r="F10" s="968"/>
      <c r="G10" s="968"/>
    </row>
    <row r="11" spans="2:17" ht="17.100000000000001" customHeight="1" x14ac:dyDescent="0.25">
      <c r="D11" s="180" t="s">
        <v>10</v>
      </c>
      <c r="E11" s="968" t="s">
        <v>11</v>
      </c>
      <c r="F11" s="968"/>
      <c r="G11" s="968"/>
    </row>
    <row r="12" spans="2:17" ht="17.100000000000001" customHeight="1" x14ac:dyDescent="0.25">
      <c r="D12" s="180" t="s">
        <v>12</v>
      </c>
      <c r="E12" s="968" t="s">
        <v>189</v>
      </c>
      <c r="F12" s="968"/>
      <c r="G12" s="968"/>
    </row>
    <row r="13" spans="2:17" ht="14.25" customHeight="1" thickBot="1" x14ac:dyDescent="0.3">
      <c r="K13" s="960"/>
      <c r="L13" s="960"/>
      <c r="M13" s="960"/>
      <c r="N13" s="960"/>
      <c r="O13" s="960"/>
      <c r="P13" s="960"/>
    </row>
    <row r="14" spans="2:17" s="9" customFormat="1" ht="27.75" customHeight="1" x14ac:dyDescent="0.2">
      <c r="B14" s="961" t="s">
        <v>13</v>
      </c>
      <c r="C14" s="962"/>
      <c r="D14" s="962"/>
      <c r="E14" s="962"/>
      <c r="F14" s="962"/>
      <c r="G14" s="963"/>
      <c r="H14" s="160"/>
      <c r="I14" s="375"/>
      <c r="J14" s="964"/>
      <c r="K14" s="964"/>
      <c r="L14" s="964"/>
      <c r="M14" s="964"/>
      <c r="N14" s="964"/>
      <c r="O14" s="964"/>
      <c r="P14" s="964"/>
      <c r="Q14" s="964"/>
    </row>
    <row r="15" spans="2:17" ht="48" customHeight="1" thickBot="1" x14ac:dyDescent="0.3">
      <c r="B15" s="966" t="s">
        <v>14</v>
      </c>
      <c r="C15" s="967"/>
      <c r="D15" s="967"/>
      <c r="E15" s="967"/>
      <c r="F15" s="182" t="s">
        <v>15</v>
      </c>
      <c r="G15" s="183" t="s">
        <v>190</v>
      </c>
      <c r="I15" s="376"/>
      <c r="J15" s="504"/>
      <c r="K15" s="504"/>
      <c r="L15" s="504"/>
      <c r="M15" s="504"/>
      <c r="N15" s="504"/>
      <c r="O15" s="504"/>
      <c r="P15" s="504"/>
      <c r="Q15" s="504"/>
    </row>
    <row r="16" spans="2:17" x14ac:dyDescent="0.25">
      <c r="B16" s="184">
        <v>7</v>
      </c>
      <c r="C16" s="6" t="s">
        <v>16</v>
      </c>
      <c r="D16" s="3" t="s">
        <v>17</v>
      </c>
      <c r="E16" s="3"/>
      <c r="F16" s="6">
        <v>365</v>
      </c>
      <c r="G16" s="185">
        <v>282</v>
      </c>
      <c r="I16" s="3"/>
      <c r="J16" s="377"/>
      <c r="K16" s="378"/>
      <c r="L16" s="378"/>
      <c r="M16" s="378"/>
      <c r="N16" s="378"/>
      <c r="O16" s="378"/>
      <c r="P16" s="378"/>
      <c r="Q16" s="378"/>
    </row>
    <row r="17" spans="2:17" x14ac:dyDescent="0.25">
      <c r="B17" s="186">
        <v>6</v>
      </c>
      <c r="C17" s="6" t="s">
        <v>16</v>
      </c>
      <c r="D17" t="s">
        <v>18</v>
      </c>
      <c r="F17" s="6">
        <v>304</v>
      </c>
      <c r="G17" s="187">
        <v>230</v>
      </c>
      <c r="I17" s="264"/>
      <c r="J17" s="377"/>
      <c r="K17" s="378"/>
      <c r="L17" s="378"/>
      <c r="M17" s="378"/>
      <c r="N17" s="378"/>
      <c r="O17" s="378"/>
      <c r="P17" s="378"/>
      <c r="Q17" s="378"/>
    </row>
    <row r="18" spans="2:17" x14ac:dyDescent="0.25">
      <c r="B18" s="186">
        <v>5</v>
      </c>
      <c r="C18" s="6" t="s">
        <v>16</v>
      </c>
      <c r="D18" t="s">
        <v>19</v>
      </c>
      <c r="F18" s="6">
        <v>252</v>
      </c>
      <c r="G18" s="185">
        <v>187</v>
      </c>
      <c r="J18" s="377"/>
      <c r="K18" s="378"/>
      <c r="L18" s="378"/>
      <c r="M18" s="378"/>
      <c r="N18" s="378"/>
      <c r="O18" s="378"/>
      <c r="P18" s="378"/>
      <c r="Q18" s="378"/>
    </row>
    <row r="19" spans="2:17" x14ac:dyDescent="0.25">
      <c r="B19" s="186">
        <v>4</v>
      </c>
      <c r="C19" s="188" t="s">
        <v>16</v>
      </c>
      <c r="D19" s="3" t="s">
        <v>20</v>
      </c>
      <c r="F19" s="6">
        <v>202</v>
      </c>
      <c r="G19" s="185">
        <v>150.4</v>
      </c>
      <c r="J19" s="377"/>
      <c r="K19" s="378"/>
      <c r="L19" s="378"/>
      <c r="M19" s="378"/>
      <c r="N19" s="378"/>
      <c r="O19" s="378"/>
      <c r="P19" s="378"/>
      <c r="Q19" s="378"/>
    </row>
    <row r="20" spans="2:17" s="9" customFormat="1" x14ac:dyDescent="0.25">
      <c r="B20" s="186">
        <v>3</v>
      </c>
      <c r="C20" s="6" t="s">
        <v>16</v>
      </c>
      <c r="D20" t="s">
        <v>21</v>
      </c>
      <c r="E20"/>
      <c r="F20" s="6">
        <v>151</v>
      </c>
      <c r="G20" s="185">
        <v>112.8</v>
      </c>
      <c r="H20" s="160"/>
      <c r="I20"/>
      <c r="J20" s="377"/>
      <c r="K20" s="378"/>
      <c r="L20" s="378"/>
      <c r="M20" s="378"/>
      <c r="N20" s="378"/>
      <c r="O20" s="378"/>
      <c r="P20" s="378"/>
      <c r="Q20" s="378"/>
    </row>
    <row r="21" spans="2:17" x14ac:dyDescent="0.25">
      <c r="B21" s="186">
        <v>2.5</v>
      </c>
      <c r="C21" s="6" t="s">
        <v>16</v>
      </c>
      <c r="D21" t="s">
        <v>22</v>
      </c>
      <c r="F21" s="6">
        <v>126</v>
      </c>
      <c r="G21" s="189">
        <v>94</v>
      </c>
      <c r="I21" s="379"/>
      <c r="J21" s="377"/>
      <c r="K21" s="378"/>
      <c r="L21" s="378"/>
      <c r="M21" s="378"/>
      <c r="N21" s="378"/>
      <c r="O21" s="378"/>
      <c r="P21" s="378"/>
      <c r="Q21" s="378"/>
    </row>
    <row r="22" spans="2:17" x14ac:dyDescent="0.25">
      <c r="B22" s="186">
        <v>2</v>
      </c>
      <c r="C22" s="6" t="s">
        <v>16</v>
      </c>
      <c r="D22" t="s">
        <v>23</v>
      </c>
      <c r="F22" s="6">
        <v>104</v>
      </c>
      <c r="G22" s="189">
        <v>74</v>
      </c>
      <c r="I22" s="3"/>
      <c r="J22" s="377"/>
      <c r="K22" s="378"/>
      <c r="L22" s="378"/>
      <c r="M22" s="378"/>
      <c r="N22" s="378"/>
      <c r="O22" s="378"/>
      <c r="P22" s="378"/>
      <c r="Q22" s="378"/>
    </row>
    <row r="23" spans="2:17" x14ac:dyDescent="0.25">
      <c r="B23" s="186">
        <v>1</v>
      </c>
      <c r="C23" s="6" t="s">
        <v>16</v>
      </c>
      <c r="D23" t="s">
        <v>24</v>
      </c>
      <c r="F23" s="6">
        <v>52</v>
      </c>
      <c r="G23" s="189">
        <v>38</v>
      </c>
      <c r="I23" s="3"/>
      <c r="J23" s="377"/>
      <c r="K23" s="378"/>
      <c r="L23" s="378"/>
      <c r="M23" s="378"/>
      <c r="N23" s="378"/>
      <c r="O23" s="378"/>
      <c r="P23" s="378"/>
      <c r="Q23" s="378"/>
    </row>
    <row r="24" spans="2:17" x14ac:dyDescent="0.25">
      <c r="B24" s="186">
        <v>0.5</v>
      </c>
      <c r="C24" s="6" t="s">
        <v>16</v>
      </c>
      <c r="D24" t="s">
        <v>25</v>
      </c>
      <c r="F24" s="6">
        <v>26</v>
      </c>
      <c r="G24" s="189">
        <v>22</v>
      </c>
      <c r="I24" s="3"/>
      <c r="J24" s="377"/>
      <c r="K24" s="378"/>
      <c r="L24" s="378"/>
      <c r="M24" s="378"/>
      <c r="N24" s="378"/>
      <c r="O24" s="378"/>
      <c r="P24" s="378"/>
      <c r="Q24" s="378"/>
    </row>
    <row r="25" spans="2:17" x14ac:dyDescent="0.25">
      <c r="B25" s="186" t="s">
        <v>26</v>
      </c>
      <c r="C25" s="6" t="s">
        <v>16</v>
      </c>
      <c r="D25" t="s">
        <v>27</v>
      </c>
      <c r="F25" s="6">
        <v>12</v>
      </c>
      <c r="G25" s="189">
        <v>11</v>
      </c>
      <c r="I25" s="3"/>
      <c r="J25" s="377"/>
      <c r="K25" s="378"/>
      <c r="L25" s="378"/>
      <c r="M25" s="378"/>
      <c r="N25" s="378"/>
      <c r="O25" s="378"/>
      <c r="P25" s="378"/>
      <c r="Q25" s="378"/>
    </row>
    <row r="26" spans="2:17" x14ac:dyDescent="0.25">
      <c r="B26" s="186" t="s">
        <v>28</v>
      </c>
      <c r="C26" s="6" t="s">
        <v>16</v>
      </c>
      <c r="D26" t="s">
        <v>29</v>
      </c>
      <c r="F26" s="6">
        <v>4</v>
      </c>
      <c r="G26" s="189">
        <v>2</v>
      </c>
      <c r="I26" s="3"/>
      <c r="J26" s="377"/>
      <c r="K26" s="378"/>
      <c r="L26" s="378"/>
      <c r="M26" s="378"/>
      <c r="N26" s="378"/>
      <c r="O26" s="378"/>
      <c r="P26" s="378"/>
      <c r="Q26" s="378"/>
    </row>
    <row r="27" spans="2:17" x14ac:dyDescent="0.25">
      <c r="B27" s="190" t="s">
        <v>30</v>
      </c>
      <c r="C27" s="6" t="s">
        <v>16</v>
      </c>
      <c r="D27" s="3" t="s">
        <v>31</v>
      </c>
      <c r="F27" s="191">
        <v>1</v>
      </c>
      <c r="G27" s="192">
        <v>1</v>
      </c>
      <c r="I27" s="3"/>
      <c r="J27" s="377"/>
      <c r="K27" s="378"/>
      <c r="L27" s="378"/>
      <c r="M27" s="378"/>
      <c r="N27" s="378"/>
      <c r="O27" s="378"/>
      <c r="P27" s="378"/>
      <c r="Q27" s="378"/>
    </row>
    <row r="28" spans="2:17" x14ac:dyDescent="0.25">
      <c r="B28" s="186"/>
      <c r="C28" s="6"/>
      <c r="D28" s="3"/>
      <c r="G28" s="193"/>
      <c r="I28" s="379"/>
      <c r="J28" s="377"/>
      <c r="K28" s="378"/>
      <c r="L28" s="378"/>
      <c r="M28" s="378"/>
      <c r="N28" s="378"/>
      <c r="O28" s="378"/>
      <c r="P28" s="378"/>
      <c r="Q28" s="378"/>
    </row>
    <row r="29" spans="2:17" x14ac:dyDescent="0.25">
      <c r="B29" s="186"/>
      <c r="C29" s="6"/>
      <c r="D29" s="3"/>
      <c r="F29" s="191"/>
      <c r="G29" s="191"/>
      <c r="I29" s="3"/>
      <c r="J29" s="377"/>
      <c r="K29" s="378"/>
      <c r="L29" s="378"/>
      <c r="M29" s="378"/>
      <c r="N29" s="378"/>
      <c r="O29" s="378"/>
      <c r="P29" s="378"/>
      <c r="Q29" s="378"/>
    </row>
    <row r="30" spans="2:17" ht="15.75" thickBot="1" x14ac:dyDescent="0.3">
      <c r="B30" s="194"/>
      <c r="C30" s="195"/>
      <c r="D30" s="4"/>
      <c r="E30" s="196"/>
      <c r="F30" s="197"/>
      <c r="G30" s="197"/>
      <c r="I30" s="380"/>
      <c r="J30" s="377"/>
      <c r="K30" s="378"/>
      <c r="L30" s="378"/>
      <c r="M30" s="378"/>
      <c r="N30" s="378"/>
      <c r="O30" s="378"/>
      <c r="P30" s="378"/>
      <c r="Q30" s="378"/>
    </row>
    <row r="31" spans="2:17" ht="15.75" thickBot="1" x14ac:dyDescent="0.3">
      <c r="B31" s="198" t="s">
        <v>6</v>
      </c>
      <c r="C31" s="199" t="s">
        <v>16</v>
      </c>
      <c r="D31" s="200" t="s">
        <v>32</v>
      </c>
      <c r="E31" s="200"/>
      <c r="F31" s="201"/>
      <c r="G31" s="201"/>
      <c r="I31" s="3"/>
      <c r="J31" s="381"/>
      <c r="K31" s="382"/>
      <c r="L31" s="382"/>
      <c r="M31" s="382"/>
      <c r="N31" s="382"/>
      <c r="O31" s="382"/>
      <c r="P31" s="382"/>
      <c r="Q31" s="382"/>
    </row>
    <row r="32" spans="2:17" ht="15.75" thickBot="1" x14ac:dyDescent="0.3"/>
    <row r="33" spans="2:17" s="9" customFormat="1" ht="18" customHeight="1" x14ac:dyDescent="0.25">
      <c r="B33" s="202" t="s">
        <v>33</v>
      </c>
      <c r="C33" s="203"/>
      <c r="D33" s="203"/>
      <c r="E33" s="203"/>
      <c r="F33" s="204"/>
      <c r="G33" s="205"/>
      <c r="H33" s="206"/>
      <c r="I33" s="965"/>
      <c r="J33" s="965"/>
      <c r="K33" s="965"/>
      <c r="L33" s="965"/>
      <c r="M33" s="965"/>
      <c r="N33" s="965"/>
      <c r="O33" s="965"/>
      <c r="P33" s="965"/>
      <c r="Q33" s="965"/>
    </row>
    <row r="34" spans="2:17" s="9" customFormat="1" ht="12.75" customHeight="1" x14ac:dyDescent="0.25">
      <c r="B34" s="207"/>
      <c r="F34" s="208"/>
      <c r="G34" s="209"/>
      <c r="H34" s="206"/>
      <c r="I34" s="965"/>
      <c r="J34" s="965"/>
      <c r="K34" s="965"/>
      <c r="L34" s="965"/>
      <c r="M34" s="965"/>
      <c r="N34" s="965"/>
      <c r="O34" s="965"/>
      <c r="P34" s="965"/>
      <c r="Q34" s="965"/>
    </row>
    <row r="35" spans="2:17" s="9" customFormat="1" ht="12.75" customHeight="1" x14ac:dyDescent="0.25">
      <c r="B35" s="210" t="s">
        <v>491</v>
      </c>
      <c r="F35" s="208"/>
      <c r="G35" s="209"/>
      <c r="H35" s="206"/>
      <c r="I35" s="965"/>
      <c r="J35" s="965"/>
      <c r="K35" s="965"/>
      <c r="L35" s="965"/>
      <c r="M35" s="965"/>
      <c r="N35" s="965"/>
      <c r="O35" s="965"/>
      <c r="P35" s="965"/>
      <c r="Q35" s="965"/>
    </row>
    <row r="36" spans="2:17" s="9" customFormat="1" ht="12.75" customHeight="1" x14ac:dyDescent="0.25">
      <c r="B36" s="210" t="s">
        <v>492</v>
      </c>
      <c r="F36" s="208"/>
      <c r="G36" s="209"/>
      <c r="H36" s="206"/>
      <c r="I36" s="965"/>
      <c r="J36" s="965"/>
      <c r="K36" s="965"/>
      <c r="L36" s="965"/>
      <c r="M36" s="965"/>
      <c r="N36" s="965"/>
      <c r="O36" s="965"/>
      <c r="P36" s="965"/>
      <c r="Q36" s="965"/>
    </row>
    <row r="37" spans="2:17" s="9" customFormat="1" ht="12.75" customHeight="1" thickBot="1" x14ac:dyDescent="0.3">
      <c r="B37" s="211"/>
      <c r="C37" s="212"/>
      <c r="D37" s="212"/>
      <c r="E37" s="212"/>
      <c r="F37" s="213"/>
      <c r="G37" s="214"/>
      <c r="H37" s="206"/>
      <c r="I37" s="215"/>
      <c r="J37" s="215"/>
      <c r="K37" s="215"/>
      <c r="L37" s="215"/>
      <c r="M37" s="215"/>
      <c r="N37" s="215"/>
      <c r="O37" s="215"/>
      <c r="P37" s="215"/>
      <c r="Q37" s="215"/>
    </row>
    <row r="38" spans="2:17" ht="12.75" customHeight="1" thickBot="1" x14ac:dyDescent="0.3">
      <c r="B38" s="6"/>
      <c r="C38" s="6"/>
      <c r="F38" s="6"/>
      <c r="G38" s="6"/>
      <c r="H38" s="216"/>
      <c r="I38" s="215"/>
      <c r="J38" s="215"/>
      <c r="K38" s="215"/>
      <c r="L38" s="215"/>
      <c r="M38" s="215"/>
      <c r="N38" s="215"/>
      <c r="O38" s="215"/>
      <c r="P38" s="215"/>
      <c r="Q38" s="215"/>
    </row>
    <row r="39" spans="2:17" s="9" customFormat="1" ht="18" customHeight="1" x14ac:dyDescent="0.25">
      <c r="B39" s="217" t="s">
        <v>34</v>
      </c>
      <c r="C39" s="203"/>
      <c r="D39" s="203"/>
      <c r="E39" s="203"/>
      <c r="F39" s="204"/>
      <c r="G39" s="205"/>
      <c r="H39" s="206"/>
      <c r="I39" s="215"/>
      <c r="J39" s="215"/>
      <c r="K39" s="215"/>
      <c r="L39" s="215"/>
      <c r="M39" s="215"/>
      <c r="N39" s="215"/>
      <c r="O39" s="215"/>
      <c r="P39" s="215"/>
      <c r="Q39" s="215"/>
    </row>
    <row r="40" spans="2:17" ht="69.75" customHeight="1" thickBot="1" x14ac:dyDescent="0.3">
      <c r="B40" s="218" t="s">
        <v>35</v>
      </c>
      <c r="C40" s="957" t="s">
        <v>36</v>
      </c>
      <c r="D40" s="958"/>
      <c r="E40" s="958"/>
      <c r="F40" s="958"/>
      <c r="G40" s="959"/>
      <c r="I40" s="215"/>
      <c r="J40" s="215"/>
      <c r="K40" s="215"/>
      <c r="L40" s="215"/>
      <c r="M40" s="215"/>
      <c r="N40" s="215"/>
      <c r="O40" s="215"/>
      <c r="P40" s="215"/>
      <c r="Q40" s="215"/>
    </row>
    <row r="41" spans="2:17" ht="12.75" customHeight="1" x14ac:dyDescent="0.25">
      <c r="B41" s="219"/>
      <c r="C41" s="220"/>
      <c r="I41" s="215"/>
      <c r="J41" s="215"/>
      <c r="K41" s="215"/>
      <c r="L41" s="215"/>
      <c r="M41" s="215"/>
      <c r="N41" s="215"/>
      <c r="O41" s="215"/>
      <c r="P41" s="215"/>
      <c r="Q41" s="215"/>
    </row>
    <row r="42" spans="2:17" ht="22.5" customHeight="1" x14ac:dyDescent="0.25">
      <c r="I42" s="215"/>
      <c r="J42" s="215"/>
      <c r="K42" s="215"/>
      <c r="L42" s="215"/>
      <c r="M42" s="215"/>
      <c r="N42" s="215"/>
      <c r="O42" s="215"/>
      <c r="P42" s="215"/>
      <c r="Q42" s="215"/>
    </row>
    <row r="43" spans="2:17" ht="13.5" customHeight="1" x14ac:dyDescent="0.25">
      <c r="I43" s="215"/>
      <c r="J43" s="215"/>
      <c r="K43" s="215"/>
      <c r="L43" s="215"/>
      <c r="M43" s="215"/>
      <c r="N43" s="215"/>
      <c r="O43" s="215"/>
      <c r="P43" s="215"/>
      <c r="Q43" s="215"/>
    </row>
  </sheetData>
  <sheetProtection algorithmName="SHA-512" hashValue="PPz/SAWjaMkTnqldG2gSluV0zqfgUh9khb7kfkQ9Q7CKEuiymKbNv8TulMzH/Xs0fbZA4+xFIps4VVhBkTd9vg==" saltValue="D4qWrAL9TxEqwiTEbXAmvw==" spinCount="100000" sheet="1" objects="1" scenarios="1"/>
  <mergeCells count="18">
    <mergeCell ref="E12:G12"/>
    <mergeCell ref="E11:G11"/>
    <mergeCell ref="E10:G10"/>
    <mergeCell ref="E9:G9"/>
    <mergeCell ref="E8:G8"/>
    <mergeCell ref="C40:G40"/>
    <mergeCell ref="K13:P13"/>
    <mergeCell ref="B14:G14"/>
    <mergeCell ref="J14:Q14"/>
    <mergeCell ref="I33:Q36"/>
    <mergeCell ref="B15:E15"/>
    <mergeCell ref="B1:G1"/>
    <mergeCell ref="J3:M3"/>
    <mergeCell ref="J4:M4"/>
    <mergeCell ref="J2:M2"/>
    <mergeCell ref="E7:G7"/>
    <mergeCell ref="E6:G6"/>
    <mergeCell ref="B2:G3"/>
  </mergeCells>
  <hyperlinks>
    <hyperlink ref="J2" location="Übersicht!A1" display="zur Gesamtübersicht" xr:uid="{00000000-0004-0000-0500-000001000000}"/>
    <hyperlink ref="J3:M3" location="'3-Angebotsgesamtübersicht'!A1" display="zur Angebotsgesamtübersicht" xr:uid="{E3F468C1-627B-467C-A3BF-0BB1747BEF47}"/>
  </hyperlinks>
  <printOptions horizontalCentered="1"/>
  <pageMargins left="0.31496062992125984" right="0.31496062992125984" top="0.39370078740157483" bottom="0.39370078740157483" header="0.31496062992125984" footer="0.31496062992125984"/>
  <pageSetup paperSize="9" orientation="portrait" r:id="rId1"/>
  <headerFooter>
    <oddFooter>&amp;L&amp;F&amp;C&amp;A&amp;R&amp;P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theme="4" tint="0.59999389629810485"/>
  </sheetPr>
  <dimension ref="A1:J411"/>
  <sheetViews>
    <sheetView showGridLines="0" zoomScaleNormal="100" workbookViewId="0">
      <selection activeCell="H20" sqref="H20"/>
    </sheetView>
  </sheetViews>
  <sheetFormatPr baseColWidth="10" defaultColWidth="11.42578125" defaultRowHeight="15" x14ac:dyDescent="0.25"/>
  <cols>
    <col min="1" max="1" width="0.28515625" customWidth="1"/>
    <col min="2" max="2" width="60" customWidth="1"/>
    <col min="3" max="3" width="2.85546875" customWidth="1"/>
    <col min="4" max="7" width="2.7109375" customWidth="1"/>
    <col min="8" max="8" width="23" customWidth="1"/>
    <col min="9" max="9" width="4" customWidth="1"/>
    <col min="10" max="10" width="27.7109375" customWidth="1"/>
  </cols>
  <sheetData>
    <row r="1" spans="1:10" ht="2.25" customHeight="1" thickBot="1" x14ac:dyDescent="0.3"/>
    <row r="2" spans="1:10" ht="33.75" customHeight="1" thickBot="1" x14ac:dyDescent="0.3">
      <c r="A2" s="17"/>
      <c r="B2" s="892" t="str">
        <f>Übersicht!B2</f>
        <v>Stadt Meiningen / Los 3</v>
      </c>
      <c r="C2" s="893"/>
      <c r="D2" s="893"/>
      <c r="E2" s="893"/>
      <c r="F2" s="893"/>
      <c r="G2" s="893"/>
      <c r="H2" s="894"/>
      <c r="I2" t="s">
        <v>59</v>
      </c>
    </row>
    <row r="3" spans="1:10" ht="18" x14ac:dyDescent="0.25">
      <c r="A3" s="17"/>
      <c r="B3" s="18"/>
      <c r="C3" s="19" t="s">
        <v>37</v>
      </c>
      <c r="D3" s="19"/>
      <c r="E3" s="20"/>
      <c r="F3" s="21"/>
      <c r="G3" s="22"/>
      <c r="H3" s="23" t="s">
        <v>38</v>
      </c>
      <c r="I3" s="3"/>
    </row>
    <row r="4" spans="1:10" ht="45" customHeight="1" thickBot="1" x14ac:dyDescent="0.3">
      <c r="A4" s="24"/>
      <c r="B4" s="25" t="s">
        <v>372</v>
      </c>
      <c r="C4" s="26" t="s">
        <v>39</v>
      </c>
      <c r="D4" s="26" t="s">
        <v>136</v>
      </c>
      <c r="E4" s="26" t="s">
        <v>40</v>
      </c>
      <c r="F4" s="26" t="s">
        <v>41</v>
      </c>
      <c r="G4" s="26" t="s">
        <v>42</v>
      </c>
      <c r="H4" s="27" t="s">
        <v>137</v>
      </c>
    </row>
    <row r="5" spans="1:10" ht="19.5" customHeight="1" thickBot="1" x14ac:dyDescent="0.3">
      <c r="A5" s="28"/>
      <c r="B5" s="29" t="s">
        <v>373</v>
      </c>
      <c r="C5" s="991" t="s">
        <v>61</v>
      </c>
      <c r="D5" s="991"/>
      <c r="E5" s="991"/>
      <c r="F5" s="991"/>
      <c r="G5" s="991"/>
      <c r="H5" s="992"/>
      <c r="J5" s="383" t="s">
        <v>138</v>
      </c>
    </row>
    <row r="6" spans="1:10" s="371" customFormat="1" ht="15" customHeight="1" x14ac:dyDescent="0.2">
      <c r="A6" s="411"/>
      <c r="B6" s="412" t="s">
        <v>44</v>
      </c>
      <c r="C6" s="8"/>
      <c r="D6" s="8"/>
      <c r="E6" s="8"/>
      <c r="F6" s="8"/>
      <c r="G6" s="8"/>
      <c r="H6" s="413"/>
      <c r="J6" s="503" t="s">
        <v>4</v>
      </c>
    </row>
    <row r="7" spans="1:10" s="30" customFormat="1" ht="11.25" customHeight="1" x14ac:dyDescent="0.2">
      <c r="A7" s="1004"/>
      <c r="B7" s="31" t="s">
        <v>139</v>
      </c>
      <c r="C7" s="32"/>
      <c r="D7" s="32" t="s">
        <v>45</v>
      </c>
      <c r="E7" s="32"/>
      <c r="F7" s="32"/>
      <c r="G7" s="32"/>
      <c r="H7" s="33"/>
    </row>
    <row r="8" spans="1:10" s="30" customFormat="1" ht="11.25" customHeight="1" x14ac:dyDescent="0.2">
      <c r="A8" s="1004"/>
      <c r="B8" s="31" t="s">
        <v>140</v>
      </c>
      <c r="C8" s="32"/>
      <c r="D8" s="32" t="s">
        <v>45</v>
      </c>
      <c r="E8" s="32"/>
      <c r="F8" s="32"/>
      <c r="G8" s="32"/>
      <c r="H8" s="33"/>
    </row>
    <row r="9" spans="1:10" s="30" customFormat="1" ht="11.25" customHeight="1" x14ac:dyDescent="0.2">
      <c r="A9" s="1004"/>
      <c r="B9" s="31" t="s">
        <v>511</v>
      </c>
      <c r="C9" s="32"/>
      <c r="D9" s="32" t="s">
        <v>45</v>
      </c>
      <c r="E9" s="32"/>
      <c r="F9" s="32"/>
      <c r="G9" s="32"/>
      <c r="H9" s="33"/>
    </row>
    <row r="10" spans="1:10" s="30" customFormat="1" ht="11.25" customHeight="1" x14ac:dyDescent="0.2">
      <c r="A10" s="1004"/>
      <c r="B10" s="31" t="s">
        <v>141</v>
      </c>
      <c r="C10" s="32"/>
      <c r="D10" s="32" t="s">
        <v>45</v>
      </c>
      <c r="E10" s="32"/>
      <c r="F10" s="32"/>
      <c r="G10" s="32"/>
      <c r="H10" s="33"/>
    </row>
    <row r="11" spans="1:10" s="35" customFormat="1" ht="11.25" customHeight="1" thickBot="1" x14ac:dyDescent="0.25">
      <c r="A11" s="1005"/>
      <c r="B11" s="34" t="s">
        <v>196</v>
      </c>
      <c r="C11" s="32"/>
      <c r="D11" s="32"/>
      <c r="E11" s="32"/>
      <c r="F11" s="32"/>
      <c r="G11" s="32"/>
      <c r="H11" s="33"/>
    </row>
    <row r="12" spans="1:10" s="35" customFormat="1" ht="15" customHeight="1" x14ac:dyDescent="0.2">
      <c r="A12" s="36"/>
      <c r="B12" s="37" t="s">
        <v>112</v>
      </c>
      <c r="C12" s="1006"/>
      <c r="D12" s="1007"/>
      <c r="E12" s="1007"/>
      <c r="F12" s="1007"/>
      <c r="G12" s="1007"/>
      <c r="H12" s="1008"/>
    </row>
    <row r="13" spans="1:10" s="39" customFormat="1" ht="12" customHeight="1" x14ac:dyDescent="0.2">
      <c r="A13" s="36"/>
      <c r="B13" s="38" t="s">
        <v>50</v>
      </c>
      <c r="C13" s="1009"/>
      <c r="D13" s="1010"/>
      <c r="E13" s="1010"/>
      <c r="F13" s="1010"/>
      <c r="G13" s="1010"/>
      <c r="H13" s="1011"/>
    </row>
    <row r="14" spans="1:10" s="39" customFormat="1" ht="24" customHeight="1" x14ac:dyDescent="0.2">
      <c r="A14" s="36"/>
      <c r="B14" s="40" t="s">
        <v>142</v>
      </c>
      <c r="C14" s="32"/>
      <c r="D14" s="32" t="s">
        <v>45</v>
      </c>
      <c r="E14" s="32"/>
      <c r="F14" s="32"/>
      <c r="G14" s="41"/>
      <c r="H14" s="42"/>
    </row>
    <row r="15" spans="1:10" s="39" customFormat="1" ht="27" customHeight="1" x14ac:dyDescent="0.2">
      <c r="A15" s="36"/>
      <c r="B15" s="40" t="s">
        <v>512</v>
      </c>
      <c r="C15" s="43"/>
      <c r="D15" s="32"/>
      <c r="E15" s="32" t="s">
        <v>47</v>
      </c>
      <c r="F15" s="32"/>
      <c r="G15" s="41"/>
      <c r="H15" s="42"/>
    </row>
    <row r="16" spans="1:10" s="39" customFormat="1" ht="11.25" customHeight="1" x14ac:dyDescent="0.2">
      <c r="A16" s="36"/>
      <c r="B16" s="31" t="s">
        <v>198</v>
      </c>
      <c r="C16" s="32"/>
      <c r="D16" s="32"/>
      <c r="E16" s="32" t="s">
        <v>47</v>
      </c>
      <c r="F16" s="32"/>
      <c r="G16" s="41"/>
      <c r="H16" s="42"/>
    </row>
    <row r="17" spans="1:8" s="39" customFormat="1" ht="11.25" customHeight="1" x14ac:dyDescent="0.2">
      <c r="A17" s="36"/>
      <c r="B17" s="31" t="s">
        <v>144</v>
      </c>
      <c r="C17" s="32"/>
      <c r="D17" s="32"/>
      <c r="E17" s="32"/>
      <c r="F17" s="32" t="s">
        <v>47</v>
      </c>
      <c r="G17" s="41"/>
      <c r="H17" s="42"/>
    </row>
    <row r="18" spans="1:8" s="39" customFormat="1" ht="11.25" customHeight="1" x14ac:dyDescent="0.2">
      <c r="A18" s="36"/>
      <c r="B18" s="44" t="s">
        <v>51</v>
      </c>
      <c r="C18" s="1001"/>
      <c r="D18" s="1002"/>
      <c r="E18" s="1002"/>
      <c r="F18" s="1002"/>
      <c r="G18" s="1002"/>
      <c r="H18" s="1003"/>
    </row>
    <row r="19" spans="1:8" s="35" customFormat="1" ht="11.25" customHeight="1" x14ac:dyDescent="0.2">
      <c r="A19" s="36"/>
      <c r="B19" s="45" t="s">
        <v>513</v>
      </c>
      <c r="C19" s="32"/>
      <c r="D19" s="32" t="s">
        <v>45</v>
      </c>
      <c r="E19" s="32"/>
      <c r="F19" s="32"/>
      <c r="G19" s="32"/>
      <c r="H19" s="33"/>
    </row>
    <row r="20" spans="1:8" s="35" customFormat="1" ht="11.25" customHeight="1" x14ac:dyDescent="0.2">
      <c r="A20" s="36"/>
      <c r="B20" s="31" t="s">
        <v>145</v>
      </c>
      <c r="C20" s="32" t="s">
        <v>45</v>
      </c>
      <c r="D20" s="32"/>
      <c r="E20" s="32"/>
      <c r="F20" s="32"/>
      <c r="G20" s="32"/>
      <c r="H20" s="33" t="s">
        <v>146</v>
      </c>
    </row>
    <row r="21" spans="1:8" s="35" customFormat="1" ht="11.25" customHeight="1" x14ac:dyDescent="0.2">
      <c r="A21" s="36"/>
      <c r="B21" s="46" t="s">
        <v>197</v>
      </c>
      <c r="C21" s="32"/>
      <c r="D21" s="32" t="s">
        <v>45</v>
      </c>
      <c r="E21" s="32"/>
      <c r="F21" s="32"/>
      <c r="G21" s="32"/>
      <c r="H21" s="33"/>
    </row>
    <row r="22" spans="1:8" s="35" customFormat="1" ht="11.25" customHeight="1" x14ac:dyDescent="0.2">
      <c r="A22" s="36"/>
      <c r="B22" s="31" t="s">
        <v>147</v>
      </c>
      <c r="C22" s="32"/>
      <c r="D22" s="32"/>
      <c r="E22" s="32" t="s">
        <v>47</v>
      </c>
      <c r="F22" s="32"/>
      <c r="G22" s="32"/>
      <c r="H22" s="33"/>
    </row>
    <row r="23" spans="1:8" s="35" customFormat="1" ht="11.25" customHeight="1" x14ac:dyDescent="0.2">
      <c r="A23" s="36"/>
      <c r="B23" s="31" t="s">
        <v>148</v>
      </c>
      <c r="C23" s="32"/>
      <c r="D23" s="32"/>
      <c r="E23" s="32" t="s">
        <v>47</v>
      </c>
      <c r="F23" s="32"/>
      <c r="G23" s="32"/>
      <c r="H23" s="33"/>
    </row>
    <row r="24" spans="1:8" s="35" customFormat="1" ht="11.25" customHeight="1" x14ac:dyDescent="0.2">
      <c r="A24" s="36"/>
      <c r="B24" s="47" t="s">
        <v>514</v>
      </c>
      <c r="C24" s="48"/>
      <c r="D24" s="32"/>
      <c r="E24" s="32" t="s">
        <v>47</v>
      </c>
      <c r="F24" s="32"/>
      <c r="G24" s="32"/>
      <c r="H24" s="33"/>
    </row>
    <row r="25" spans="1:8" s="35" customFormat="1" ht="11.25" customHeight="1" x14ac:dyDescent="0.2">
      <c r="A25" s="36"/>
      <c r="B25" s="49" t="s">
        <v>149</v>
      </c>
      <c r="C25" s="32"/>
      <c r="D25" s="32" t="s">
        <v>45</v>
      </c>
      <c r="E25" s="32"/>
      <c r="F25" s="32"/>
      <c r="G25" s="32"/>
      <c r="H25" s="33"/>
    </row>
    <row r="26" spans="1:8" s="35" customFormat="1" ht="11.25" customHeight="1" x14ac:dyDescent="0.2">
      <c r="A26" s="36"/>
      <c r="B26" s="50" t="s">
        <v>150</v>
      </c>
      <c r="C26" s="32" t="s">
        <v>45</v>
      </c>
      <c r="D26" s="32"/>
      <c r="E26" s="32"/>
      <c r="F26" s="32"/>
      <c r="G26" s="32"/>
      <c r="H26" s="33"/>
    </row>
    <row r="27" spans="1:8" s="35" customFormat="1" ht="11.25" customHeight="1" x14ac:dyDescent="0.2">
      <c r="A27" s="36"/>
      <c r="B27" s="31" t="s">
        <v>96</v>
      </c>
      <c r="C27" s="32"/>
      <c r="D27" s="32"/>
      <c r="E27" s="32" t="s">
        <v>47</v>
      </c>
      <c r="F27" s="32"/>
      <c r="G27" s="32"/>
      <c r="H27" s="33"/>
    </row>
    <row r="28" spans="1:8" s="35" customFormat="1" ht="11.25" customHeight="1" x14ac:dyDescent="0.2">
      <c r="A28" s="36"/>
      <c r="B28" s="31" t="s">
        <v>151</v>
      </c>
      <c r="C28" s="32"/>
      <c r="D28" s="32"/>
      <c r="E28" s="32" t="s">
        <v>47</v>
      </c>
      <c r="F28" s="32"/>
      <c r="G28" s="32"/>
      <c r="H28" s="33"/>
    </row>
    <row r="29" spans="1:8" s="35" customFormat="1" ht="11.25" customHeight="1" thickBot="1" x14ac:dyDescent="0.25">
      <c r="A29" s="36"/>
      <c r="B29" s="31" t="s">
        <v>152</v>
      </c>
      <c r="C29" s="32"/>
      <c r="D29" s="32"/>
      <c r="E29" s="32"/>
      <c r="F29" s="32" t="s">
        <v>47</v>
      </c>
      <c r="G29" s="32"/>
      <c r="H29" s="33"/>
    </row>
    <row r="30" spans="1:8" s="35" customFormat="1" ht="15" customHeight="1" x14ac:dyDescent="0.2">
      <c r="A30" s="36"/>
      <c r="B30" s="51" t="s">
        <v>48</v>
      </c>
      <c r="C30" s="998"/>
      <c r="D30" s="999"/>
      <c r="E30" s="999"/>
      <c r="F30" s="999"/>
      <c r="G30" s="999"/>
      <c r="H30" s="1000"/>
    </row>
    <row r="31" spans="1:8" s="35" customFormat="1" ht="12" x14ac:dyDescent="0.2">
      <c r="A31" s="36"/>
      <c r="B31" s="46" t="s">
        <v>153</v>
      </c>
      <c r="C31" s="32"/>
      <c r="D31" s="32" t="s">
        <v>45</v>
      </c>
      <c r="E31" s="32"/>
      <c r="F31" s="32"/>
      <c r="G31" s="32"/>
      <c r="H31" s="33"/>
    </row>
    <row r="32" spans="1:8" s="35" customFormat="1" ht="12" x14ac:dyDescent="0.2">
      <c r="A32" s="36"/>
      <c r="B32" s="46" t="s">
        <v>154</v>
      </c>
      <c r="C32" s="32"/>
      <c r="D32" s="32" t="s">
        <v>45</v>
      </c>
      <c r="E32" s="32"/>
      <c r="F32" s="32"/>
      <c r="G32" s="32"/>
      <c r="H32" s="33"/>
    </row>
    <row r="33" spans="1:9" s="35" customFormat="1" ht="12" x14ac:dyDescent="0.2">
      <c r="A33" s="36"/>
      <c r="B33" s="31" t="s">
        <v>515</v>
      </c>
      <c r="C33" s="32"/>
      <c r="D33" s="32"/>
      <c r="E33" s="32"/>
      <c r="F33" s="32" t="s">
        <v>47</v>
      </c>
      <c r="G33" s="32"/>
      <c r="H33" s="33"/>
    </row>
    <row r="34" spans="1:9" s="35" customFormat="1" ht="12.75" thickBot="1" x14ac:dyDescent="0.25">
      <c r="A34" s="36"/>
      <c r="B34" s="47"/>
      <c r="C34" s="52"/>
      <c r="D34" s="52"/>
      <c r="E34" s="52"/>
      <c r="F34" s="52"/>
      <c r="G34" s="52"/>
      <c r="H34" s="53"/>
    </row>
    <row r="35" spans="1:9" s="1" customFormat="1" ht="18" customHeight="1" thickBot="1" x14ac:dyDescent="0.25">
      <c r="A35" s="28"/>
      <c r="B35" s="54" t="s">
        <v>155</v>
      </c>
      <c r="C35" s="990" t="s">
        <v>57</v>
      </c>
      <c r="D35" s="991"/>
      <c r="E35" s="991"/>
      <c r="F35" s="991"/>
      <c r="G35" s="991"/>
      <c r="H35" s="992"/>
    </row>
    <row r="36" spans="1:9" s="1" customFormat="1" ht="15" customHeight="1" x14ac:dyDescent="0.2">
      <c r="A36" s="28"/>
      <c r="B36" s="37" t="s">
        <v>44</v>
      </c>
      <c r="C36" s="55"/>
      <c r="D36" s="55"/>
      <c r="E36" s="55"/>
      <c r="F36" s="55"/>
      <c r="G36" s="55"/>
      <c r="H36" s="56"/>
    </row>
    <row r="37" spans="1:9" s="1" customFormat="1" ht="12" x14ac:dyDescent="0.2">
      <c r="A37" s="993"/>
      <c r="B37" s="31" t="s">
        <v>156</v>
      </c>
      <c r="C37" s="57"/>
      <c r="D37" s="57" t="s">
        <v>45</v>
      </c>
      <c r="E37" s="57"/>
      <c r="F37" s="57"/>
      <c r="G37" s="57"/>
      <c r="H37" s="58"/>
    </row>
    <row r="38" spans="1:9" s="1" customFormat="1" ht="12" x14ac:dyDescent="0.2">
      <c r="A38" s="993"/>
      <c r="B38" s="31" t="s">
        <v>511</v>
      </c>
      <c r="C38" s="57"/>
      <c r="D38" s="57" t="s">
        <v>45</v>
      </c>
      <c r="E38" s="57"/>
      <c r="F38" s="57"/>
      <c r="G38" s="57"/>
      <c r="H38" s="58"/>
    </row>
    <row r="39" spans="1:9" s="1" customFormat="1" ht="12.75" customHeight="1" thickBot="1" x14ac:dyDescent="0.25">
      <c r="A39" s="996"/>
      <c r="B39" s="31" t="s">
        <v>141</v>
      </c>
      <c r="C39" s="57"/>
      <c r="D39" s="57" t="s">
        <v>45</v>
      </c>
      <c r="E39" s="57"/>
      <c r="F39" s="57"/>
      <c r="G39" s="57"/>
      <c r="H39" s="58"/>
      <c r="I39" s="1" t="s">
        <v>59</v>
      </c>
    </row>
    <row r="40" spans="1:9" s="1" customFormat="1" ht="15" customHeight="1" x14ac:dyDescent="0.2">
      <c r="A40" s="993"/>
      <c r="B40" s="37" t="s">
        <v>112</v>
      </c>
      <c r="C40" s="977"/>
      <c r="D40" s="978"/>
      <c r="E40" s="978"/>
      <c r="F40" s="978"/>
      <c r="G40" s="978"/>
      <c r="H40" s="979"/>
    </row>
    <row r="41" spans="1:9" s="1" customFormat="1" ht="12" x14ac:dyDescent="0.2">
      <c r="A41" s="996"/>
      <c r="B41" s="38" t="s">
        <v>50</v>
      </c>
      <c r="C41" s="995"/>
      <c r="D41" s="982"/>
      <c r="E41" s="982"/>
      <c r="F41" s="982"/>
      <c r="G41" s="982"/>
      <c r="H41" s="983"/>
    </row>
    <row r="42" spans="1:9" s="1" customFormat="1" ht="24" x14ac:dyDescent="0.2">
      <c r="A42" s="996"/>
      <c r="B42" s="40" t="s">
        <v>142</v>
      </c>
      <c r="C42" s="57"/>
      <c r="D42" s="57" t="s">
        <v>45</v>
      </c>
      <c r="E42" s="57"/>
      <c r="F42" s="57"/>
      <c r="G42" s="59"/>
      <c r="H42" s="60"/>
    </row>
    <row r="43" spans="1:9" s="1" customFormat="1" ht="24" x14ac:dyDescent="0.2">
      <c r="A43" s="993"/>
      <c r="B43" s="40" t="s">
        <v>516</v>
      </c>
      <c r="C43" s="61"/>
      <c r="D43" s="57"/>
      <c r="E43" s="57" t="s">
        <v>47</v>
      </c>
      <c r="F43" s="57"/>
      <c r="G43" s="59"/>
      <c r="H43" s="60"/>
    </row>
    <row r="44" spans="1:9" s="1" customFormat="1" ht="14.1" customHeight="1" x14ac:dyDescent="0.2">
      <c r="A44" s="996"/>
      <c r="B44" s="31" t="s">
        <v>143</v>
      </c>
      <c r="C44" s="57"/>
      <c r="D44" s="57"/>
      <c r="E44" s="57" t="s">
        <v>47</v>
      </c>
      <c r="F44" s="57"/>
      <c r="G44" s="59"/>
      <c r="H44" s="60"/>
    </row>
    <row r="45" spans="1:9" s="1" customFormat="1" ht="12.6" customHeight="1" x14ac:dyDescent="0.2">
      <c r="A45" s="996"/>
      <c r="B45" s="31" t="s">
        <v>144</v>
      </c>
      <c r="C45" s="57"/>
      <c r="D45" s="57"/>
      <c r="E45" s="57"/>
      <c r="F45" s="57" t="s">
        <v>47</v>
      </c>
      <c r="G45" s="59"/>
      <c r="H45" s="60"/>
    </row>
    <row r="46" spans="1:9" s="62" customFormat="1" ht="12" x14ac:dyDescent="0.2">
      <c r="A46" s="996"/>
      <c r="B46" s="45"/>
      <c r="C46" s="57"/>
      <c r="D46" s="57"/>
      <c r="E46" s="57"/>
      <c r="F46" s="57"/>
      <c r="G46" s="59"/>
      <c r="H46" s="60"/>
    </row>
    <row r="47" spans="1:9" s="62" customFormat="1" ht="12" x14ac:dyDescent="0.2">
      <c r="A47" s="165"/>
      <c r="B47" s="63" t="s">
        <v>51</v>
      </c>
      <c r="C47" s="984"/>
      <c r="D47" s="985"/>
      <c r="E47" s="985"/>
      <c r="F47" s="985"/>
      <c r="G47" s="985"/>
      <c r="H47" s="986"/>
    </row>
    <row r="48" spans="1:9" s="62" customFormat="1" ht="12" x14ac:dyDescent="0.2">
      <c r="A48" s="165"/>
      <c r="B48" s="31" t="s">
        <v>517</v>
      </c>
      <c r="C48" s="57"/>
      <c r="D48" s="57"/>
      <c r="E48" s="57" t="s">
        <v>47</v>
      </c>
      <c r="F48" s="57"/>
      <c r="G48" s="57"/>
      <c r="H48" s="64"/>
    </row>
    <row r="49" spans="1:8" s="62" customFormat="1" ht="12" x14ac:dyDescent="0.2">
      <c r="A49" s="165"/>
      <c r="B49" s="31" t="s">
        <v>157</v>
      </c>
      <c r="C49" s="57"/>
      <c r="D49" s="57"/>
      <c r="E49" s="57" t="s">
        <v>47</v>
      </c>
      <c r="F49" s="57"/>
      <c r="G49" s="57"/>
      <c r="H49" s="64"/>
    </row>
    <row r="50" spans="1:8" s="1" customFormat="1" ht="12" x14ac:dyDescent="0.2">
      <c r="A50" s="993"/>
      <c r="B50" s="45" t="s">
        <v>513</v>
      </c>
      <c r="C50" s="65"/>
      <c r="D50" s="65" t="s">
        <v>45</v>
      </c>
      <c r="E50" s="65"/>
      <c r="F50" s="65"/>
      <c r="G50" s="65"/>
      <c r="H50" s="66" t="s">
        <v>49</v>
      </c>
    </row>
    <row r="51" spans="1:8" s="1" customFormat="1" ht="12" x14ac:dyDescent="0.2">
      <c r="A51" s="996"/>
      <c r="B51" s="31" t="s">
        <v>145</v>
      </c>
      <c r="C51" s="57"/>
      <c r="D51" s="57" t="s">
        <v>45</v>
      </c>
      <c r="E51" s="57"/>
      <c r="F51" s="57"/>
      <c r="G51" s="57"/>
      <c r="H51" s="58" t="s">
        <v>146</v>
      </c>
    </row>
    <row r="52" spans="1:8" s="1" customFormat="1" ht="12" x14ac:dyDescent="0.2">
      <c r="A52" s="996"/>
      <c r="B52" s="31" t="s">
        <v>107</v>
      </c>
      <c r="C52" s="57"/>
      <c r="D52" s="57"/>
      <c r="E52" s="57" t="s">
        <v>47</v>
      </c>
      <c r="F52" s="57"/>
      <c r="G52" s="57"/>
      <c r="H52" s="58"/>
    </row>
    <row r="53" spans="1:8" s="1" customFormat="1" ht="12" x14ac:dyDescent="0.2">
      <c r="A53" s="996"/>
      <c r="B53" s="47" t="s">
        <v>148</v>
      </c>
      <c r="C53" s="57"/>
      <c r="D53" s="57"/>
      <c r="E53" s="57" t="s">
        <v>47</v>
      </c>
      <c r="F53" s="57"/>
      <c r="G53" s="57"/>
      <c r="H53" s="58"/>
    </row>
    <row r="54" spans="1:8" s="1" customFormat="1" ht="12" x14ac:dyDescent="0.2">
      <c r="A54" s="996"/>
      <c r="B54" s="31" t="s">
        <v>150</v>
      </c>
      <c r="C54" s="57" t="s">
        <v>45</v>
      </c>
      <c r="D54" s="57"/>
      <c r="E54" s="57"/>
      <c r="F54" s="57"/>
      <c r="G54" s="57"/>
      <c r="H54" s="58"/>
    </row>
    <row r="55" spans="1:8" s="1" customFormat="1" ht="12" x14ac:dyDescent="0.2">
      <c r="A55" s="996"/>
      <c r="B55" s="31" t="s">
        <v>62</v>
      </c>
      <c r="C55" s="57"/>
      <c r="D55" s="57"/>
      <c r="E55" s="57" t="s">
        <v>47</v>
      </c>
      <c r="F55" s="57"/>
      <c r="G55" s="57"/>
      <c r="H55" s="58"/>
    </row>
    <row r="56" spans="1:8" s="1" customFormat="1" ht="12" x14ac:dyDescent="0.2">
      <c r="A56" s="996"/>
      <c r="B56" s="31" t="s">
        <v>52</v>
      </c>
      <c r="C56" s="57"/>
      <c r="D56" s="57"/>
      <c r="E56" s="57"/>
      <c r="F56" s="57" t="s">
        <v>47</v>
      </c>
      <c r="G56" s="57"/>
      <c r="H56" s="58"/>
    </row>
    <row r="57" spans="1:8" s="1" customFormat="1" ht="12" x14ac:dyDescent="0.2">
      <c r="A57" s="996"/>
      <c r="B57" s="31" t="s">
        <v>158</v>
      </c>
      <c r="C57" s="57"/>
      <c r="D57" s="57"/>
      <c r="E57" s="57"/>
      <c r="F57" s="57" t="s">
        <v>47</v>
      </c>
      <c r="G57" s="57"/>
      <c r="H57" s="58"/>
    </row>
    <row r="58" spans="1:8" s="1" customFormat="1" ht="12.75" thickBot="1" x14ac:dyDescent="0.25">
      <c r="A58" s="996"/>
      <c r="B58" s="31" t="s">
        <v>159</v>
      </c>
      <c r="C58" s="57"/>
      <c r="D58" s="57"/>
      <c r="E58" s="57"/>
      <c r="F58" s="57" t="s">
        <v>47</v>
      </c>
      <c r="G58" s="57"/>
      <c r="H58" s="58"/>
    </row>
    <row r="59" spans="1:8" s="1" customFormat="1" ht="15" customHeight="1" x14ac:dyDescent="0.2">
      <c r="A59" s="165"/>
      <c r="B59" s="51" t="s">
        <v>48</v>
      </c>
      <c r="C59" s="987"/>
      <c r="D59" s="988"/>
      <c r="E59" s="988"/>
      <c r="F59" s="988"/>
      <c r="G59" s="988"/>
      <c r="H59" s="989"/>
    </row>
    <row r="60" spans="1:8" s="1" customFormat="1" ht="12" x14ac:dyDescent="0.2">
      <c r="A60" s="165"/>
      <c r="B60" s="46" t="s">
        <v>160</v>
      </c>
      <c r="C60" s="57"/>
      <c r="D60" s="57" t="s">
        <v>45</v>
      </c>
      <c r="E60" s="57"/>
      <c r="F60" s="57"/>
      <c r="G60" s="57"/>
      <c r="H60" s="58"/>
    </row>
    <row r="61" spans="1:8" s="1" customFormat="1" ht="12" x14ac:dyDescent="0.2">
      <c r="A61" s="165"/>
      <c r="B61" s="46" t="s">
        <v>154</v>
      </c>
      <c r="C61" s="57"/>
      <c r="D61" s="57" t="s">
        <v>45</v>
      </c>
      <c r="E61" s="57"/>
      <c r="F61" s="57"/>
      <c r="G61" s="57"/>
      <c r="H61" s="58"/>
    </row>
    <row r="62" spans="1:8" s="1" customFormat="1" ht="12" x14ac:dyDescent="0.2">
      <c r="A62" s="165"/>
      <c r="B62" s="31" t="s">
        <v>515</v>
      </c>
      <c r="C62" s="57"/>
      <c r="D62" s="57"/>
      <c r="E62" s="57"/>
      <c r="F62" s="57" t="s">
        <v>47</v>
      </c>
      <c r="G62" s="57"/>
      <c r="H62" s="58"/>
    </row>
    <row r="63" spans="1:8" s="1" customFormat="1" ht="12.75" thickBot="1" x14ac:dyDescent="0.25">
      <c r="A63" s="165"/>
      <c r="B63" s="47" t="s">
        <v>201</v>
      </c>
      <c r="C63" s="67"/>
      <c r="D63" s="67" t="s">
        <v>45</v>
      </c>
      <c r="E63" s="67"/>
      <c r="F63" s="67"/>
      <c r="G63" s="67"/>
      <c r="H63" s="68"/>
    </row>
    <row r="64" spans="1:8" s="1" customFormat="1" ht="21" customHeight="1" thickBot="1" x14ac:dyDescent="0.25">
      <c r="A64" s="28"/>
      <c r="B64" s="54" t="s">
        <v>161</v>
      </c>
      <c r="C64" s="990" t="s">
        <v>54</v>
      </c>
      <c r="D64" s="991"/>
      <c r="E64" s="991"/>
      <c r="F64" s="991"/>
      <c r="G64" s="991"/>
      <c r="H64" s="992"/>
    </row>
    <row r="65" spans="1:8" s="1" customFormat="1" ht="15" customHeight="1" x14ac:dyDescent="0.2">
      <c r="A65" s="28"/>
      <c r="B65" s="37" t="s">
        <v>44</v>
      </c>
      <c r="C65" s="55"/>
      <c r="D65" s="55"/>
      <c r="E65" s="55"/>
      <c r="F65" s="55"/>
      <c r="G65" s="55"/>
      <c r="H65" s="56"/>
    </row>
    <row r="66" spans="1:8" s="1" customFormat="1" ht="12.75" customHeight="1" x14ac:dyDescent="0.2">
      <c r="A66" s="993"/>
      <c r="B66" s="31" t="s">
        <v>156</v>
      </c>
      <c r="C66" s="57"/>
      <c r="D66" s="57" t="s">
        <v>45</v>
      </c>
      <c r="E66" s="57"/>
      <c r="F66" s="57"/>
      <c r="G66" s="57"/>
      <c r="H66" s="58"/>
    </row>
    <row r="67" spans="1:8" s="1" customFormat="1" ht="12" x14ac:dyDescent="0.2">
      <c r="A67" s="996"/>
      <c r="B67" s="31" t="s">
        <v>511</v>
      </c>
      <c r="C67" s="57"/>
      <c r="D67" s="57" t="s">
        <v>45</v>
      </c>
      <c r="E67" s="57"/>
      <c r="F67" s="57"/>
      <c r="G67" s="57"/>
      <c r="H67" s="58"/>
    </row>
    <row r="68" spans="1:8" s="1" customFormat="1" ht="12" x14ac:dyDescent="0.2">
      <c r="A68" s="996"/>
      <c r="B68" s="31" t="s">
        <v>141</v>
      </c>
      <c r="C68" s="57"/>
      <c r="D68" s="57" t="s">
        <v>45</v>
      </c>
      <c r="E68" s="65"/>
      <c r="F68" s="65"/>
      <c r="G68" s="65"/>
      <c r="H68" s="69"/>
    </row>
    <row r="69" spans="1:8" s="1" customFormat="1" ht="12.75" thickBot="1" x14ac:dyDescent="0.25">
      <c r="A69" s="165"/>
      <c r="B69" s="45" t="s">
        <v>195</v>
      </c>
      <c r="C69" s="70"/>
      <c r="D69" s="71"/>
      <c r="E69" s="72"/>
      <c r="F69" s="73" t="s">
        <v>47</v>
      </c>
      <c r="G69" s="72"/>
      <c r="H69" s="74"/>
    </row>
    <row r="70" spans="1:8" s="1" customFormat="1" ht="15" customHeight="1" x14ac:dyDescent="0.2">
      <c r="A70" s="165"/>
      <c r="B70" s="37" t="s">
        <v>112</v>
      </c>
      <c r="C70" s="977"/>
      <c r="D70" s="978"/>
      <c r="E70" s="978"/>
      <c r="F70" s="978"/>
      <c r="G70" s="978"/>
      <c r="H70" s="979"/>
    </row>
    <row r="71" spans="1:8" s="1" customFormat="1" ht="12" x14ac:dyDescent="0.2">
      <c r="A71" s="165"/>
      <c r="B71" s="38" t="s">
        <v>50</v>
      </c>
      <c r="C71" s="995"/>
      <c r="D71" s="982"/>
      <c r="E71" s="982"/>
      <c r="F71" s="982"/>
      <c r="G71" s="982"/>
      <c r="H71" s="983"/>
    </row>
    <row r="72" spans="1:8" s="1" customFormat="1" ht="24" x14ac:dyDescent="0.2">
      <c r="A72" s="165"/>
      <c r="B72" s="40" t="s">
        <v>142</v>
      </c>
      <c r="C72" s="57"/>
      <c r="D72" s="57" t="s">
        <v>45</v>
      </c>
      <c r="E72" s="57"/>
      <c r="F72" s="57"/>
      <c r="G72" s="59"/>
      <c r="H72" s="60"/>
    </row>
    <row r="73" spans="1:8" s="1" customFormat="1" ht="24" x14ac:dyDescent="0.2">
      <c r="A73" s="165"/>
      <c r="B73" s="40" t="s">
        <v>162</v>
      </c>
      <c r="C73" s="57"/>
      <c r="D73" s="57" t="s">
        <v>45</v>
      </c>
      <c r="E73" s="57"/>
      <c r="F73" s="57"/>
      <c r="G73" s="59"/>
      <c r="H73" s="60"/>
    </row>
    <row r="74" spans="1:8" s="1" customFormat="1" ht="24" x14ac:dyDescent="0.2">
      <c r="A74" s="165"/>
      <c r="B74" s="40" t="s">
        <v>518</v>
      </c>
      <c r="C74" s="61"/>
      <c r="D74" s="57"/>
      <c r="E74" s="57" t="s">
        <v>47</v>
      </c>
      <c r="F74" s="57"/>
      <c r="G74" s="59"/>
      <c r="H74" s="60"/>
    </row>
    <row r="75" spans="1:8" s="1" customFormat="1" ht="12" x14ac:dyDescent="0.2">
      <c r="A75" s="165"/>
      <c r="B75" s="31" t="s">
        <v>143</v>
      </c>
      <c r="C75" s="57"/>
      <c r="D75" s="57"/>
      <c r="E75" s="57" t="s">
        <v>47</v>
      </c>
      <c r="F75" s="57"/>
      <c r="G75" s="59"/>
      <c r="H75" s="60"/>
    </row>
    <row r="76" spans="1:8" s="1" customFormat="1" ht="12" x14ac:dyDescent="0.2">
      <c r="A76" s="165"/>
      <c r="B76" s="31" t="s">
        <v>144</v>
      </c>
      <c r="C76" s="57"/>
      <c r="D76" s="57"/>
      <c r="E76" s="57"/>
      <c r="F76" s="57" t="s">
        <v>47</v>
      </c>
      <c r="G76" s="59"/>
      <c r="H76" s="60"/>
    </row>
    <row r="77" spans="1:8" s="1" customFormat="1" ht="12" x14ac:dyDescent="0.2">
      <c r="A77" s="165"/>
      <c r="B77" s="40" t="s">
        <v>163</v>
      </c>
      <c r="C77" s="57"/>
      <c r="D77" s="57"/>
      <c r="E77" s="57"/>
      <c r="F77" s="57" t="s">
        <v>47</v>
      </c>
      <c r="G77" s="59"/>
      <c r="H77" s="60"/>
    </row>
    <row r="78" spans="1:8" s="1" customFormat="1" ht="12" x14ac:dyDescent="0.2">
      <c r="A78" s="165"/>
      <c r="B78" s="47"/>
      <c r="C78" s="67"/>
      <c r="D78" s="67"/>
      <c r="E78" s="67"/>
      <c r="F78" s="67"/>
      <c r="G78" s="75"/>
      <c r="H78" s="76"/>
    </row>
    <row r="79" spans="1:8" s="1" customFormat="1" ht="12" x14ac:dyDescent="0.2">
      <c r="A79" s="165"/>
      <c r="B79" s="63" t="s">
        <v>51</v>
      </c>
      <c r="C79" s="984"/>
      <c r="D79" s="985"/>
      <c r="E79" s="985"/>
      <c r="F79" s="985"/>
      <c r="G79" s="985"/>
      <c r="H79" s="986"/>
    </row>
    <row r="80" spans="1:8" s="1" customFormat="1" ht="12" x14ac:dyDescent="0.2">
      <c r="A80" s="165"/>
      <c r="B80" s="31" t="s">
        <v>517</v>
      </c>
      <c r="C80" s="57"/>
      <c r="D80" s="57"/>
      <c r="E80" s="57"/>
      <c r="F80" s="57" t="s">
        <v>47</v>
      </c>
      <c r="G80" s="57"/>
      <c r="H80" s="166"/>
    </row>
    <row r="81" spans="1:8" s="1" customFormat="1" ht="12" x14ac:dyDescent="0.2">
      <c r="A81" s="165"/>
      <c r="B81" s="31" t="s">
        <v>157</v>
      </c>
      <c r="C81" s="57"/>
      <c r="D81" s="57"/>
      <c r="E81" s="57"/>
      <c r="F81" s="57" t="s">
        <v>47</v>
      </c>
      <c r="G81" s="57"/>
      <c r="H81" s="166"/>
    </row>
    <row r="82" spans="1:8" s="1" customFormat="1" ht="12" x14ac:dyDescent="0.2">
      <c r="A82" s="165"/>
      <c r="B82" s="31" t="s">
        <v>56</v>
      </c>
      <c r="C82" s="57"/>
      <c r="D82" s="57"/>
      <c r="E82" s="57" t="s">
        <v>47</v>
      </c>
      <c r="F82" s="57"/>
      <c r="G82" s="57"/>
      <c r="H82" s="58"/>
    </row>
    <row r="83" spans="1:8" s="1" customFormat="1" ht="12" x14ac:dyDescent="0.2">
      <c r="A83" s="165"/>
      <c r="B83" s="31" t="s">
        <v>62</v>
      </c>
      <c r="C83" s="57"/>
      <c r="D83" s="57"/>
      <c r="E83" s="57" t="s">
        <v>47</v>
      </c>
      <c r="F83" s="57"/>
      <c r="G83" s="57"/>
      <c r="H83" s="58"/>
    </row>
    <row r="84" spans="1:8" s="1" customFormat="1" ht="12" x14ac:dyDescent="0.2">
      <c r="A84" s="165"/>
      <c r="B84" s="31" t="s">
        <v>164</v>
      </c>
      <c r="C84" s="57"/>
      <c r="D84" s="57"/>
      <c r="E84" s="57"/>
      <c r="F84" s="57" t="s">
        <v>47</v>
      </c>
      <c r="G84" s="57"/>
      <c r="H84" s="58"/>
    </row>
    <row r="85" spans="1:8" s="1" customFormat="1" ht="12" x14ac:dyDescent="0.2">
      <c r="A85" s="165"/>
      <c r="B85" s="31" t="s">
        <v>150</v>
      </c>
      <c r="C85" s="57" t="s">
        <v>45</v>
      </c>
      <c r="D85" s="57"/>
      <c r="E85" s="57"/>
      <c r="F85" s="57"/>
      <c r="G85" s="57"/>
      <c r="H85" s="58"/>
    </row>
    <row r="86" spans="1:8" s="1" customFormat="1" ht="12.75" thickBot="1" x14ac:dyDescent="0.25">
      <c r="A86" s="165"/>
      <c r="B86" s="77"/>
      <c r="C86" s="57"/>
      <c r="D86" s="57"/>
      <c r="E86" s="57"/>
      <c r="F86" s="57"/>
      <c r="G86" s="57"/>
      <c r="H86" s="58"/>
    </row>
    <row r="87" spans="1:8" s="1" customFormat="1" ht="15" customHeight="1" x14ac:dyDescent="0.2">
      <c r="A87" s="165"/>
      <c r="B87" s="51" t="s">
        <v>48</v>
      </c>
      <c r="C87" s="987"/>
      <c r="D87" s="988"/>
      <c r="E87" s="988"/>
      <c r="F87" s="988"/>
      <c r="G87" s="988"/>
      <c r="H87" s="989"/>
    </row>
    <row r="88" spans="1:8" s="1" customFormat="1" ht="12" x14ac:dyDescent="0.2">
      <c r="A88" s="165"/>
      <c r="B88" s="46" t="s">
        <v>160</v>
      </c>
      <c r="C88" s="57"/>
      <c r="D88" s="57" t="s">
        <v>45</v>
      </c>
      <c r="E88" s="57"/>
      <c r="F88" s="57"/>
      <c r="G88" s="57"/>
      <c r="H88" s="58"/>
    </row>
    <row r="89" spans="1:8" s="1" customFormat="1" ht="12" x14ac:dyDescent="0.2">
      <c r="A89" s="165"/>
      <c r="B89" s="46" t="s">
        <v>154</v>
      </c>
      <c r="C89" s="57"/>
      <c r="D89" s="57" t="s">
        <v>45</v>
      </c>
      <c r="E89" s="57"/>
      <c r="F89" s="57"/>
      <c r="G89" s="57"/>
      <c r="H89" s="58"/>
    </row>
    <row r="90" spans="1:8" s="1" customFormat="1" ht="12.75" thickBot="1" x14ac:dyDescent="0.25">
      <c r="A90" s="165"/>
      <c r="B90" s="31" t="s">
        <v>515</v>
      </c>
      <c r="C90" s="57"/>
      <c r="D90" s="57"/>
      <c r="E90" s="57"/>
      <c r="F90" s="57" t="s">
        <v>47</v>
      </c>
      <c r="G90" s="57"/>
      <c r="H90" s="58"/>
    </row>
    <row r="91" spans="1:8" s="1" customFormat="1" ht="22.5" customHeight="1" thickBot="1" x14ac:dyDescent="0.25">
      <c r="A91" s="28"/>
      <c r="B91" s="54" t="s">
        <v>165</v>
      </c>
      <c r="C91" s="990" t="s">
        <v>58</v>
      </c>
      <c r="D91" s="991"/>
      <c r="E91" s="991"/>
      <c r="F91" s="991"/>
      <c r="G91" s="991"/>
      <c r="H91" s="992"/>
    </row>
    <row r="92" spans="1:8" s="1" customFormat="1" ht="15" customHeight="1" x14ac:dyDescent="0.2">
      <c r="A92" s="993"/>
      <c r="B92" s="37" t="s">
        <v>44</v>
      </c>
      <c r="C92" s="55"/>
      <c r="D92" s="55"/>
      <c r="E92" s="55"/>
      <c r="F92" s="55"/>
      <c r="G92" s="55"/>
      <c r="H92" s="56"/>
    </row>
    <row r="93" spans="1:8" s="1" customFormat="1" ht="12" x14ac:dyDescent="0.2">
      <c r="A93" s="996"/>
      <c r="B93" s="31" t="s">
        <v>369</v>
      </c>
      <c r="C93" s="57"/>
      <c r="D93" s="57" t="s">
        <v>45</v>
      </c>
      <c r="E93" s="57"/>
      <c r="F93" s="57"/>
      <c r="G93" s="57"/>
      <c r="H93" s="58"/>
    </row>
    <row r="94" spans="1:8" s="1" customFormat="1" ht="12" x14ac:dyDescent="0.2">
      <c r="A94" s="996"/>
      <c r="B94" s="31" t="s">
        <v>511</v>
      </c>
      <c r="C94" s="57"/>
      <c r="D94" s="57" t="s">
        <v>45</v>
      </c>
      <c r="E94" s="57"/>
      <c r="F94" s="57"/>
      <c r="G94" s="57"/>
      <c r="H94" s="58"/>
    </row>
    <row r="95" spans="1:8" s="1" customFormat="1" ht="12" x14ac:dyDescent="0.2">
      <c r="A95" s="996"/>
      <c r="B95" s="31" t="s">
        <v>141</v>
      </c>
      <c r="C95" s="57"/>
      <c r="D95" s="57" t="s">
        <v>45</v>
      </c>
      <c r="E95" s="65"/>
      <c r="F95" s="65"/>
      <c r="G95" s="65"/>
      <c r="H95" s="69"/>
    </row>
    <row r="96" spans="1:8" s="1" customFormat="1" ht="12.75" thickBot="1" x14ac:dyDescent="0.25">
      <c r="A96" s="997"/>
      <c r="B96" s="78" t="s">
        <v>166</v>
      </c>
      <c r="C96" s="71" t="s">
        <v>45</v>
      </c>
      <c r="D96" s="71"/>
      <c r="E96" s="71"/>
      <c r="F96" s="71"/>
      <c r="G96" s="71"/>
      <c r="H96" s="79"/>
    </row>
    <row r="97" spans="1:8" s="1" customFormat="1" ht="15" customHeight="1" x14ac:dyDescent="0.2">
      <c r="A97" s="167"/>
      <c r="B97" s="37" t="s">
        <v>112</v>
      </c>
      <c r="C97" s="977"/>
      <c r="D97" s="978"/>
      <c r="E97" s="978"/>
      <c r="F97" s="978"/>
      <c r="G97" s="978"/>
      <c r="H97" s="979"/>
    </row>
    <row r="98" spans="1:8" s="1" customFormat="1" ht="12" x14ac:dyDescent="0.2">
      <c r="A98" s="167"/>
      <c r="B98" s="38" t="s">
        <v>50</v>
      </c>
      <c r="C98" s="995"/>
      <c r="D98" s="982"/>
      <c r="E98" s="982"/>
      <c r="F98" s="982"/>
      <c r="G98" s="982"/>
      <c r="H98" s="983"/>
    </row>
    <row r="99" spans="1:8" s="1" customFormat="1" ht="24" x14ac:dyDescent="0.2">
      <c r="A99" s="167"/>
      <c r="B99" s="40" t="s">
        <v>142</v>
      </c>
      <c r="C99" s="57"/>
      <c r="D99" s="57" t="s">
        <v>45</v>
      </c>
      <c r="E99" s="57"/>
      <c r="F99" s="57"/>
      <c r="G99" s="59"/>
      <c r="H99" s="60"/>
    </row>
    <row r="100" spans="1:8" s="1" customFormat="1" ht="24" x14ac:dyDescent="0.2">
      <c r="A100" s="167"/>
      <c r="B100" s="40" t="s">
        <v>516</v>
      </c>
      <c r="C100" s="61"/>
      <c r="D100" s="57"/>
      <c r="E100" s="57" t="s">
        <v>47</v>
      </c>
      <c r="F100" s="57"/>
      <c r="G100" s="59"/>
      <c r="H100" s="60"/>
    </row>
    <row r="101" spans="1:8" s="1" customFormat="1" ht="12" x14ac:dyDescent="0.2">
      <c r="A101" s="167"/>
      <c r="B101" s="31" t="s">
        <v>143</v>
      </c>
      <c r="C101" s="57"/>
      <c r="D101" s="57"/>
      <c r="E101" s="57" t="s">
        <v>47</v>
      </c>
      <c r="F101" s="57"/>
      <c r="G101" s="59"/>
      <c r="H101" s="60"/>
    </row>
    <row r="102" spans="1:8" s="1" customFormat="1" ht="12" x14ac:dyDescent="0.2">
      <c r="A102" s="167"/>
      <c r="B102" s="31" t="s">
        <v>144</v>
      </c>
      <c r="C102" s="57"/>
      <c r="D102" s="57"/>
      <c r="E102" s="57"/>
      <c r="F102" s="57" t="s">
        <v>47</v>
      </c>
      <c r="G102" s="59"/>
      <c r="H102" s="60"/>
    </row>
    <row r="103" spans="1:8" s="1" customFormat="1" ht="12" x14ac:dyDescent="0.2">
      <c r="A103" s="167"/>
      <c r="B103" s="47"/>
      <c r="C103" s="67"/>
      <c r="D103" s="67"/>
      <c r="E103" s="67"/>
      <c r="F103" s="67"/>
      <c r="G103" s="67"/>
      <c r="H103" s="68"/>
    </row>
    <row r="104" spans="1:8" s="1" customFormat="1" ht="12" x14ac:dyDescent="0.2">
      <c r="A104" s="167"/>
      <c r="B104" s="63" t="s">
        <v>51</v>
      </c>
      <c r="C104" s="984"/>
      <c r="D104" s="985"/>
      <c r="E104" s="985"/>
      <c r="F104" s="985"/>
      <c r="G104" s="985"/>
      <c r="H104" s="986"/>
    </row>
    <row r="105" spans="1:8" s="1" customFormat="1" ht="12" x14ac:dyDescent="0.2">
      <c r="A105" s="167"/>
      <c r="B105" s="31" t="s">
        <v>167</v>
      </c>
      <c r="C105" s="57"/>
      <c r="D105" s="57" t="s">
        <v>45</v>
      </c>
      <c r="E105" s="57"/>
      <c r="F105" s="57"/>
      <c r="G105" s="57"/>
      <c r="H105" s="58"/>
    </row>
    <row r="106" spans="1:8" s="1" customFormat="1" ht="12" x14ac:dyDescent="0.2">
      <c r="A106" s="167"/>
      <c r="B106" s="31" t="s">
        <v>168</v>
      </c>
      <c r="C106" s="57"/>
      <c r="D106" s="57" t="s">
        <v>45</v>
      </c>
      <c r="E106" s="57"/>
      <c r="F106" s="57"/>
      <c r="G106" s="57"/>
      <c r="H106" s="58"/>
    </row>
    <row r="107" spans="1:8" s="1" customFormat="1" ht="12" x14ac:dyDescent="0.2">
      <c r="A107" s="167"/>
      <c r="B107" s="45" t="s">
        <v>169</v>
      </c>
      <c r="C107" s="65"/>
      <c r="D107" s="65" t="s">
        <v>45</v>
      </c>
      <c r="E107" s="57"/>
      <c r="F107" s="57"/>
      <c r="G107" s="57"/>
      <c r="H107" s="58"/>
    </row>
    <row r="108" spans="1:8" s="1" customFormat="1" ht="12" x14ac:dyDescent="0.2">
      <c r="A108" s="167"/>
      <c r="B108" s="50" t="s">
        <v>150</v>
      </c>
      <c r="C108" s="57" t="s">
        <v>45</v>
      </c>
      <c r="D108" s="67"/>
      <c r="E108" s="57"/>
      <c r="F108" s="57"/>
      <c r="G108" s="57"/>
      <c r="H108" s="58"/>
    </row>
    <row r="109" spans="1:8" s="1" customFormat="1" ht="12" x14ac:dyDescent="0.2">
      <c r="A109" s="167"/>
      <c r="B109" s="31" t="s">
        <v>62</v>
      </c>
      <c r="C109" s="57"/>
      <c r="D109" s="57"/>
      <c r="E109" s="57" t="s">
        <v>47</v>
      </c>
      <c r="F109" s="57"/>
      <c r="G109" s="57"/>
      <c r="H109" s="58"/>
    </row>
    <row r="110" spans="1:8" s="1" customFormat="1" ht="12" x14ac:dyDescent="0.2">
      <c r="A110" s="167"/>
      <c r="B110" s="31" t="s">
        <v>52</v>
      </c>
      <c r="C110" s="57"/>
      <c r="D110" s="57"/>
      <c r="E110" s="57"/>
      <c r="F110" s="57" t="s">
        <v>47</v>
      </c>
      <c r="G110" s="57"/>
      <c r="H110" s="58"/>
    </row>
    <row r="111" spans="1:8" s="1" customFormat="1" ht="12.75" thickBot="1" x14ac:dyDescent="0.25">
      <c r="A111" s="167"/>
      <c r="B111" s="77"/>
      <c r="C111" s="67"/>
      <c r="D111" s="67"/>
      <c r="E111" s="67"/>
      <c r="F111" s="67"/>
      <c r="G111" s="67"/>
      <c r="H111" s="68"/>
    </row>
    <row r="112" spans="1:8" s="1" customFormat="1" ht="15" customHeight="1" x14ac:dyDescent="0.2">
      <c r="A112" s="167"/>
      <c r="B112" s="51" t="s">
        <v>48</v>
      </c>
      <c r="C112" s="987"/>
      <c r="D112" s="988"/>
      <c r="E112" s="988"/>
      <c r="F112" s="988"/>
      <c r="G112" s="988"/>
      <c r="H112" s="989"/>
    </row>
    <row r="113" spans="1:8" s="1" customFormat="1" ht="12" x14ac:dyDescent="0.2">
      <c r="A113" s="167"/>
      <c r="B113" s="46" t="s">
        <v>160</v>
      </c>
      <c r="C113" s="57"/>
      <c r="D113" s="57" t="s">
        <v>45</v>
      </c>
      <c r="E113" s="57"/>
      <c r="F113" s="57"/>
      <c r="G113" s="57"/>
      <c r="H113" s="58"/>
    </row>
    <row r="114" spans="1:8" s="1" customFormat="1" ht="12" x14ac:dyDescent="0.2">
      <c r="A114" s="167"/>
      <c r="B114" s="46" t="s">
        <v>154</v>
      </c>
      <c r="C114" s="57"/>
      <c r="D114" s="57" t="s">
        <v>45</v>
      </c>
      <c r="E114" s="57"/>
      <c r="F114" s="57"/>
      <c r="G114" s="57"/>
      <c r="H114" s="58"/>
    </row>
    <row r="115" spans="1:8" s="1" customFormat="1" ht="12.75" thickBot="1" x14ac:dyDescent="0.25">
      <c r="A115" s="167"/>
      <c r="B115" s="31" t="s">
        <v>515</v>
      </c>
      <c r="C115" s="57"/>
      <c r="D115" s="57"/>
      <c r="E115" s="57"/>
      <c r="F115" s="57" t="s">
        <v>47</v>
      </c>
      <c r="G115" s="57"/>
      <c r="H115" s="58"/>
    </row>
    <row r="116" spans="1:8" s="1" customFormat="1" ht="22.5" customHeight="1" thickBot="1" x14ac:dyDescent="0.25">
      <c r="A116" s="80"/>
      <c r="B116" s="54" t="s">
        <v>170</v>
      </c>
      <c r="C116" s="990" t="s">
        <v>43</v>
      </c>
      <c r="D116" s="991"/>
      <c r="E116" s="991"/>
      <c r="F116" s="991"/>
      <c r="G116" s="991"/>
      <c r="H116" s="992"/>
    </row>
    <row r="117" spans="1:8" s="1" customFormat="1" ht="15" customHeight="1" x14ac:dyDescent="0.2">
      <c r="A117" s="80"/>
      <c r="B117" s="37" t="s">
        <v>44</v>
      </c>
      <c r="C117" s="55"/>
      <c r="D117" s="55"/>
      <c r="E117" s="55"/>
      <c r="F117" s="55"/>
      <c r="G117" s="55"/>
      <c r="H117" s="56"/>
    </row>
    <row r="118" spans="1:8" s="1" customFormat="1" ht="12" x14ac:dyDescent="0.2">
      <c r="A118" s="993"/>
      <c r="B118" s="31" t="s">
        <v>191</v>
      </c>
      <c r="C118" s="57"/>
      <c r="D118" s="57" t="s">
        <v>45</v>
      </c>
      <c r="E118" s="57"/>
      <c r="F118" s="57"/>
      <c r="G118" s="57"/>
      <c r="H118" s="58"/>
    </row>
    <row r="119" spans="1:8" s="1" customFormat="1" ht="12" x14ac:dyDescent="0.2">
      <c r="A119" s="993"/>
      <c r="B119" s="31" t="s">
        <v>511</v>
      </c>
      <c r="C119" s="57"/>
      <c r="D119" s="57" t="s">
        <v>45</v>
      </c>
      <c r="E119" s="57"/>
      <c r="F119" s="57"/>
      <c r="G119" s="57"/>
      <c r="H119" s="58"/>
    </row>
    <row r="120" spans="1:8" s="1" customFormat="1" ht="12" x14ac:dyDescent="0.2">
      <c r="A120" s="993"/>
      <c r="B120" s="31" t="s">
        <v>141</v>
      </c>
      <c r="C120" s="57"/>
      <c r="D120" s="57" t="s">
        <v>45</v>
      </c>
      <c r="E120" s="57"/>
      <c r="F120" s="57"/>
      <c r="G120" s="57"/>
      <c r="H120" s="81"/>
    </row>
    <row r="121" spans="1:8" s="1" customFormat="1" ht="12.75" thickBot="1" x14ac:dyDescent="0.25">
      <c r="A121" s="994"/>
      <c r="B121" s="45" t="s">
        <v>171</v>
      </c>
      <c r="C121" s="65"/>
      <c r="D121" s="65"/>
      <c r="E121" s="65"/>
      <c r="F121" s="65" t="s">
        <v>47</v>
      </c>
      <c r="G121" s="71"/>
      <c r="H121" s="79"/>
    </row>
    <row r="122" spans="1:8" s="1" customFormat="1" ht="15" customHeight="1" x14ac:dyDescent="0.2">
      <c r="A122" s="993"/>
      <c r="B122" s="37" t="s">
        <v>112</v>
      </c>
      <c r="C122" s="977"/>
      <c r="D122" s="978"/>
      <c r="E122" s="978"/>
      <c r="F122" s="978"/>
      <c r="G122" s="978"/>
      <c r="H122" s="979"/>
    </row>
    <row r="123" spans="1:8" s="1" customFormat="1" ht="12" x14ac:dyDescent="0.2">
      <c r="A123" s="993"/>
      <c r="B123" s="82" t="s">
        <v>50</v>
      </c>
      <c r="C123" s="980"/>
      <c r="D123" s="981"/>
      <c r="E123" s="982"/>
      <c r="F123" s="982"/>
      <c r="G123" s="982"/>
      <c r="H123" s="983"/>
    </row>
    <row r="124" spans="1:8" s="1" customFormat="1" ht="12" x14ac:dyDescent="0.2">
      <c r="A124" s="993"/>
      <c r="B124" s="31" t="s">
        <v>172</v>
      </c>
      <c r="C124" s="57"/>
      <c r="D124" s="57" t="s">
        <v>45</v>
      </c>
      <c r="E124" s="65"/>
      <c r="F124" s="65"/>
      <c r="G124" s="65"/>
      <c r="H124" s="66"/>
    </row>
    <row r="125" spans="1:8" s="1" customFormat="1" ht="24" x14ac:dyDescent="0.2">
      <c r="A125" s="993"/>
      <c r="B125" s="40" t="s">
        <v>173</v>
      </c>
      <c r="C125" s="57"/>
      <c r="D125" s="57" t="s">
        <v>45</v>
      </c>
      <c r="E125" s="65"/>
      <c r="F125" s="65"/>
      <c r="G125" s="65"/>
      <c r="H125" s="66"/>
    </row>
    <row r="126" spans="1:8" s="1" customFormat="1" ht="12" x14ac:dyDescent="0.2">
      <c r="A126" s="993"/>
      <c r="B126" s="31" t="s">
        <v>174</v>
      </c>
      <c r="C126" s="61"/>
      <c r="D126" s="57" t="s">
        <v>45</v>
      </c>
      <c r="E126" s="65"/>
      <c r="F126" s="65"/>
      <c r="G126" s="65"/>
      <c r="H126" s="66"/>
    </row>
    <row r="127" spans="1:8" s="1" customFormat="1" ht="12" x14ac:dyDescent="0.2">
      <c r="A127" s="993"/>
      <c r="B127" s="31" t="s">
        <v>143</v>
      </c>
      <c r="C127" s="57"/>
      <c r="D127" s="57"/>
      <c r="E127" s="57" t="s">
        <v>47</v>
      </c>
      <c r="F127" s="57"/>
      <c r="G127" s="65"/>
      <c r="H127" s="66"/>
    </row>
    <row r="128" spans="1:8" s="1" customFormat="1" ht="12" x14ac:dyDescent="0.2">
      <c r="A128" s="993"/>
      <c r="B128" s="31" t="s">
        <v>144</v>
      </c>
      <c r="C128" s="57"/>
      <c r="D128" s="57"/>
      <c r="E128" s="57"/>
      <c r="F128" s="57" t="s">
        <v>47</v>
      </c>
      <c r="G128" s="65"/>
      <c r="H128" s="66"/>
    </row>
    <row r="129" spans="1:8" s="1" customFormat="1" ht="12" x14ac:dyDescent="0.2">
      <c r="A129" s="993"/>
      <c r="B129" s="31" t="s">
        <v>519</v>
      </c>
      <c r="C129" s="65"/>
      <c r="D129" s="65"/>
      <c r="E129" s="65"/>
      <c r="F129" s="65" t="s">
        <v>47</v>
      </c>
      <c r="G129" s="65"/>
      <c r="H129" s="66"/>
    </row>
    <row r="130" spans="1:8" s="1" customFormat="1" ht="12" x14ac:dyDescent="0.2">
      <c r="A130" s="993"/>
      <c r="B130" s="31" t="s">
        <v>175</v>
      </c>
      <c r="C130" s="65"/>
      <c r="D130" s="65"/>
      <c r="E130" s="65"/>
      <c r="F130" s="65" t="s">
        <v>47</v>
      </c>
      <c r="G130" s="65"/>
      <c r="H130" s="66"/>
    </row>
    <row r="131" spans="1:8" s="1" customFormat="1" ht="12" x14ac:dyDescent="0.2">
      <c r="A131" s="993"/>
      <c r="B131" s="45"/>
      <c r="C131" s="65"/>
      <c r="D131" s="65"/>
      <c r="E131" s="65"/>
      <c r="F131" s="65"/>
      <c r="G131" s="65"/>
      <c r="H131" s="66"/>
    </row>
    <row r="132" spans="1:8" s="1" customFormat="1" ht="12" x14ac:dyDescent="0.2">
      <c r="A132" s="993"/>
      <c r="B132" s="63" t="s">
        <v>51</v>
      </c>
      <c r="C132" s="984"/>
      <c r="D132" s="985"/>
      <c r="E132" s="985"/>
      <c r="F132" s="985"/>
      <c r="G132" s="985"/>
      <c r="H132" s="986"/>
    </row>
    <row r="133" spans="1:8" s="1" customFormat="1" ht="12" x14ac:dyDescent="0.2">
      <c r="A133" s="993"/>
      <c r="B133" s="45" t="s">
        <v>176</v>
      </c>
      <c r="C133" s="65"/>
      <c r="D133" s="65" t="s">
        <v>45</v>
      </c>
      <c r="E133" s="65"/>
      <c r="F133" s="65"/>
      <c r="G133" s="65"/>
      <c r="H133" s="66"/>
    </row>
    <row r="134" spans="1:8" s="1" customFormat="1" ht="12" x14ac:dyDescent="0.2">
      <c r="A134" s="993"/>
      <c r="B134" s="31" t="s">
        <v>177</v>
      </c>
      <c r="C134" s="57" t="s">
        <v>45</v>
      </c>
      <c r="D134" s="57"/>
      <c r="E134" s="57"/>
      <c r="F134" s="57"/>
      <c r="G134" s="57"/>
      <c r="H134" s="58" t="s">
        <v>146</v>
      </c>
    </row>
    <row r="135" spans="1:8" s="1" customFormat="1" ht="12" x14ac:dyDescent="0.2">
      <c r="A135" s="993"/>
      <c r="B135" s="31" t="s">
        <v>178</v>
      </c>
      <c r="C135" s="57"/>
      <c r="D135" s="57" t="s">
        <v>45</v>
      </c>
      <c r="E135" s="57"/>
      <c r="F135" s="57"/>
      <c r="G135" s="57"/>
      <c r="H135" s="58"/>
    </row>
    <row r="136" spans="1:8" s="1" customFormat="1" ht="12" x14ac:dyDescent="0.2">
      <c r="A136" s="993"/>
      <c r="B136" s="31" t="s">
        <v>513</v>
      </c>
      <c r="C136" s="57"/>
      <c r="D136" s="57" t="s">
        <v>45</v>
      </c>
      <c r="E136" s="57"/>
      <c r="F136" s="57"/>
      <c r="G136" s="57"/>
      <c r="H136" s="58"/>
    </row>
    <row r="137" spans="1:8" s="1" customFormat="1" ht="12" x14ac:dyDescent="0.2">
      <c r="A137" s="993"/>
      <c r="B137" s="31" t="s">
        <v>520</v>
      </c>
      <c r="C137" s="57"/>
      <c r="D137" s="57" t="s">
        <v>45</v>
      </c>
      <c r="E137" s="57"/>
      <c r="F137" s="57"/>
      <c r="G137" s="57"/>
      <c r="H137" s="58"/>
    </row>
    <row r="138" spans="1:8" s="1" customFormat="1" ht="12" x14ac:dyDescent="0.2">
      <c r="A138" s="993"/>
      <c r="B138" s="31" t="s">
        <v>53</v>
      </c>
      <c r="C138" s="57"/>
      <c r="D138" s="57" t="s">
        <v>45</v>
      </c>
      <c r="E138" s="57"/>
      <c r="F138" s="57"/>
      <c r="G138" s="57"/>
      <c r="H138" s="58"/>
    </row>
    <row r="139" spans="1:8" s="1" customFormat="1" ht="12" x14ac:dyDescent="0.2">
      <c r="A139" s="993"/>
      <c r="B139" s="50" t="s">
        <v>179</v>
      </c>
      <c r="C139" s="83"/>
      <c r="D139" s="83" t="s">
        <v>45</v>
      </c>
      <c r="E139" s="83"/>
      <c r="F139" s="83"/>
      <c r="G139" s="83"/>
      <c r="H139" s="84"/>
    </row>
    <row r="140" spans="1:8" s="1" customFormat="1" ht="12" x14ac:dyDescent="0.2">
      <c r="A140" s="993"/>
      <c r="B140" s="31" t="s">
        <v>180</v>
      </c>
      <c r="C140" s="57"/>
      <c r="D140" s="57" t="s">
        <v>45</v>
      </c>
      <c r="E140" s="57"/>
      <c r="F140" s="57"/>
      <c r="G140" s="57"/>
      <c r="H140" s="58"/>
    </row>
    <row r="141" spans="1:8" s="1" customFormat="1" ht="12" x14ac:dyDescent="0.2">
      <c r="A141" s="993"/>
      <c r="B141" s="31" t="s">
        <v>181</v>
      </c>
      <c r="C141" s="57"/>
      <c r="D141" s="57" t="s">
        <v>45</v>
      </c>
      <c r="E141" s="57"/>
      <c r="F141" s="57"/>
      <c r="G141" s="57"/>
      <c r="H141" s="58"/>
    </row>
    <row r="142" spans="1:8" s="1" customFormat="1" ht="12" x14ac:dyDescent="0.2">
      <c r="A142" s="993"/>
      <c r="B142" s="50" t="s">
        <v>199</v>
      </c>
      <c r="C142" s="57"/>
      <c r="D142" s="57" t="s">
        <v>45</v>
      </c>
      <c r="E142" s="57"/>
      <c r="F142" s="57"/>
      <c r="G142" s="57"/>
      <c r="H142" s="58"/>
    </row>
    <row r="143" spans="1:8" s="1" customFormat="1" ht="12" x14ac:dyDescent="0.2">
      <c r="A143" s="993"/>
      <c r="B143" s="50" t="s">
        <v>150</v>
      </c>
      <c r="C143" s="57" t="s">
        <v>45</v>
      </c>
      <c r="D143" s="57"/>
      <c r="E143" s="57"/>
      <c r="F143" s="57"/>
      <c r="G143" s="57"/>
      <c r="H143" s="58"/>
    </row>
    <row r="144" spans="1:8" s="1" customFormat="1" ht="12" x14ac:dyDescent="0.2">
      <c r="A144" s="993"/>
      <c r="B144" s="31" t="s">
        <v>62</v>
      </c>
      <c r="C144" s="57"/>
      <c r="D144" s="57"/>
      <c r="E144" s="57" t="s">
        <v>47</v>
      </c>
      <c r="F144" s="57"/>
      <c r="G144" s="57"/>
      <c r="H144" s="58"/>
    </row>
    <row r="145" spans="1:8" s="1" customFormat="1" ht="12" x14ac:dyDescent="0.2">
      <c r="A145" s="993"/>
      <c r="B145" s="31" t="s">
        <v>164</v>
      </c>
      <c r="C145" s="57"/>
      <c r="D145" s="57"/>
      <c r="E145" s="57"/>
      <c r="F145" s="57" t="s">
        <v>47</v>
      </c>
      <c r="G145" s="57"/>
      <c r="H145" s="58"/>
    </row>
    <row r="146" spans="1:8" s="1" customFormat="1" ht="12.75" thickBot="1" x14ac:dyDescent="0.25">
      <c r="A146" s="993"/>
      <c r="B146" s="77"/>
      <c r="C146" s="67"/>
      <c r="D146" s="67"/>
      <c r="E146" s="67"/>
      <c r="F146" s="67"/>
      <c r="G146" s="67"/>
      <c r="H146" s="68"/>
    </row>
    <row r="147" spans="1:8" s="1" customFormat="1" ht="15" customHeight="1" x14ac:dyDescent="0.2">
      <c r="A147" s="993"/>
      <c r="B147" s="51" t="s">
        <v>48</v>
      </c>
      <c r="C147" s="987"/>
      <c r="D147" s="988"/>
      <c r="E147" s="988"/>
      <c r="F147" s="988"/>
      <c r="G147" s="988"/>
      <c r="H147" s="989"/>
    </row>
    <row r="148" spans="1:8" s="1" customFormat="1" ht="24" x14ac:dyDescent="0.2">
      <c r="A148" s="993"/>
      <c r="B148" s="85" t="s">
        <v>182</v>
      </c>
      <c r="C148" s="57"/>
      <c r="D148" s="57" t="s">
        <v>45</v>
      </c>
      <c r="E148" s="57"/>
      <c r="F148" s="57"/>
      <c r="G148" s="57"/>
      <c r="H148" s="58"/>
    </row>
    <row r="149" spans="1:8" s="1" customFormat="1" ht="12" x14ac:dyDescent="0.2">
      <c r="A149" s="993"/>
      <c r="B149" s="46" t="s">
        <v>154</v>
      </c>
      <c r="C149" s="57"/>
      <c r="D149" s="57" t="s">
        <v>45</v>
      </c>
      <c r="E149" s="57"/>
      <c r="F149" s="57"/>
      <c r="G149" s="57"/>
      <c r="H149" s="58"/>
    </row>
    <row r="150" spans="1:8" s="1" customFormat="1" ht="12" x14ac:dyDescent="0.2">
      <c r="A150" s="993"/>
      <c r="B150" s="31" t="s">
        <v>515</v>
      </c>
      <c r="C150" s="57"/>
      <c r="D150" s="57"/>
      <c r="E150" s="57"/>
      <c r="F150" s="57" t="s">
        <v>47</v>
      </c>
      <c r="G150" s="57"/>
      <c r="H150" s="58"/>
    </row>
    <row r="151" spans="1:8" s="1" customFormat="1" ht="12.75" thickBot="1" x14ac:dyDescent="0.25">
      <c r="A151" s="993"/>
      <c r="B151" s="31" t="s">
        <v>183</v>
      </c>
      <c r="C151" s="57"/>
      <c r="D151" s="57"/>
      <c r="E151" s="57"/>
      <c r="F151" s="57" t="s">
        <v>47</v>
      </c>
      <c r="G151" s="67"/>
      <c r="H151" s="68"/>
    </row>
    <row r="152" spans="1:8" s="1" customFormat="1" ht="20.25" customHeight="1" thickBot="1" x14ac:dyDescent="0.25">
      <c r="A152" s="164"/>
      <c r="B152" s="54" t="s">
        <v>184</v>
      </c>
      <c r="C152" s="990" t="s">
        <v>101</v>
      </c>
      <c r="D152" s="991"/>
      <c r="E152" s="991"/>
      <c r="F152" s="991"/>
      <c r="G152" s="991"/>
      <c r="H152" s="992"/>
    </row>
    <row r="153" spans="1:8" s="1" customFormat="1" ht="15" customHeight="1" x14ac:dyDescent="0.2">
      <c r="A153" s="164"/>
      <c r="B153" s="37" t="s">
        <v>44</v>
      </c>
      <c r="C153" s="55"/>
      <c r="D153" s="55"/>
      <c r="E153" s="55"/>
      <c r="F153" s="55"/>
      <c r="G153" s="55"/>
      <c r="H153" s="56"/>
    </row>
    <row r="154" spans="1:8" s="1" customFormat="1" ht="11.25" customHeight="1" x14ac:dyDescent="0.2">
      <c r="A154" s="164"/>
      <c r="B154" s="31" t="s">
        <v>156</v>
      </c>
      <c r="C154" s="57"/>
      <c r="D154" s="57" t="s">
        <v>45</v>
      </c>
      <c r="E154" s="57"/>
      <c r="F154" s="57"/>
      <c r="G154" s="57"/>
      <c r="H154" s="58"/>
    </row>
    <row r="155" spans="1:8" s="1" customFormat="1" ht="11.25" customHeight="1" x14ac:dyDescent="0.2">
      <c r="A155" s="164"/>
      <c r="B155" s="46" t="s">
        <v>185</v>
      </c>
      <c r="C155" s="59"/>
      <c r="D155" s="59"/>
      <c r="E155" s="59" t="s">
        <v>47</v>
      </c>
      <c r="F155" s="57"/>
      <c r="G155" s="57"/>
      <c r="H155" s="58"/>
    </row>
    <row r="156" spans="1:8" s="1" customFormat="1" ht="11.25" customHeight="1" x14ac:dyDescent="0.2">
      <c r="A156" s="164"/>
      <c r="B156" s="46" t="s">
        <v>200</v>
      </c>
      <c r="C156" s="59"/>
      <c r="D156" s="59" t="s">
        <v>45</v>
      </c>
      <c r="E156" s="59"/>
      <c r="F156" s="57"/>
      <c r="G156" s="57"/>
      <c r="H156" s="58"/>
    </row>
    <row r="157" spans="1:8" s="1" customFormat="1" ht="11.25" customHeight="1" x14ac:dyDescent="0.2">
      <c r="A157" s="164"/>
      <c r="B157" s="31" t="s">
        <v>511</v>
      </c>
      <c r="C157" s="57"/>
      <c r="D157" s="57" t="s">
        <v>45</v>
      </c>
      <c r="E157" s="57"/>
      <c r="F157" s="57"/>
      <c r="G157" s="57"/>
      <c r="H157" s="58"/>
    </row>
    <row r="158" spans="1:8" s="1" customFormat="1" ht="11.25" customHeight="1" x14ac:dyDescent="0.2">
      <c r="A158" s="164"/>
      <c r="B158" s="31" t="s">
        <v>141</v>
      </c>
      <c r="C158" s="57"/>
      <c r="D158" s="57" t="s">
        <v>45</v>
      </c>
      <c r="E158" s="65"/>
      <c r="F158" s="65"/>
      <c r="G158" s="65"/>
      <c r="H158" s="69"/>
    </row>
    <row r="159" spans="1:8" s="1" customFormat="1" ht="11.25" customHeight="1" thickBot="1" x14ac:dyDescent="0.25">
      <c r="A159" s="164"/>
      <c r="B159" s="78" t="s">
        <v>166</v>
      </c>
      <c r="C159" s="71" t="s">
        <v>45</v>
      </c>
      <c r="D159" s="71"/>
      <c r="E159" s="71"/>
      <c r="F159" s="71"/>
      <c r="G159" s="71"/>
      <c r="H159" s="79"/>
    </row>
    <row r="160" spans="1:8" s="1" customFormat="1" ht="15" customHeight="1" x14ac:dyDescent="0.2">
      <c r="A160" s="164"/>
      <c r="B160" s="37" t="s">
        <v>112</v>
      </c>
      <c r="C160" s="977"/>
      <c r="D160" s="978"/>
      <c r="E160" s="978"/>
      <c r="F160" s="978"/>
      <c r="G160" s="978"/>
      <c r="H160" s="979"/>
    </row>
    <row r="161" spans="1:8" s="1" customFormat="1" ht="12" customHeight="1" x14ac:dyDescent="0.2">
      <c r="A161" s="164"/>
      <c r="B161" s="82" t="s">
        <v>50</v>
      </c>
      <c r="C161" s="980"/>
      <c r="D161" s="981"/>
      <c r="E161" s="982"/>
      <c r="F161" s="982"/>
      <c r="G161" s="982"/>
      <c r="H161" s="983"/>
    </row>
    <row r="162" spans="1:8" s="1" customFormat="1" ht="24" x14ac:dyDescent="0.2">
      <c r="A162" s="993"/>
      <c r="B162" s="40" t="s">
        <v>186</v>
      </c>
      <c r="C162" s="57"/>
      <c r="D162" s="57" t="s">
        <v>45</v>
      </c>
      <c r="E162" s="57"/>
      <c r="F162" s="57"/>
      <c r="G162" s="59"/>
      <c r="H162" s="60"/>
    </row>
    <row r="163" spans="1:8" s="1" customFormat="1" ht="24" x14ac:dyDescent="0.2">
      <c r="A163" s="993"/>
      <c r="B163" s="40" t="s">
        <v>516</v>
      </c>
      <c r="C163" s="61"/>
      <c r="D163" s="57"/>
      <c r="E163" s="57" t="s">
        <v>47</v>
      </c>
      <c r="F163" s="57"/>
      <c r="G163" s="59"/>
      <c r="H163" s="60"/>
    </row>
    <row r="164" spans="1:8" s="1" customFormat="1" ht="12" x14ac:dyDescent="0.2">
      <c r="A164" s="993"/>
      <c r="B164" s="31" t="s">
        <v>143</v>
      </c>
      <c r="C164" s="57"/>
      <c r="D164" s="57"/>
      <c r="E164" s="57" t="s">
        <v>47</v>
      </c>
      <c r="F164" s="57"/>
      <c r="G164" s="59"/>
      <c r="H164" s="60"/>
    </row>
    <row r="165" spans="1:8" s="1" customFormat="1" ht="12" x14ac:dyDescent="0.2">
      <c r="A165" s="993"/>
      <c r="B165" s="31" t="s">
        <v>144</v>
      </c>
      <c r="C165" s="57"/>
      <c r="D165" s="57"/>
      <c r="E165" s="57"/>
      <c r="F165" s="57" t="s">
        <v>47</v>
      </c>
      <c r="G165" s="59"/>
      <c r="H165" s="60"/>
    </row>
    <row r="166" spans="1:8" s="1" customFormat="1" ht="12" x14ac:dyDescent="0.2">
      <c r="A166" s="993"/>
      <c r="B166" s="45"/>
      <c r="C166" s="65"/>
      <c r="D166" s="65"/>
      <c r="E166" s="65"/>
      <c r="F166" s="65"/>
      <c r="G166" s="65"/>
      <c r="H166" s="66"/>
    </row>
    <row r="167" spans="1:8" s="1" customFormat="1" ht="12" x14ac:dyDescent="0.2">
      <c r="A167" s="993"/>
      <c r="B167" s="63" t="s">
        <v>51</v>
      </c>
      <c r="C167" s="984"/>
      <c r="D167" s="985"/>
      <c r="E167" s="985"/>
      <c r="F167" s="985"/>
      <c r="G167" s="985"/>
      <c r="H167" s="986"/>
    </row>
    <row r="168" spans="1:8" s="1" customFormat="1" ht="12" x14ac:dyDescent="0.2">
      <c r="A168" s="993"/>
      <c r="B168" s="46" t="s">
        <v>187</v>
      </c>
      <c r="C168" s="57"/>
      <c r="D168" s="65"/>
      <c r="E168" s="65" t="s">
        <v>47</v>
      </c>
      <c r="F168" s="65"/>
      <c r="G168" s="65"/>
      <c r="H168" s="66"/>
    </row>
    <row r="169" spans="1:8" s="1" customFormat="1" ht="12" x14ac:dyDescent="0.2">
      <c r="A169" s="993"/>
      <c r="B169" s="31" t="s">
        <v>62</v>
      </c>
      <c r="C169" s="57"/>
      <c r="D169" s="57"/>
      <c r="E169" s="57" t="s">
        <v>47</v>
      </c>
      <c r="F169" s="65"/>
      <c r="G169" s="65"/>
      <c r="H169" s="66"/>
    </row>
    <row r="170" spans="1:8" s="1" customFormat="1" ht="12" x14ac:dyDescent="0.2">
      <c r="A170" s="993"/>
      <c r="B170" s="31" t="s">
        <v>164</v>
      </c>
      <c r="C170" s="57"/>
      <c r="D170" s="57"/>
      <c r="E170" s="57"/>
      <c r="F170" s="57" t="s">
        <v>47</v>
      </c>
      <c r="G170" s="65"/>
      <c r="H170" s="66"/>
    </row>
    <row r="171" spans="1:8" s="1" customFormat="1" ht="12" x14ac:dyDescent="0.2">
      <c r="A171" s="993"/>
      <c r="B171" s="31" t="s">
        <v>150</v>
      </c>
      <c r="C171" s="57" t="s">
        <v>45</v>
      </c>
      <c r="D171" s="65"/>
      <c r="E171" s="65"/>
      <c r="F171" s="65"/>
      <c r="G171" s="65"/>
      <c r="H171" s="66"/>
    </row>
    <row r="172" spans="1:8" s="1" customFormat="1" ht="12.75" thickBot="1" x14ac:dyDescent="0.25">
      <c r="A172" s="993"/>
      <c r="B172" s="77"/>
      <c r="C172" s="65"/>
      <c r="D172" s="65"/>
      <c r="E172" s="65"/>
      <c r="F172" s="65"/>
      <c r="G172" s="65"/>
      <c r="H172" s="66"/>
    </row>
    <row r="173" spans="1:8" s="1" customFormat="1" ht="15" customHeight="1" x14ac:dyDescent="0.2">
      <c r="A173" s="993"/>
      <c r="B173" s="51" t="s">
        <v>48</v>
      </c>
      <c r="C173" s="987"/>
      <c r="D173" s="988"/>
      <c r="E173" s="988"/>
      <c r="F173" s="988"/>
      <c r="G173" s="988"/>
      <c r="H173" s="989"/>
    </row>
    <row r="174" spans="1:8" s="1" customFormat="1" ht="12" x14ac:dyDescent="0.2">
      <c r="A174" s="993"/>
      <c r="B174" s="46" t="s">
        <v>160</v>
      </c>
      <c r="C174" s="57"/>
      <c r="D174" s="57" t="s">
        <v>45</v>
      </c>
      <c r="E174" s="57"/>
      <c r="F174" s="57"/>
      <c r="G174" s="57"/>
      <c r="H174" s="58"/>
    </row>
    <row r="175" spans="1:8" s="1" customFormat="1" ht="12" x14ac:dyDescent="0.2">
      <c r="A175" s="993"/>
      <c r="B175" s="46" t="s">
        <v>154</v>
      </c>
      <c r="C175" s="57"/>
      <c r="D175" s="57" t="s">
        <v>45</v>
      </c>
      <c r="E175" s="57"/>
      <c r="F175" s="57"/>
      <c r="G175" s="57"/>
      <c r="H175" s="58"/>
    </row>
    <row r="176" spans="1:8" s="1" customFormat="1" ht="12.75" thickBot="1" x14ac:dyDescent="0.25">
      <c r="A176" s="993"/>
      <c r="B176" s="31" t="s">
        <v>515</v>
      </c>
      <c r="C176" s="57"/>
      <c r="D176" s="57"/>
      <c r="E176" s="57"/>
      <c r="F176" s="57" t="s">
        <v>47</v>
      </c>
      <c r="G176" s="57"/>
      <c r="H176" s="58"/>
    </row>
    <row r="177" spans="1:8" s="1" customFormat="1" ht="15.75" customHeight="1" thickBot="1" x14ac:dyDescent="0.25">
      <c r="A177" s="86"/>
      <c r="B177" s="87" t="s">
        <v>11</v>
      </c>
      <c r="C177" s="990" t="s">
        <v>60</v>
      </c>
      <c r="D177" s="991"/>
      <c r="E177" s="991"/>
      <c r="F177" s="991"/>
      <c r="G177" s="991"/>
      <c r="H177" s="992"/>
    </row>
    <row r="178" spans="1:8" s="1" customFormat="1" ht="15" customHeight="1" x14ac:dyDescent="0.2">
      <c r="A178" s="86"/>
      <c r="B178" s="37" t="s">
        <v>44</v>
      </c>
      <c r="C178" s="55"/>
      <c r="D178" s="55"/>
      <c r="E178" s="55"/>
      <c r="F178" s="55"/>
      <c r="G178" s="55"/>
      <c r="H178" s="56"/>
    </row>
    <row r="179" spans="1:8" s="1" customFormat="1" ht="15.75" customHeight="1" x14ac:dyDescent="0.2">
      <c r="A179" s="86"/>
      <c r="B179" s="31" t="s">
        <v>156</v>
      </c>
      <c r="C179" s="57"/>
      <c r="D179" s="57" t="s">
        <v>45</v>
      </c>
      <c r="E179" s="57"/>
      <c r="F179" s="57"/>
      <c r="G179" s="57"/>
      <c r="H179" s="58"/>
    </row>
    <row r="180" spans="1:8" s="1" customFormat="1" ht="15.75" customHeight="1" x14ac:dyDescent="0.2">
      <c r="A180" s="86"/>
      <c r="B180" s="31" t="s">
        <v>511</v>
      </c>
      <c r="C180" s="57"/>
      <c r="D180" s="57" t="s">
        <v>45</v>
      </c>
      <c r="E180" s="57"/>
      <c r="F180" s="57"/>
      <c r="G180" s="57"/>
      <c r="H180" s="58"/>
    </row>
    <row r="181" spans="1:8" s="1" customFormat="1" ht="15.75" customHeight="1" x14ac:dyDescent="0.2">
      <c r="A181" s="86"/>
      <c r="B181" s="31" t="s">
        <v>141</v>
      </c>
      <c r="C181" s="57"/>
      <c r="D181" s="57" t="s">
        <v>45</v>
      </c>
      <c r="E181" s="57"/>
      <c r="F181" s="57"/>
      <c r="G181" s="57"/>
      <c r="H181" s="81"/>
    </row>
    <row r="182" spans="1:8" s="1" customFormat="1" ht="12.75" thickBot="1" x14ac:dyDescent="0.25">
      <c r="A182" s="976"/>
      <c r="B182" s="77" t="s">
        <v>171</v>
      </c>
      <c r="C182" s="88"/>
      <c r="D182" s="88"/>
      <c r="E182" s="88"/>
      <c r="F182" s="88" t="s">
        <v>55</v>
      </c>
      <c r="G182" s="71"/>
      <c r="H182" s="79"/>
    </row>
    <row r="183" spans="1:8" s="1" customFormat="1" ht="15" customHeight="1" x14ac:dyDescent="0.2">
      <c r="A183" s="976"/>
      <c r="B183" s="37" t="s">
        <v>112</v>
      </c>
      <c r="C183" s="977"/>
      <c r="D183" s="978"/>
      <c r="E183" s="978"/>
      <c r="F183" s="978"/>
      <c r="G183" s="978"/>
      <c r="H183" s="979"/>
    </row>
    <row r="184" spans="1:8" s="1" customFormat="1" ht="12" x14ac:dyDescent="0.2">
      <c r="A184" s="976"/>
      <c r="B184" s="82" t="s">
        <v>50</v>
      </c>
      <c r="C184" s="980"/>
      <c r="D184" s="981"/>
      <c r="E184" s="982"/>
      <c r="F184" s="982"/>
      <c r="G184" s="982"/>
      <c r="H184" s="983"/>
    </row>
    <row r="185" spans="1:8" s="1" customFormat="1" ht="24" x14ac:dyDescent="0.2">
      <c r="A185" s="976"/>
      <c r="B185" s="40" t="s">
        <v>142</v>
      </c>
      <c r="C185" s="57"/>
      <c r="D185" s="57" t="s">
        <v>45</v>
      </c>
      <c r="E185" s="57"/>
      <c r="F185" s="57"/>
      <c r="G185" s="59"/>
      <c r="H185" s="60"/>
    </row>
    <row r="186" spans="1:8" s="1" customFormat="1" ht="12" x14ac:dyDescent="0.2">
      <c r="A186" s="976"/>
      <c r="B186" s="31" t="s">
        <v>143</v>
      </c>
      <c r="C186" s="57"/>
      <c r="D186" s="57"/>
      <c r="E186" s="57"/>
      <c r="F186" s="57" t="s">
        <v>47</v>
      </c>
      <c r="G186" s="57"/>
      <c r="H186" s="58"/>
    </row>
    <row r="187" spans="1:8" s="1" customFormat="1" ht="12" x14ac:dyDescent="0.2">
      <c r="A187" s="976"/>
      <c r="B187" s="31" t="s">
        <v>144</v>
      </c>
      <c r="C187" s="57"/>
      <c r="D187" s="57"/>
      <c r="E187" s="57"/>
      <c r="F187" s="57" t="s">
        <v>47</v>
      </c>
      <c r="G187" s="57"/>
      <c r="H187" s="58"/>
    </row>
    <row r="188" spans="1:8" s="1" customFormat="1" ht="12" x14ac:dyDescent="0.2">
      <c r="A188" s="976"/>
      <c r="B188" s="31"/>
      <c r="C188" s="57"/>
      <c r="D188" s="57"/>
      <c r="E188" s="57"/>
      <c r="F188" s="57"/>
      <c r="G188" s="57"/>
      <c r="H188" s="58"/>
    </row>
    <row r="189" spans="1:8" s="1" customFormat="1" ht="12" x14ac:dyDescent="0.2">
      <c r="A189" s="976"/>
      <c r="B189" s="63" t="s">
        <v>51</v>
      </c>
      <c r="C189" s="984"/>
      <c r="D189" s="985"/>
      <c r="E189" s="985"/>
      <c r="F189" s="985"/>
      <c r="G189" s="985"/>
      <c r="H189" s="986"/>
    </row>
    <row r="190" spans="1:8" s="1" customFormat="1" ht="12" x14ac:dyDescent="0.2">
      <c r="A190" s="976"/>
      <c r="B190" s="31" t="s">
        <v>62</v>
      </c>
      <c r="C190" s="57"/>
      <c r="D190" s="57"/>
      <c r="E190" s="57" t="s">
        <v>47</v>
      </c>
      <c r="F190" s="65"/>
      <c r="G190" s="65"/>
      <c r="H190" s="66"/>
    </row>
    <row r="191" spans="1:8" s="1" customFormat="1" ht="12" x14ac:dyDescent="0.2">
      <c r="A191" s="976"/>
      <c r="B191" s="31" t="s">
        <v>164</v>
      </c>
      <c r="C191" s="57"/>
      <c r="D191" s="57"/>
      <c r="E191" s="57"/>
      <c r="F191" s="57" t="s">
        <v>47</v>
      </c>
      <c r="G191" s="65"/>
      <c r="H191" s="66"/>
    </row>
    <row r="192" spans="1:8" s="1" customFormat="1" ht="12" x14ac:dyDescent="0.2">
      <c r="A192" s="976"/>
      <c r="B192" s="31" t="s">
        <v>150</v>
      </c>
      <c r="C192" s="57" t="s">
        <v>45</v>
      </c>
      <c r="D192" s="65"/>
      <c r="E192" s="65"/>
      <c r="F192" s="65"/>
      <c r="G192" s="65"/>
      <c r="H192" s="66"/>
    </row>
    <row r="193" spans="1:8" s="1" customFormat="1" ht="12.75" thickBot="1" x14ac:dyDescent="0.25">
      <c r="A193" s="168"/>
      <c r="B193" s="77"/>
      <c r="C193" s="65"/>
      <c r="D193" s="65"/>
      <c r="E193" s="65"/>
      <c r="F193" s="65"/>
      <c r="G193" s="65"/>
      <c r="H193" s="66"/>
    </row>
    <row r="194" spans="1:8" s="1" customFormat="1" ht="15" customHeight="1" x14ac:dyDescent="0.2">
      <c r="A194" s="976"/>
      <c r="B194" s="51" t="s">
        <v>48</v>
      </c>
      <c r="C194" s="987"/>
      <c r="D194" s="988"/>
      <c r="E194" s="988"/>
      <c r="F194" s="988"/>
      <c r="G194" s="988"/>
      <c r="H194" s="989"/>
    </row>
    <row r="195" spans="1:8" s="1" customFormat="1" ht="12" x14ac:dyDescent="0.2">
      <c r="A195" s="976"/>
      <c r="B195" s="46" t="s">
        <v>160</v>
      </c>
      <c r="C195" s="57"/>
      <c r="D195" s="57" t="s">
        <v>45</v>
      </c>
      <c r="E195" s="57"/>
      <c r="F195" s="57"/>
      <c r="G195" s="57"/>
      <c r="H195" s="58"/>
    </row>
    <row r="196" spans="1:8" s="1" customFormat="1" ht="12" x14ac:dyDescent="0.2">
      <c r="A196" s="976"/>
      <c r="B196" s="46" t="s">
        <v>154</v>
      </c>
      <c r="C196" s="57"/>
      <c r="D196" s="57" t="s">
        <v>45</v>
      </c>
      <c r="E196" s="57"/>
      <c r="F196" s="57"/>
      <c r="G196" s="57"/>
      <c r="H196" s="58"/>
    </row>
    <row r="197" spans="1:8" s="1" customFormat="1" ht="12" x14ac:dyDescent="0.2">
      <c r="A197" s="976"/>
      <c r="B197" s="31" t="s">
        <v>515</v>
      </c>
      <c r="C197" s="57"/>
      <c r="D197" s="57"/>
      <c r="E197" s="57"/>
      <c r="F197" s="57" t="s">
        <v>47</v>
      </c>
      <c r="G197" s="57"/>
      <c r="H197" s="58"/>
    </row>
    <row r="198" spans="1:8" s="1" customFormat="1" ht="12.75" thickBot="1" x14ac:dyDescent="0.25">
      <c r="A198" s="976"/>
      <c r="B198" s="77" t="s">
        <v>98</v>
      </c>
      <c r="C198" s="89"/>
      <c r="D198" s="71" t="s">
        <v>45</v>
      </c>
      <c r="E198" s="90"/>
      <c r="F198" s="91"/>
      <c r="G198" s="91"/>
      <c r="H198" s="92" t="s">
        <v>49</v>
      </c>
    </row>
    <row r="199" spans="1:8" s="1" customFormat="1" ht="12" thickBot="1" x14ac:dyDescent="0.25">
      <c r="A199" s="93"/>
    </row>
    <row r="200" spans="1:8" s="1" customFormat="1" ht="21" customHeight="1" thickBot="1" x14ac:dyDescent="0.25">
      <c r="A200" s="93"/>
      <c r="B200" s="970" t="s">
        <v>194</v>
      </c>
      <c r="C200" s="971"/>
      <c r="D200" s="971"/>
      <c r="E200" s="971"/>
      <c r="F200" s="971"/>
      <c r="G200" s="971"/>
      <c r="H200" s="972"/>
    </row>
    <row r="201" spans="1:8" s="1" customFormat="1" ht="55.5" customHeight="1" thickBot="1" x14ac:dyDescent="0.25">
      <c r="A201" s="93"/>
      <c r="B201" s="973" t="s">
        <v>36</v>
      </c>
      <c r="C201" s="974"/>
      <c r="D201" s="974"/>
      <c r="E201" s="974"/>
      <c r="F201" s="974"/>
      <c r="G201" s="974"/>
      <c r="H201" s="975"/>
    </row>
    <row r="202" spans="1:8" s="1" customFormat="1" ht="11.25" x14ac:dyDescent="0.2">
      <c r="A202" s="93"/>
    </row>
    <row r="203" spans="1:8" s="1" customFormat="1" ht="11.25" x14ac:dyDescent="0.2">
      <c r="A203" s="93"/>
    </row>
    <row r="204" spans="1:8" s="1" customFormat="1" ht="11.25" x14ac:dyDescent="0.2">
      <c r="A204" s="93"/>
    </row>
    <row r="205" spans="1:8" s="1" customFormat="1" ht="11.25" x14ac:dyDescent="0.2">
      <c r="A205" s="93"/>
    </row>
    <row r="206" spans="1:8" s="1" customFormat="1" ht="11.25" x14ac:dyDescent="0.2">
      <c r="A206" s="93"/>
    </row>
    <row r="207" spans="1:8" s="1" customFormat="1" ht="11.25" x14ac:dyDescent="0.2">
      <c r="A207" s="93"/>
    </row>
    <row r="208" spans="1:8" s="1" customFormat="1" ht="11.25" x14ac:dyDescent="0.2">
      <c r="A208" s="93"/>
    </row>
    <row r="209" spans="1:1" s="1" customFormat="1" ht="11.25" x14ac:dyDescent="0.2">
      <c r="A209" s="93"/>
    </row>
    <row r="210" spans="1:1" s="1" customFormat="1" ht="11.25" x14ac:dyDescent="0.2">
      <c r="A210" s="93"/>
    </row>
    <row r="211" spans="1:1" s="1" customFormat="1" ht="11.25" x14ac:dyDescent="0.2">
      <c r="A211" s="93"/>
    </row>
    <row r="212" spans="1:1" s="1" customFormat="1" ht="11.25" x14ac:dyDescent="0.2">
      <c r="A212" s="93"/>
    </row>
    <row r="213" spans="1:1" s="1" customFormat="1" ht="11.25" x14ac:dyDescent="0.2">
      <c r="A213" s="93"/>
    </row>
    <row r="214" spans="1:1" s="1" customFormat="1" ht="11.25" x14ac:dyDescent="0.2">
      <c r="A214" s="93"/>
    </row>
    <row r="215" spans="1:1" s="1" customFormat="1" ht="11.25" x14ac:dyDescent="0.2">
      <c r="A215" s="93"/>
    </row>
    <row r="216" spans="1:1" s="1" customFormat="1" ht="11.25" x14ac:dyDescent="0.2">
      <c r="A216" s="93"/>
    </row>
    <row r="217" spans="1:1" s="1" customFormat="1" ht="11.25" x14ac:dyDescent="0.2">
      <c r="A217" s="93"/>
    </row>
    <row r="218" spans="1:1" s="1" customFormat="1" ht="11.25" x14ac:dyDescent="0.2">
      <c r="A218" s="93"/>
    </row>
    <row r="219" spans="1:1" s="1" customFormat="1" ht="11.25" x14ac:dyDescent="0.2">
      <c r="A219" s="93"/>
    </row>
    <row r="220" spans="1:1" s="1" customFormat="1" ht="11.25" x14ac:dyDescent="0.2">
      <c r="A220" s="93"/>
    </row>
    <row r="221" spans="1:1" s="1" customFormat="1" ht="11.25" x14ac:dyDescent="0.2">
      <c r="A221" s="93"/>
    </row>
    <row r="222" spans="1:1" s="1" customFormat="1" ht="11.25" x14ac:dyDescent="0.2">
      <c r="A222" s="93"/>
    </row>
    <row r="223" spans="1:1" s="1" customFormat="1" ht="11.25" x14ac:dyDescent="0.2">
      <c r="A223" s="93"/>
    </row>
    <row r="224" spans="1:1" s="1" customFormat="1" ht="11.25" x14ac:dyDescent="0.2">
      <c r="A224" s="93"/>
    </row>
    <row r="225" spans="1:1" s="1" customFormat="1" ht="11.25" x14ac:dyDescent="0.2">
      <c r="A225" s="93"/>
    </row>
    <row r="226" spans="1:1" s="1" customFormat="1" ht="11.25" x14ac:dyDescent="0.2">
      <c r="A226" s="93"/>
    </row>
    <row r="227" spans="1:1" s="1" customFormat="1" ht="11.25" x14ac:dyDescent="0.2">
      <c r="A227" s="93"/>
    </row>
    <row r="228" spans="1:1" s="1" customFormat="1" ht="11.25" x14ac:dyDescent="0.2">
      <c r="A228" s="93"/>
    </row>
    <row r="229" spans="1:1" s="1" customFormat="1" ht="11.25" x14ac:dyDescent="0.2">
      <c r="A229" s="93"/>
    </row>
    <row r="230" spans="1:1" s="1" customFormat="1" ht="11.25" x14ac:dyDescent="0.2">
      <c r="A230" s="93"/>
    </row>
    <row r="231" spans="1:1" s="1" customFormat="1" ht="11.25" x14ac:dyDescent="0.2">
      <c r="A231" s="93"/>
    </row>
    <row r="232" spans="1:1" s="1" customFormat="1" ht="11.25" x14ac:dyDescent="0.2">
      <c r="A232" s="93"/>
    </row>
    <row r="233" spans="1:1" s="1" customFormat="1" ht="11.25" x14ac:dyDescent="0.2">
      <c r="A233" s="93"/>
    </row>
    <row r="234" spans="1:1" s="1" customFormat="1" ht="11.25" x14ac:dyDescent="0.2">
      <c r="A234" s="93"/>
    </row>
    <row r="235" spans="1:1" s="1" customFormat="1" ht="11.25" x14ac:dyDescent="0.2">
      <c r="A235" s="93"/>
    </row>
    <row r="236" spans="1:1" s="1" customFormat="1" ht="11.25" x14ac:dyDescent="0.2">
      <c r="A236" s="93"/>
    </row>
    <row r="237" spans="1:1" s="1" customFormat="1" ht="11.25" x14ac:dyDescent="0.2">
      <c r="A237" s="93"/>
    </row>
    <row r="238" spans="1:1" s="1" customFormat="1" ht="11.25" x14ac:dyDescent="0.2">
      <c r="A238" s="93"/>
    </row>
    <row r="239" spans="1:1" s="1" customFormat="1" ht="11.25" x14ac:dyDescent="0.2">
      <c r="A239" s="93"/>
    </row>
    <row r="240" spans="1:1" s="1" customFormat="1" ht="11.25" x14ac:dyDescent="0.2">
      <c r="A240" s="93"/>
    </row>
    <row r="241" spans="1:1" s="1" customFormat="1" ht="11.25" x14ac:dyDescent="0.2">
      <c r="A241" s="93"/>
    </row>
    <row r="242" spans="1:1" s="1" customFormat="1" ht="11.25" x14ac:dyDescent="0.2">
      <c r="A242" s="93"/>
    </row>
    <row r="243" spans="1:1" s="1" customFormat="1" ht="11.25" x14ac:dyDescent="0.2">
      <c r="A243" s="93"/>
    </row>
    <row r="244" spans="1:1" s="1" customFormat="1" ht="11.25" x14ac:dyDescent="0.2">
      <c r="A244" s="93"/>
    </row>
    <row r="245" spans="1:1" s="1" customFormat="1" ht="11.25" x14ac:dyDescent="0.2">
      <c r="A245" s="93"/>
    </row>
    <row r="246" spans="1:1" s="1" customFormat="1" ht="11.25" x14ac:dyDescent="0.2">
      <c r="A246" s="93"/>
    </row>
    <row r="247" spans="1:1" s="1" customFormat="1" ht="11.25" x14ac:dyDescent="0.2">
      <c r="A247" s="93"/>
    </row>
    <row r="248" spans="1:1" s="1" customFormat="1" ht="11.25" x14ac:dyDescent="0.2">
      <c r="A248" s="93"/>
    </row>
    <row r="249" spans="1:1" s="1" customFormat="1" ht="11.25" x14ac:dyDescent="0.2">
      <c r="A249" s="93"/>
    </row>
    <row r="250" spans="1:1" s="1" customFormat="1" ht="11.25" x14ac:dyDescent="0.2">
      <c r="A250" s="93"/>
    </row>
    <row r="251" spans="1:1" s="1" customFormat="1" ht="11.25" x14ac:dyDescent="0.2">
      <c r="A251" s="93"/>
    </row>
    <row r="252" spans="1:1" s="1" customFormat="1" ht="11.25" x14ac:dyDescent="0.2">
      <c r="A252" s="93"/>
    </row>
    <row r="253" spans="1:1" s="1" customFormat="1" ht="11.25" x14ac:dyDescent="0.2">
      <c r="A253" s="93"/>
    </row>
    <row r="254" spans="1:1" s="1" customFormat="1" ht="11.25" x14ac:dyDescent="0.2">
      <c r="A254" s="93"/>
    </row>
    <row r="255" spans="1:1" s="1" customFormat="1" ht="11.25" x14ac:dyDescent="0.2">
      <c r="A255" s="93"/>
    </row>
    <row r="256" spans="1:1" s="1" customFormat="1" ht="11.25" x14ac:dyDescent="0.2">
      <c r="A256" s="93"/>
    </row>
    <row r="257" spans="1:1" s="1" customFormat="1" ht="11.25" x14ac:dyDescent="0.2">
      <c r="A257" s="93"/>
    </row>
    <row r="258" spans="1:1" s="1" customFormat="1" ht="11.25" x14ac:dyDescent="0.2">
      <c r="A258" s="93"/>
    </row>
    <row r="259" spans="1:1" s="1" customFormat="1" ht="11.25" x14ac:dyDescent="0.2">
      <c r="A259" s="93"/>
    </row>
    <row r="260" spans="1:1" s="1" customFormat="1" ht="11.25" x14ac:dyDescent="0.2">
      <c r="A260" s="93"/>
    </row>
    <row r="261" spans="1:1" s="1" customFormat="1" ht="11.25" x14ac:dyDescent="0.2">
      <c r="A261" s="93"/>
    </row>
    <row r="262" spans="1:1" s="1" customFormat="1" ht="11.25" x14ac:dyDescent="0.2">
      <c r="A262" s="93"/>
    </row>
    <row r="263" spans="1:1" s="1" customFormat="1" ht="11.25" x14ac:dyDescent="0.2">
      <c r="A263" s="93"/>
    </row>
    <row r="264" spans="1:1" s="1" customFormat="1" ht="11.25" x14ac:dyDescent="0.2">
      <c r="A264" s="93"/>
    </row>
    <row r="265" spans="1:1" s="1" customFormat="1" ht="11.25" x14ac:dyDescent="0.2">
      <c r="A265" s="93"/>
    </row>
    <row r="266" spans="1:1" s="1" customFormat="1" ht="11.25" x14ac:dyDescent="0.2">
      <c r="A266" s="93"/>
    </row>
    <row r="267" spans="1:1" s="1" customFormat="1" ht="11.25" x14ac:dyDescent="0.2">
      <c r="A267" s="93"/>
    </row>
    <row r="268" spans="1:1" s="1" customFormat="1" ht="11.25" x14ac:dyDescent="0.2">
      <c r="A268" s="93"/>
    </row>
    <row r="269" spans="1:1" s="1" customFormat="1" ht="11.25" x14ac:dyDescent="0.2">
      <c r="A269" s="93"/>
    </row>
    <row r="270" spans="1:1" s="1" customFormat="1" ht="11.25" x14ac:dyDescent="0.2">
      <c r="A270" s="93"/>
    </row>
    <row r="271" spans="1:1" s="1" customFormat="1" ht="11.25" x14ac:dyDescent="0.2">
      <c r="A271" s="93"/>
    </row>
    <row r="272" spans="1:1" s="1" customFormat="1" ht="11.25" x14ac:dyDescent="0.2">
      <c r="A272" s="93"/>
    </row>
    <row r="273" spans="1:1" s="1" customFormat="1" ht="11.25" x14ac:dyDescent="0.2">
      <c r="A273" s="93"/>
    </row>
    <row r="274" spans="1:1" s="1" customFormat="1" ht="11.25" x14ac:dyDescent="0.2">
      <c r="A274" s="93"/>
    </row>
    <row r="275" spans="1:1" s="1" customFormat="1" ht="11.25" x14ac:dyDescent="0.2">
      <c r="A275" s="93"/>
    </row>
    <row r="276" spans="1:1" s="1" customFormat="1" ht="11.25" x14ac:dyDescent="0.2">
      <c r="A276" s="93"/>
    </row>
    <row r="277" spans="1:1" s="1" customFormat="1" ht="11.25" x14ac:dyDescent="0.2">
      <c r="A277" s="93"/>
    </row>
    <row r="278" spans="1:1" s="1" customFormat="1" ht="11.25" x14ac:dyDescent="0.2">
      <c r="A278" s="93"/>
    </row>
    <row r="279" spans="1:1" s="1" customFormat="1" ht="11.25" x14ac:dyDescent="0.2">
      <c r="A279" s="93"/>
    </row>
    <row r="280" spans="1:1" s="1" customFormat="1" ht="11.25" x14ac:dyDescent="0.2">
      <c r="A280" s="93"/>
    </row>
    <row r="281" spans="1:1" s="1" customFormat="1" ht="11.25" x14ac:dyDescent="0.2">
      <c r="A281" s="93"/>
    </row>
    <row r="282" spans="1:1" s="1" customFormat="1" ht="11.25" x14ac:dyDescent="0.2">
      <c r="A282" s="93"/>
    </row>
    <row r="283" spans="1:1" s="1" customFormat="1" ht="11.25" x14ac:dyDescent="0.2">
      <c r="A283" s="93"/>
    </row>
    <row r="284" spans="1:1" s="1" customFormat="1" ht="11.25" x14ac:dyDescent="0.2">
      <c r="A284" s="93"/>
    </row>
    <row r="285" spans="1:1" s="1" customFormat="1" ht="11.25" x14ac:dyDescent="0.2">
      <c r="A285" s="93"/>
    </row>
    <row r="286" spans="1:1" s="1" customFormat="1" ht="11.25" x14ac:dyDescent="0.2">
      <c r="A286" s="93"/>
    </row>
    <row r="287" spans="1:1" s="1" customFormat="1" ht="11.25" x14ac:dyDescent="0.2">
      <c r="A287" s="93"/>
    </row>
    <row r="288" spans="1:1" s="1" customFormat="1" ht="11.25" x14ac:dyDescent="0.2">
      <c r="A288" s="93"/>
    </row>
    <row r="289" spans="1:1" s="1" customFormat="1" ht="11.25" x14ac:dyDescent="0.2">
      <c r="A289" s="93"/>
    </row>
    <row r="290" spans="1:1" s="1" customFormat="1" ht="11.25" x14ac:dyDescent="0.2">
      <c r="A290" s="93"/>
    </row>
    <row r="291" spans="1:1" s="1" customFormat="1" ht="11.25" x14ac:dyDescent="0.2">
      <c r="A291" s="93"/>
    </row>
    <row r="292" spans="1:1" s="1" customFormat="1" ht="11.25" x14ac:dyDescent="0.2">
      <c r="A292" s="93"/>
    </row>
    <row r="293" spans="1:1" s="1" customFormat="1" ht="11.25" x14ac:dyDescent="0.2">
      <c r="A293" s="93"/>
    </row>
    <row r="294" spans="1:1" s="1" customFormat="1" ht="11.25" x14ac:dyDescent="0.2">
      <c r="A294" s="93"/>
    </row>
    <row r="295" spans="1:1" s="1" customFormat="1" ht="11.25" x14ac:dyDescent="0.2">
      <c r="A295" s="93"/>
    </row>
    <row r="296" spans="1:1" s="1" customFormat="1" ht="11.25" x14ac:dyDescent="0.2">
      <c r="A296" s="93"/>
    </row>
    <row r="297" spans="1:1" s="1" customFormat="1" ht="11.25" x14ac:dyDescent="0.2">
      <c r="A297" s="93"/>
    </row>
    <row r="298" spans="1:1" s="1" customFormat="1" ht="11.25" x14ac:dyDescent="0.2">
      <c r="A298" s="93"/>
    </row>
    <row r="299" spans="1:1" s="1" customFormat="1" ht="11.25" x14ac:dyDescent="0.2">
      <c r="A299" s="93"/>
    </row>
    <row r="300" spans="1:1" s="1" customFormat="1" ht="11.25" x14ac:dyDescent="0.2">
      <c r="A300" s="93"/>
    </row>
    <row r="301" spans="1:1" s="1" customFormat="1" ht="11.25" x14ac:dyDescent="0.2">
      <c r="A301" s="93"/>
    </row>
    <row r="302" spans="1:1" s="1" customFormat="1" ht="11.25" x14ac:dyDescent="0.2">
      <c r="A302" s="93"/>
    </row>
    <row r="303" spans="1:1" s="1" customFormat="1" ht="11.25" x14ac:dyDescent="0.2">
      <c r="A303" s="93"/>
    </row>
    <row r="304" spans="1:1" s="1" customFormat="1" ht="11.25" x14ac:dyDescent="0.2">
      <c r="A304" s="93"/>
    </row>
    <row r="305" spans="1:1" s="1" customFormat="1" ht="11.25" x14ac:dyDescent="0.2">
      <c r="A305" s="93"/>
    </row>
    <row r="306" spans="1:1" s="1" customFormat="1" ht="11.25" x14ac:dyDescent="0.2">
      <c r="A306" s="93"/>
    </row>
    <row r="307" spans="1:1" s="1" customFormat="1" ht="11.25" x14ac:dyDescent="0.2">
      <c r="A307" s="93"/>
    </row>
    <row r="308" spans="1:1" s="1" customFormat="1" ht="11.25" x14ac:dyDescent="0.2">
      <c r="A308" s="93"/>
    </row>
    <row r="309" spans="1:1" s="1" customFormat="1" ht="11.25" x14ac:dyDescent="0.2">
      <c r="A309" s="93"/>
    </row>
    <row r="310" spans="1:1" s="1" customFormat="1" ht="11.25" x14ac:dyDescent="0.2">
      <c r="A310" s="93"/>
    </row>
    <row r="311" spans="1:1" s="1" customFormat="1" ht="11.25" x14ac:dyDescent="0.2">
      <c r="A311" s="93"/>
    </row>
    <row r="312" spans="1:1" x14ac:dyDescent="0.25">
      <c r="A312" s="94"/>
    </row>
    <row r="313" spans="1:1" x14ac:dyDescent="0.25">
      <c r="A313" s="94"/>
    </row>
    <row r="314" spans="1:1" x14ac:dyDescent="0.25">
      <c r="A314" s="94"/>
    </row>
    <row r="315" spans="1:1" x14ac:dyDescent="0.25">
      <c r="A315" s="94"/>
    </row>
    <row r="316" spans="1:1" x14ac:dyDescent="0.25">
      <c r="A316" s="94"/>
    </row>
    <row r="317" spans="1:1" x14ac:dyDescent="0.25">
      <c r="A317" s="94"/>
    </row>
    <row r="318" spans="1:1" x14ac:dyDescent="0.25">
      <c r="A318" s="94"/>
    </row>
    <row r="319" spans="1:1" x14ac:dyDescent="0.25">
      <c r="A319" s="94"/>
    </row>
    <row r="320" spans="1:1" x14ac:dyDescent="0.25">
      <c r="A320" s="94"/>
    </row>
    <row r="321" spans="1:1" x14ac:dyDescent="0.25">
      <c r="A321" s="94"/>
    </row>
    <row r="322" spans="1:1" x14ac:dyDescent="0.25">
      <c r="A322" s="94"/>
    </row>
    <row r="323" spans="1:1" x14ac:dyDescent="0.25">
      <c r="A323" s="94"/>
    </row>
    <row r="324" spans="1:1" x14ac:dyDescent="0.25">
      <c r="A324" s="94"/>
    </row>
    <row r="325" spans="1:1" x14ac:dyDescent="0.25">
      <c r="A325" s="94"/>
    </row>
    <row r="326" spans="1:1" x14ac:dyDescent="0.25">
      <c r="A326" s="94"/>
    </row>
    <row r="327" spans="1:1" x14ac:dyDescent="0.25">
      <c r="A327" s="94"/>
    </row>
    <row r="328" spans="1:1" x14ac:dyDescent="0.25">
      <c r="A328" s="94"/>
    </row>
    <row r="329" spans="1:1" x14ac:dyDescent="0.25">
      <c r="A329" s="94"/>
    </row>
    <row r="330" spans="1:1" x14ac:dyDescent="0.25">
      <c r="A330" s="94"/>
    </row>
    <row r="331" spans="1:1" x14ac:dyDescent="0.25">
      <c r="A331" s="94"/>
    </row>
    <row r="332" spans="1:1" x14ac:dyDescent="0.25">
      <c r="A332" s="94"/>
    </row>
    <row r="333" spans="1:1" x14ac:dyDescent="0.25">
      <c r="A333" s="94"/>
    </row>
    <row r="334" spans="1:1" x14ac:dyDescent="0.25">
      <c r="A334" s="94"/>
    </row>
    <row r="335" spans="1:1" x14ac:dyDescent="0.25">
      <c r="A335" s="94"/>
    </row>
    <row r="336" spans="1:1" x14ac:dyDescent="0.25">
      <c r="A336" s="94"/>
    </row>
    <row r="337" spans="1:1" x14ac:dyDescent="0.25">
      <c r="A337" s="94"/>
    </row>
    <row r="338" spans="1:1" x14ac:dyDescent="0.25">
      <c r="A338" s="94"/>
    </row>
    <row r="339" spans="1:1" x14ac:dyDescent="0.25">
      <c r="A339" s="94"/>
    </row>
    <row r="340" spans="1:1" x14ac:dyDescent="0.25">
      <c r="A340" s="94"/>
    </row>
    <row r="341" spans="1:1" x14ac:dyDescent="0.25">
      <c r="A341" s="94"/>
    </row>
    <row r="342" spans="1:1" x14ac:dyDescent="0.25">
      <c r="A342" s="94"/>
    </row>
    <row r="343" spans="1:1" x14ac:dyDescent="0.25">
      <c r="A343" s="94"/>
    </row>
    <row r="344" spans="1:1" x14ac:dyDescent="0.25">
      <c r="A344" s="94"/>
    </row>
    <row r="345" spans="1:1" x14ac:dyDescent="0.25">
      <c r="A345" s="94"/>
    </row>
    <row r="346" spans="1:1" x14ac:dyDescent="0.25">
      <c r="A346" s="94"/>
    </row>
    <row r="347" spans="1:1" x14ac:dyDescent="0.25">
      <c r="A347" s="94"/>
    </row>
    <row r="348" spans="1:1" x14ac:dyDescent="0.25">
      <c r="A348" s="94"/>
    </row>
    <row r="349" spans="1:1" x14ac:dyDescent="0.25">
      <c r="A349" s="94"/>
    </row>
    <row r="350" spans="1:1" x14ac:dyDescent="0.25">
      <c r="A350" s="94"/>
    </row>
    <row r="351" spans="1:1" x14ac:dyDescent="0.25">
      <c r="A351" s="94"/>
    </row>
    <row r="352" spans="1:1" x14ac:dyDescent="0.25">
      <c r="A352" s="94"/>
    </row>
    <row r="353" spans="1:1" x14ac:dyDescent="0.25">
      <c r="A353" s="94"/>
    </row>
    <row r="354" spans="1:1" x14ac:dyDescent="0.25">
      <c r="A354" s="94"/>
    </row>
    <row r="355" spans="1:1" x14ac:dyDescent="0.25">
      <c r="A355" s="94"/>
    </row>
    <row r="356" spans="1:1" x14ac:dyDescent="0.25">
      <c r="A356" s="94"/>
    </row>
    <row r="357" spans="1:1" x14ac:dyDescent="0.25">
      <c r="A357" s="94"/>
    </row>
    <row r="358" spans="1:1" x14ac:dyDescent="0.25">
      <c r="A358" s="94"/>
    </row>
    <row r="359" spans="1:1" x14ac:dyDescent="0.25">
      <c r="A359" s="94"/>
    </row>
    <row r="360" spans="1:1" x14ac:dyDescent="0.25">
      <c r="A360" s="94"/>
    </row>
    <row r="361" spans="1:1" x14ac:dyDescent="0.25">
      <c r="A361" s="94"/>
    </row>
    <row r="362" spans="1:1" x14ac:dyDescent="0.25">
      <c r="A362" s="94"/>
    </row>
    <row r="363" spans="1:1" x14ac:dyDescent="0.25">
      <c r="A363" s="94"/>
    </row>
    <row r="364" spans="1:1" x14ac:dyDescent="0.25">
      <c r="A364" s="94"/>
    </row>
    <row r="365" spans="1:1" x14ac:dyDescent="0.25">
      <c r="A365" s="94"/>
    </row>
    <row r="366" spans="1:1" x14ac:dyDescent="0.25">
      <c r="A366" s="94"/>
    </row>
    <row r="367" spans="1:1" x14ac:dyDescent="0.25">
      <c r="A367" s="94"/>
    </row>
    <row r="368" spans="1:1" x14ac:dyDescent="0.25">
      <c r="A368" s="94"/>
    </row>
    <row r="369" spans="1:1" x14ac:dyDescent="0.25">
      <c r="A369" s="94"/>
    </row>
    <row r="370" spans="1:1" x14ac:dyDescent="0.25">
      <c r="A370" s="94"/>
    </row>
    <row r="371" spans="1:1" x14ac:dyDescent="0.25">
      <c r="A371" s="94"/>
    </row>
    <row r="372" spans="1:1" x14ac:dyDescent="0.25">
      <c r="A372" s="94"/>
    </row>
    <row r="373" spans="1:1" x14ac:dyDescent="0.25">
      <c r="A373" s="94"/>
    </row>
    <row r="374" spans="1:1" x14ac:dyDescent="0.25">
      <c r="A374" s="94"/>
    </row>
    <row r="375" spans="1:1" x14ac:dyDescent="0.25">
      <c r="A375" s="94"/>
    </row>
    <row r="376" spans="1:1" x14ac:dyDescent="0.25">
      <c r="A376" s="94"/>
    </row>
    <row r="377" spans="1:1" x14ac:dyDescent="0.25">
      <c r="A377" s="94"/>
    </row>
    <row r="378" spans="1:1" x14ac:dyDescent="0.25">
      <c r="A378" s="94"/>
    </row>
    <row r="379" spans="1:1" x14ac:dyDescent="0.25">
      <c r="A379" s="94"/>
    </row>
    <row r="380" spans="1:1" x14ac:dyDescent="0.25">
      <c r="A380" s="94"/>
    </row>
    <row r="381" spans="1:1" x14ac:dyDescent="0.25">
      <c r="A381" s="94"/>
    </row>
    <row r="382" spans="1:1" x14ac:dyDescent="0.25">
      <c r="A382" s="94"/>
    </row>
    <row r="383" spans="1:1" x14ac:dyDescent="0.25">
      <c r="A383" s="94"/>
    </row>
    <row r="384" spans="1:1" x14ac:dyDescent="0.25">
      <c r="A384" s="94"/>
    </row>
    <row r="385" spans="1:1" x14ac:dyDescent="0.25">
      <c r="A385" s="94"/>
    </row>
    <row r="386" spans="1:1" x14ac:dyDescent="0.25">
      <c r="A386" s="94"/>
    </row>
    <row r="387" spans="1:1" x14ac:dyDescent="0.25">
      <c r="A387" s="94"/>
    </row>
    <row r="388" spans="1:1" x14ac:dyDescent="0.25">
      <c r="A388" s="94"/>
    </row>
    <row r="389" spans="1:1" x14ac:dyDescent="0.25">
      <c r="A389" s="94"/>
    </row>
    <row r="390" spans="1:1" x14ac:dyDescent="0.25">
      <c r="A390" s="94"/>
    </row>
    <row r="391" spans="1:1" x14ac:dyDescent="0.25">
      <c r="A391" s="94"/>
    </row>
    <row r="392" spans="1:1" x14ac:dyDescent="0.25">
      <c r="A392" s="94"/>
    </row>
    <row r="393" spans="1:1" x14ac:dyDescent="0.25">
      <c r="A393" s="94"/>
    </row>
    <row r="394" spans="1:1" x14ac:dyDescent="0.25">
      <c r="A394" s="94"/>
    </row>
    <row r="395" spans="1:1" x14ac:dyDescent="0.25">
      <c r="A395" s="94"/>
    </row>
    <row r="396" spans="1:1" x14ac:dyDescent="0.25">
      <c r="A396" s="94"/>
    </row>
    <row r="397" spans="1:1" x14ac:dyDescent="0.25">
      <c r="A397" s="94"/>
    </row>
    <row r="398" spans="1:1" x14ac:dyDescent="0.25">
      <c r="A398" s="94"/>
    </row>
    <row r="399" spans="1:1" x14ac:dyDescent="0.25">
      <c r="A399" s="94"/>
    </row>
    <row r="400" spans="1:1" x14ac:dyDescent="0.25">
      <c r="A400" s="94"/>
    </row>
    <row r="401" spans="1:1" x14ac:dyDescent="0.25">
      <c r="A401" s="94"/>
    </row>
    <row r="402" spans="1:1" x14ac:dyDescent="0.25">
      <c r="A402" s="94"/>
    </row>
    <row r="403" spans="1:1" x14ac:dyDescent="0.25">
      <c r="A403" s="94"/>
    </row>
    <row r="404" spans="1:1" x14ac:dyDescent="0.25">
      <c r="A404" s="94"/>
    </row>
    <row r="405" spans="1:1" x14ac:dyDescent="0.25">
      <c r="A405" s="94"/>
    </row>
    <row r="406" spans="1:1" x14ac:dyDescent="0.25">
      <c r="A406" s="94"/>
    </row>
    <row r="407" spans="1:1" x14ac:dyDescent="0.25">
      <c r="A407" s="94"/>
    </row>
    <row r="408" spans="1:1" x14ac:dyDescent="0.25">
      <c r="A408" s="94"/>
    </row>
    <row r="409" spans="1:1" x14ac:dyDescent="0.25">
      <c r="A409" s="94"/>
    </row>
    <row r="410" spans="1:1" x14ac:dyDescent="0.25">
      <c r="A410" s="94"/>
    </row>
    <row r="411" spans="1:1" x14ac:dyDescent="0.25">
      <c r="A411" s="94"/>
    </row>
  </sheetData>
  <sheetProtection algorithmName="SHA-512" hashValue="k8AvN+GVml58l4n8RKiilZ1que1xsZwMeP6LseDgTWy07bSMwO8OrwSO+iJjSvMqoXO/VDqjGE+jt2PbbrbkkQ==" saltValue="/UkyHQqDONYRAqX2kCJN3g==" spinCount="100000" sheet="1" objects="1" scenarios="1"/>
  <mergeCells count="50">
    <mergeCell ref="C18:H18"/>
    <mergeCell ref="B2:H2"/>
    <mergeCell ref="C5:H5"/>
    <mergeCell ref="A7:A11"/>
    <mergeCell ref="C12:H12"/>
    <mergeCell ref="C13:H13"/>
    <mergeCell ref="A66:A68"/>
    <mergeCell ref="C30:H30"/>
    <mergeCell ref="C35:H35"/>
    <mergeCell ref="A37:A39"/>
    <mergeCell ref="A40:A42"/>
    <mergeCell ref="C40:H40"/>
    <mergeCell ref="C41:H41"/>
    <mergeCell ref="A43:A46"/>
    <mergeCell ref="C47:H47"/>
    <mergeCell ref="A50:A58"/>
    <mergeCell ref="C59:H59"/>
    <mergeCell ref="C64:H64"/>
    <mergeCell ref="A118:A121"/>
    <mergeCell ref="C70:H70"/>
    <mergeCell ref="C71:H71"/>
    <mergeCell ref="C79:H79"/>
    <mergeCell ref="C87:H87"/>
    <mergeCell ref="C91:H91"/>
    <mergeCell ref="A92:A96"/>
    <mergeCell ref="C97:H97"/>
    <mergeCell ref="C98:H98"/>
    <mergeCell ref="C104:H104"/>
    <mergeCell ref="C112:H112"/>
    <mergeCell ref="C116:H116"/>
    <mergeCell ref="C177:H177"/>
    <mergeCell ref="A122:A151"/>
    <mergeCell ref="C122:H122"/>
    <mergeCell ref="C123:H123"/>
    <mergeCell ref="C132:H132"/>
    <mergeCell ref="C147:H147"/>
    <mergeCell ref="C152:H152"/>
    <mergeCell ref="C160:H160"/>
    <mergeCell ref="C161:H161"/>
    <mergeCell ref="A162:A176"/>
    <mergeCell ref="C167:H167"/>
    <mergeCell ref="C173:H173"/>
    <mergeCell ref="B200:H200"/>
    <mergeCell ref="B201:H201"/>
    <mergeCell ref="A182:A192"/>
    <mergeCell ref="C183:H183"/>
    <mergeCell ref="C184:H184"/>
    <mergeCell ref="C189:H189"/>
    <mergeCell ref="A194:A198"/>
    <mergeCell ref="C194:H194"/>
  </mergeCells>
  <hyperlinks>
    <hyperlink ref="J5" location="Übersicht!A1" display="zur Gesamtübersicht" xr:uid="{00000000-0004-0000-0600-000001000000}"/>
    <hyperlink ref="J6" location="'3-Angebotsgesamtübersicht'!A1" display="zur Angebotsgesamtübersicht" xr:uid="{55A1C6AD-901A-425D-8D76-9A88A4981B1F}"/>
  </hyperlinks>
  <pageMargins left="0.70866141732283472" right="0.70866141732283472" top="0.78740157480314965" bottom="0.78740157480314965" header="0.31496062992125984" footer="0.31496062992125984"/>
  <pageSetup paperSize="9" scale="84" orientation="portrait" r:id="rId1"/>
  <headerFooter>
    <oddFooter>&amp;L&amp;F&amp;C&amp;A&amp;R&amp;P</oddFooter>
  </headerFooter>
  <rowBreaks count="3" manualBreakCount="3">
    <brk id="63" max="7" man="1"/>
    <brk id="115" max="7" man="1"/>
    <brk id="176" max="7" man="1"/>
  </rowBreaks>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tabColor theme="9" tint="-0.249977111117893"/>
  </sheetPr>
  <dimension ref="A1:Y57"/>
  <sheetViews>
    <sheetView workbookViewId="0">
      <selection activeCell="H2" sqref="H2:N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10.5703125" style="6" customWidth="1"/>
    <col min="6" max="6" width="23.5703125" customWidth="1"/>
    <col min="7" max="7" width="13.5703125" customWidth="1"/>
    <col min="9" max="9" width="7.7109375" customWidth="1"/>
    <col min="10" max="10" width="6.140625" hidden="1" customWidth="1"/>
    <col min="11" max="11" width="7.140625" customWidth="1"/>
    <col min="12" max="12" width="6.7109375" hidden="1" customWidth="1"/>
    <col min="13" max="13" width="6.28515625" hidden="1" customWidth="1"/>
    <col min="14" max="14" width="12.7109375" customWidth="1"/>
    <col min="15" max="15" width="10.42578125" customWidth="1"/>
    <col min="16" max="16" width="12.7109375"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x14ac:dyDescent="0.25"/>
    <row r="2" spans="1:25" ht="21.6" customHeight="1" x14ac:dyDescent="0.25">
      <c r="A2" s="1012" t="s">
        <v>77</v>
      </c>
      <c r="B2" s="1012"/>
      <c r="C2" s="1012"/>
      <c r="D2" s="1013" t="s">
        <v>631</v>
      </c>
      <c r="E2" s="1013"/>
      <c r="F2" s="1013"/>
      <c r="G2" s="1013"/>
      <c r="H2" s="1028" t="str">
        <f>'3-Angebotsgesamtübersicht'!G2</f>
        <v>Firma</v>
      </c>
      <c r="I2" s="1029"/>
      <c r="J2" s="1029"/>
      <c r="K2" s="1029"/>
      <c r="L2" s="1029"/>
      <c r="M2" s="1029"/>
      <c r="N2" s="1030"/>
      <c r="O2" s="1014" t="s">
        <v>111</v>
      </c>
      <c r="P2" s="1014"/>
      <c r="Q2" s="1015"/>
      <c r="R2" s="1016" t="s">
        <v>110</v>
      </c>
      <c r="W2" s="603"/>
    </row>
    <row r="3" spans="1:25" ht="15" customHeight="1" x14ac:dyDescent="0.25">
      <c r="A3" s="1012"/>
      <c r="B3" s="1012"/>
      <c r="C3" s="1012"/>
      <c r="D3" s="1013"/>
      <c r="E3" s="1013"/>
      <c r="F3" s="1013"/>
      <c r="G3" s="1013"/>
      <c r="H3" s="1031"/>
      <c r="I3" s="1032"/>
      <c r="J3" s="1032"/>
      <c r="K3" s="1032"/>
      <c r="L3" s="1032"/>
      <c r="M3" s="1032"/>
      <c r="N3" s="1032"/>
      <c r="O3" s="1018" t="s">
        <v>4</v>
      </c>
      <c r="P3" s="1018"/>
      <c r="Q3" s="1018"/>
      <c r="R3" s="1017"/>
      <c r="Y3" s="604"/>
    </row>
    <row r="4" spans="1:25" ht="15" customHeight="1" x14ac:dyDescent="0.25">
      <c r="A4" s="1012"/>
      <c r="B4" s="1012"/>
      <c r="C4" s="1012"/>
      <c r="D4" s="1013"/>
      <c r="E4" s="1013"/>
      <c r="F4" s="1013"/>
      <c r="G4" s="1013"/>
      <c r="H4" s="1031"/>
      <c r="I4" s="1032"/>
      <c r="J4" s="1032"/>
      <c r="K4" s="1032"/>
      <c r="L4" s="1032"/>
      <c r="M4" s="1032"/>
      <c r="N4" s="1033"/>
      <c r="O4" s="1019"/>
      <c r="P4" s="1020"/>
      <c r="Q4" s="1021"/>
      <c r="R4" s="853"/>
      <c r="Y4" s="605"/>
    </row>
    <row r="5" spans="1:25" ht="15.75" customHeight="1" x14ac:dyDescent="0.25">
      <c r="A5" s="1012"/>
      <c r="B5" s="1012"/>
      <c r="C5" s="1012"/>
      <c r="D5" s="1013"/>
      <c r="E5" s="1013"/>
      <c r="F5" s="1013"/>
      <c r="G5" s="1013"/>
      <c r="H5" s="1031"/>
      <c r="I5" s="1032"/>
      <c r="J5" s="1032"/>
      <c r="K5" s="1032"/>
      <c r="L5" s="1032"/>
      <c r="M5" s="1032"/>
      <c r="N5" s="1033"/>
      <c r="O5" s="1022"/>
      <c r="P5" s="1023"/>
      <c r="Q5" s="1024"/>
      <c r="R5" s="853"/>
    </row>
    <row r="6" spans="1:25" ht="15.75" customHeight="1" x14ac:dyDescent="0.25">
      <c r="A6" s="1012"/>
      <c r="B6" s="1012"/>
      <c r="C6" s="1012"/>
      <c r="D6" s="1013"/>
      <c r="E6" s="1013"/>
      <c r="F6" s="1013"/>
      <c r="G6" s="1013"/>
      <c r="H6" s="1031"/>
      <c r="I6" s="1032"/>
      <c r="J6" s="1032"/>
      <c r="K6" s="1032"/>
      <c r="L6" s="1032"/>
      <c r="M6" s="1032"/>
      <c r="N6" s="1033"/>
      <c r="O6" s="1025"/>
      <c r="P6" s="1026"/>
      <c r="Q6" s="1027"/>
      <c r="R6" s="853"/>
    </row>
    <row r="7" spans="1:25" ht="15" customHeight="1" x14ac:dyDescent="0.25">
      <c r="A7" s="1012" t="s">
        <v>78</v>
      </c>
      <c r="B7" s="1012"/>
      <c r="C7" s="1012"/>
      <c r="D7" s="1038" t="s">
        <v>404</v>
      </c>
      <c r="E7" s="1039"/>
      <c r="F7" s="1040" t="s">
        <v>657</v>
      </c>
      <c r="G7" s="1040"/>
      <c r="H7" s="1031"/>
      <c r="I7" s="1032"/>
      <c r="J7" s="1032"/>
      <c r="K7" s="1032"/>
      <c r="L7" s="1032"/>
      <c r="M7" s="1032"/>
      <c r="N7" s="1033"/>
      <c r="O7" s="1041" t="s">
        <v>105</v>
      </c>
      <c r="P7" s="1041"/>
      <c r="Q7" s="1042"/>
      <c r="R7" s="854"/>
    </row>
    <row r="8" spans="1:25" ht="15.75" customHeight="1" thickBot="1" x14ac:dyDescent="0.3">
      <c r="A8" s="1012"/>
      <c r="B8" s="1012"/>
      <c r="C8" s="1012"/>
      <c r="D8" s="1039"/>
      <c r="E8" s="1039"/>
      <c r="F8" s="1040"/>
      <c r="G8" s="1040"/>
      <c r="H8" s="1031"/>
      <c r="I8" s="1032"/>
      <c r="J8" s="1032"/>
      <c r="K8" s="1032"/>
      <c r="L8" s="1032"/>
      <c r="M8" s="1032"/>
      <c r="N8" s="1033"/>
      <c r="O8" s="1043"/>
      <c r="P8" s="1043"/>
      <c r="Q8" s="1044"/>
      <c r="R8" s="853"/>
    </row>
    <row r="9" spans="1:25" ht="15" customHeight="1" x14ac:dyDescent="0.25">
      <c r="A9" s="1012"/>
      <c r="B9" s="1012"/>
      <c r="C9" s="1012"/>
      <c r="D9" s="1039"/>
      <c r="E9" s="1039"/>
      <c r="F9" s="1040"/>
      <c r="G9" s="1040"/>
      <c r="H9" s="1031"/>
      <c r="I9" s="1032"/>
      <c r="J9" s="1032"/>
      <c r="K9" s="1032"/>
      <c r="L9" s="1032"/>
      <c r="M9" s="1032"/>
      <c r="N9" s="1033"/>
      <c r="O9" s="1376">
        <f>'2-Preisblatt'!D6</f>
        <v>0</v>
      </c>
      <c r="P9" s="1377"/>
      <c r="Q9" s="1378"/>
      <c r="R9" s="1045" t="s">
        <v>103</v>
      </c>
      <c r="W9" s="1037"/>
    </row>
    <row r="10" spans="1:25" ht="15.75" customHeight="1" thickBot="1" x14ac:dyDescent="0.3">
      <c r="A10" s="1012"/>
      <c r="B10" s="1012"/>
      <c r="C10" s="1012"/>
      <c r="D10" s="1039"/>
      <c r="E10" s="1039"/>
      <c r="F10" s="1040"/>
      <c r="G10" s="1040"/>
      <c r="H10" s="1034"/>
      <c r="I10" s="1035"/>
      <c r="J10" s="1035"/>
      <c r="K10" s="1035"/>
      <c r="L10" s="1035"/>
      <c r="M10" s="1035"/>
      <c r="N10" s="1036"/>
      <c r="O10" s="1379"/>
      <c r="P10" s="1380"/>
      <c r="Q10" s="1381"/>
      <c r="R10" s="1046"/>
      <c r="W10" s="1037"/>
    </row>
    <row r="11" spans="1:25" ht="41.25" customHeight="1" x14ac:dyDescent="0.25">
      <c r="A11" s="702" t="s">
        <v>79</v>
      </c>
      <c r="B11" s="703"/>
      <c r="C11" s="703" t="s">
        <v>113</v>
      </c>
      <c r="D11" s="703" t="s">
        <v>119</v>
      </c>
      <c r="E11" s="703" t="s">
        <v>80</v>
      </c>
      <c r="F11" s="704" t="s">
        <v>85</v>
      </c>
      <c r="G11" s="705" t="s">
        <v>82</v>
      </c>
      <c r="H11" s="703" t="s">
        <v>44</v>
      </c>
      <c r="I11" s="706" t="s">
        <v>114</v>
      </c>
      <c r="J11" s="706" t="s">
        <v>115</v>
      </c>
      <c r="K11" s="707" t="s">
        <v>83</v>
      </c>
      <c r="L11" s="707"/>
      <c r="M11" s="708"/>
      <c r="N11" s="709" t="s">
        <v>63</v>
      </c>
      <c r="O11" s="860" t="s">
        <v>632</v>
      </c>
      <c r="P11" s="711" t="s">
        <v>84</v>
      </c>
      <c r="Q11" s="711"/>
      <c r="R11" s="828" t="s">
        <v>653</v>
      </c>
      <c r="W11" s="607"/>
    </row>
    <row r="12" spans="1:25" ht="22.5" x14ac:dyDescent="0.25">
      <c r="A12" s="816" t="s">
        <v>404</v>
      </c>
      <c r="B12" s="817"/>
      <c r="C12" s="817"/>
      <c r="D12" s="817" t="s">
        <v>80</v>
      </c>
      <c r="E12" s="817"/>
      <c r="F12" s="818" t="s">
        <v>85</v>
      </c>
      <c r="G12" s="819" t="s">
        <v>86</v>
      </c>
      <c r="H12" s="817" t="s">
        <v>87</v>
      </c>
      <c r="I12" s="820" t="s">
        <v>81</v>
      </c>
      <c r="J12" s="821"/>
      <c r="K12" s="822" t="s">
        <v>44</v>
      </c>
      <c r="L12" s="822" t="s">
        <v>88</v>
      </c>
      <c r="M12" s="822" t="s">
        <v>654</v>
      </c>
      <c r="N12" s="823" t="s">
        <v>90</v>
      </c>
      <c r="O12" s="824" t="s">
        <v>637</v>
      </c>
      <c r="P12" s="722" t="s">
        <v>92</v>
      </c>
      <c r="Q12" s="722" t="s">
        <v>93</v>
      </c>
      <c r="R12" s="829" t="s">
        <v>94</v>
      </c>
      <c r="W12" s="606"/>
    </row>
    <row r="13" spans="1:25" x14ac:dyDescent="0.25">
      <c r="A13" s="724"/>
      <c r="B13" s="725"/>
      <c r="C13" s="726"/>
      <c r="D13" s="726"/>
      <c r="E13" s="726"/>
      <c r="F13" s="727" t="s">
        <v>75</v>
      </c>
      <c r="G13" s="728">
        <f>SUM(G14:G$57)</f>
        <v>995.57</v>
      </c>
      <c r="H13" s="729"/>
      <c r="I13" s="726"/>
      <c r="J13" s="730"/>
      <c r="K13" s="729"/>
      <c r="L13" s="729"/>
      <c r="M13" s="729"/>
      <c r="N13" s="728">
        <f>SUM(N14:N$57)</f>
        <v>144639.56000000003</v>
      </c>
      <c r="O13" s="729"/>
      <c r="P13" s="731" t="e">
        <f>SUM(P14:P57)</f>
        <v>#DIV/0!</v>
      </c>
      <c r="Q13" s="886" t="e">
        <f>SUM(Q14:Q57)</f>
        <v>#DIV/0!</v>
      </c>
      <c r="R13" s="830" t="e">
        <f>SUM(R14:R$57)</f>
        <v>#DIV/0!</v>
      </c>
    </row>
    <row r="14" spans="1:25" s="136" customFormat="1" ht="14.1" customHeight="1" x14ac:dyDescent="0.2">
      <c r="A14" s="831">
        <v>1</v>
      </c>
      <c r="B14" s="734"/>
      <c r="C14" s="735"/>
      <c r="D14" s="736" t="s">
        <v>259</v>
      </c>
      <c r="E14" s="736" t="s">
        <v>220</v>
      </c>
      <c r="F14" s="736" t="s">
        <v>123</v>
      </c>
      <c r="G14" s="737">
        <v>26.66</v>
      </c>
      <c r="H14" s="825" t="s">
        <v>125</v>
      </c>
      <c r="I14" s="739" t="s">
        <v>9</v>
      </c>
      <c r="J14" s="739" t="s">
        <v>267</v>
      </c>
      <c r="K14" s="826">
        <v>151</v>
      </c>
      <c r="L14" s="826">
        <v>52</v>
      </c>
      <c r="M14" s="826">
        <v>0</v>
      </c>
      <c r="N14" s="741">
        <f t="shared" ref="N14:N57" si="0">G14*K14</f>
        <v>4025.66</v>
      </c>
      <c r="O14" s="742"/>
      <c r="P14" s="743" t="e">
        <f>N14/O14</f>
        <v>#DIV/0!</v>
      </c>
      <c r="Q14" s="743" t="e">
        <f>P14/12</f>
        <v>#DIV/0!</v>
      </c>
      <c r="R14" s="832" t="e">
        <f t="shared" ref="R14:R57" si="1">P14*$O$9</f>
        <v>#DIV/0!</v>
      </c>
    </row>
    <row r="15" spans="1:25" s="136" customFormat="1" ht="14.1" customHeight="1" x14ac:dyDescent="0.2">
      <c r="A15" s="831">
        <v>2</v>
      </c>
      <c r="B15" s="745"/>
      <c r="C15" s="735"/>
      <c r="D15" s="736" t="s">
        <v>259</v>
      </c>
      <c r="E15" s="736" t="s">
        <v>221</v>
      </c>
      <c r="F15" s="736" t="s">
        <v>123</v>
      </c>
      <c r="G15" s="737">
        <v>13.57</v>
      </c>
      <c r="H15" s="825" t="s">
        <v>125</v>
      </c>
      <c r="I15" s="739" t="s">
        <v>9</v>
      </c>
      <c r="J15" s="739" t="s">
        <v>267</v>
      </c>
      <c r="K15" s="826">
        <v>151</v>
      </c>
      <c r="L15" s="826">
        <v>52</v>
      </c>
      <c r="M15" s="826">
        <v>0</v>
      </c>
      <c r="N15" s="741">
        <f t="shared" si="0"/>
        <v>2049.0700000000002</v>
      </c>
      <c r="O15" s="742"/>
      <c r="P15" s="743" t="e">
        <f t="shared" ref="P15:P57" si="2">N15/O15</f>
        <v>#DIV/0!</v>
      </c>
      <c r="Q15" s="743" t="e">
        <f t="shared" ref="Q15:Q57" si="3">P15/12</f>
        <v>#DIV/0!</v>
      </c>
      <c r="R15" s="832" t="e">
        <f t="shared" si="1"/>
        <v>#DIV/0!</v>
      </c>
    </row>
    <row r="16" spans="1:25" s="136" customFormat="1" ht="14.1" customHeight="1" x14ac:dyDescent="0.2">
      <c r="A16" s="831">
        <v>3</v>
      </c>
      <c r="B16" s="734"/>
      <c r="C16" s="735"/>
      <c r="D16" s="736" t="s">
        <v>259</v>
      </c>
      <c r="E16" s="746" t="s">
        <v>248</v>
      </c>
      <c r="F16" s="736" t="s">
        <v>268</v>
      </c>
      <c r="G16" s="737"/>
      <c r="H16" s="825"/>
      <c r="I16" s="739"/>
      <c r="J16" s="739"/>
      <c r="K16" s="826">
        <v>0</v>
      </c>
      <c r="L16" s="826">
        <v>0</v>
      </c>
      <c r="M16" s="826">
        <v>0</v>
      </c>
      <c r="N16" s="741">
        <f t="shared" si="0"/>
        <v>0</v>
      </c>
      <c r="O16" s="861"/>
      <c r="P16" s="743"/>
      <c r="Q16" s="743"/>
      <c r="R16" s="832"/>
    </row>
    <row r="17" spans="1:20" s="621" customFormat="1" ht="14.1" customHeight="1" x14ac:dyDescent="0.2">
      <c r="A17" s="831">
        <v>4</v>
      </c>
      <c r="B17" s="745"/>
      <c r="C17" s="735"/>
      <c r="D17" s="736" t="s">
        <v>259</v>
      </c>
      <c r="E17" s="746" t="s">
        <v>249</v>
      </c>
      <c r="F17" s="736" t="s">
        <v>268</v>
      </c>
      <c r="G17" s="737"/>
      <c r="H17" s="825"/>
      <c r="I17" s="739"/>
      <c r="J17" s="739"/>
      <c r="K17" s="826">
        <v>0</v>
      </c>
      <c r="L17" s="826">
        <v>0</v>
      </c>
      <c r="M17" s="826">
        <v>0</v>
      </c>
      <c r="N17" s="741">
        <f t="shared" si="0"/>
        <v>0</v>
      </c>
      <c r="O17" s="861"/>
      <c r="P17" s="743"/>
      <c r="Q17" s="743"/>
      <c r="R17" s="832"/>
      <c r="T17" s="136"/>
    </row>
    <row r="18" spans="1:20" s="621" customFormat="1" ht="14.1" customHeight="1" x14ac:dyDescent="0.2">
      <c r="A18" s="831">
        <v>5</v>
      </c>
      <c r="B18" s="745"/>
      <c r="C18" s="735"/>
      <c r="D18" s="736" t="s">
        <v>259</v>
      </c>
      <c r="E18" s="746" t="s">
        <v>250</v>
      </c>
      <c r="F18" s="736" t="s">
        <v>268</v>
      </c>
      <c r="G18" s="737"/>
      <c r="H18" s="825"/>
      <c r="I18" s="739"/>
      <c r="J18" s="739"/>
      <c r="K18" s="826">
        <v>0</v>
      </c>
      <c r="L18" s="826">
        <v>0</v>
      </c>
      <c r="M18" s="826">
        <v>0</v>
      </c>
      <c r="N18" s="741">
        <f t="shared" si="0"/>
        <v>0</v>
      </c>
      <c r="O18" s="861"/>
      <c r="P18" s="743"/>
      <c r="Q18" s="743"/>
      <c r="R18" s="832"/>
      <c r="T18" s="136"/>
    </row>
    <row r="19" spans="1:20" s="621" customFormat="1" ht="14.1" customHeight="1" x14ac:dyDescent="0.2">
      <c r="A19" s="831">
        <v>6</v>
      </c>
      <c r="B19" s="745"/>
      <c r="C19" s="735"/>
      <c r="D19" s="736" t="s">
        <v>259</v>
      </c>
      <c r="E19" s="746" t="s">
        <v>251</v>
      </c>
      <c r="F19" s="736" t="s">
        <v>268</v>
      </c>
      <c r="G19" s="737"/>
      <c r="H19" s="825"/>
      <c r="I19" s="739"/>
      <c r="J19" s="739"/>
      <c r="K19" s="826">
        <v>0</v>
      </c>
      <c r="L19" s="826">
        <v>0</v>
      </c>
      <c r="M19" s="826">
        <v>0</v>
      </c>
      <c r="N19" s="741">
        <f t="shared" si="0"/>
        <v>0</v>
      </c>
      <c r="O19" s="861"/>
      <c r="P19" s="743"/>
      <c r="Q19" s="743"/>
      <c r="R19" s="832"/>
      <c r="T19" s="136"/>
    </row>
    <row r="20" spans="1:20" s="621" customFormat="1" ht="14.1" customHeight="1" x14ac:dyDescent="0.2">
      <c r="A20" s="831">
        <v>7</v>
      </c>
      <c r="B20" s="745"/>
      <c r="C20" s="735"/>
      <c r="D20" s="736" t="s">
        <v>259</v>
      </c>
      <c r="E20" s="746" t="s">
        <v>252</v>
      </c>
      <c r="F20" s="736" t="s">
        <v>268</v>
      </c>
      <c r="G20" s="737"/>
      <c r="H20" s="825"/>
      <c r="I20" s="739"/>
      <c r="J20" s="739"/>
      <c r="K20" s="826">
        <v>0</v>
      </c>
      <c r="L20" s="826">
        <v>0</v>
      </c>
      <c r="M20" s="826">
        <v>0</v>
      </c>
      <c r="N20" s="741">
        <f t="shared" si="0"/>
        <v>0</v>
      </c>
      <c r="O20" s="861"/>
      <c r="P20" s="743"/>
      <c r="Q20" s="743"/>
      <c r="R20" s="832"/>
      <c r="T20" s="136"/>
    </row>
    <row r="21" spans="1:20" s="621" customFormat="1" ht="14.1" customHeight="1" x14ac:dyDescent="0.2">
      <c r="A21" s="831">
        <v>8</v>
      </c>
      <c r="B21" s="745"/>
      <c r="C21" s="735"/>
      <c r="D21" s="736" t="s">
        <v>259</v>
      </c>
      <c r="E21" s="746" t="s">
        <v>253</v>
      </c>
      <c r="F21" s="736" t="s">
        <v>129</v>
      </c>
      <c r="G21" s="737">
        <v>7.43</v>
      </c>
      <c r="H21" s="825" t="s">
        <v>127</v>
      </c>
      <c r="I21" s="739" t="s">
        <v>7</v>
      </c>
      <c r="J21" s="739" t="s">
        <v>267</v>
      </c>
      <c r="K21" s="826">
        <v>151</v>
      </c>
      <c r="L21" s="826">
        <v>151</v>
      </c>
      <c r="M21" s="826">
        <v>151</v>
      </c>
      <c r="N21" s="741">
        <f t="shared" si="0"/>
        <v>1121.93</v>
      </c>
      <c r="O21" s="742"/>
      <c r="P21" s="743" t="e">
        <f t="shared" si="2"/>
        <v>#DIV/0!</v>
      </c>
      <c r="Q21" s="743" t="e">
        <f t="shared" si="3"/>
        <v>#DIV/0!</v>
      </c>
      <c r="R21" s="832" t="e">
        <f t="shared" si="1"/>
        <v>#DIV/0!</v>
      </c>
      <c r="T21" s="136"/>
    </row>
    <row r="22" spans="1:20" s="621" customFormat="1" ht="14.1" customHeight="1" x14ac:dyDescent="0.2">
      <c r="A22" s="831">
        <v>9</v>
      </c>
      <c r="B22" s="745"/>
      <c r="C22" s="735"/>
      <c r="D22" s="736" t="s">
        <v>259</v>
      </c>
      <c r="E22" s="746" t="s">
        <v>254</v>
      </c>
      <c r="F22" s="827" t="s">
        <v>374</v>
      </c>
      <c r="G22" s="737">
        <v>79.239999999999995</v>
      </c>
      <c r="H22" s="825" t="s">
        <v>269</v>
      </c>
      <c r="I22" s="739" t="s">
        <v>6</v>
      </c>
      <c r="J22" s="739" t="s">
        <v>47</v>
      </c>
      <c r="K22" s="826">
        <v>151</v>
      </c>
      <c r="L22" s="826">
        <v>52</v>
      </c>
      <c r="M22" s="826">
        <v>151</v>
      </c>
      <c r="N22" s="741">
        <f t="shared" si="0"/>
        <v>11965.24</v>
      </c>
      <c r="O22" s="742"/>
      <c r="P22" s="743" t="e">
        <f t="shared" si="2"/>
        <v>#DIV/0!</v>
      </c>
      <c r="Q22" s="743" t="e">
        <f t="shared" si="3"/>
        <v>#DIV/0!</v>
      </c>
      <c r="R22" s="832" t="e">
        <f t="shared" si="1"/>
        <v>#DIV/0!</v>
      </c>
      <c r="T22" s="136"/>
    </row>
    <row r="23" spans="1:20" s="621" customFormat="1" ht="14.1" customHeight="1" x14ac:dyDescent="0.2">
      <c r="A23" s="831">
        <v>10</v>
      </c>
      <c r="B23" s="745"/>
      <c r="C23" s="735"/>
      <c r="D23" s="736" t="s">
        <v>259</v>
      </c>
      <c r="E23" s="746" t="s">
        <v>255</v>
      </c>
      <c r="F23" s="827" t="s">
        <v>268</v>
      </c>
      <c r="G23" s="737"/>
      <c r="H23" s="825"/>
      <c r="I23" s="739"/>
      <c r="J23" s="739"/>
      <c r="K23" s="826">
        <v>0</v>
      </c>
      <c r="L23" s="826">
        <v>0</v>
      </c>
      <c r="M23" s="826">
        <v>0</v>
      </c>
      <c r="N23" s="741">
        <f t="shared" si="0"/>
        <v>0</v>
      </c>
      <c r="O23" s="861"/>
      <c r="P23" s="743"/>
      <c r="Q23" s="743"/>
      <c r="R23" s="832"/>
      <c r="T23" s="136"/>
    </row>
    <row r="24" spans="1:20" s="621" customFormat="1" ht="14.1" customHeight="1" x14ac:dyDescent="0.2">
      <c r="A24" s="831">
        <v>11</v>
      </c>
      <c r="B24" s="745"/>
      <c r="C24" s="735"/>
      <c r="D24" s="736" t="s">
        <v>259</v>
      </c>
      <c r="E24" s="746" t="s">
        <v>256</v>
      </c>
      <c r="F24" s="827" t="s">
        <v>268</v>
      </c>
      <c r="G24" s="737"/>
      <c r="H24" s="825"/>
      <c r="I24" s="739"/>
      <c r="J24" s="739"/>
      <c r="K24" s="826">
        <v>0</v>
      </c>
      <c r="L24" s="826">
        <v>0</v>
      </c>
      <c r="M24" s="826">
        <v>0</v>
      </c>
      <c r="N24" s="741">
        <f t="shared" si="0"/>
        <v>0</v>
      </c>
      <c r="O24" s="861"/>
      <c r="P24" s="743"/>
      <c r="Q24" s="743"/>
      <c r="R24" s="832"/>
      <c r="T24" s="136"/>
    </row>
    <row r="25" spans="1:20" s="621" customFormat="1" ht="14.1" customHeight="1" x14ac:dyDescent="0.2">
      <c r="A25" s="831">
        <v>12</v>
      </c>
      <c r="B25" s="745"/>
      <c r="C25" s="735"/>
      <c r="D25" s="736" t="s">
        <v>259</v>
      </c>
      <c r="E25" s="746" t="s">
        <v>257</v>
      </c>
      <c r="F25" s="827" t="s">
        <v>268</v>
      </c>
      <c r="G25" s="737"/>
      <c r="H25" s="825"/>
      <c r="I25" s="739"/>
      <c r="J25" s="739"/>
      <c r="K25" s="826">
        <v>0</v>
      </c>
      <c r="L25" s="826">
        <v>0</v>
      </c>
      <c r="M25" s="826">
        <v>0</v>
      </c>
      <c r="N25" s="741">
        <f t="shared" si="0"/>
        <v>0</v>
      </c>
      <c r="O25" s="861"/>
      <c r="P25" s="743"/>
      <c r="Q25" s="743"/>
      <c r="R25" s="832"/>
      <c r="T25" s="136"/>
    </row>
    <row r="26" spans="1:20" s="621" customFormat="1" ht="14.1" customHeight="1" x14ac:dyDescent="0.2">
      <c r="A26" s="831">
        <v>13</v>
      </c>
      <c r="B26" s="745"/>
      <c r="C26" s="735"/>
      <c r="D26" s="736" t="s">
        <v>259</v>
      </c>
      <c r="E26" s="746" t="s">
        <v>258</v>
      </c>
      <c r="F26" s="827" t="s">
        <v>268</v>
      </c>
      <c r="G26" s="737"/>
      <c r="H26" s="793"/>
      <c r="I26" s="739"/>
      <c r="J26" s="739"/>
      <c r="K26" s="826">
        <v>0</v>
      </c>
      <c r="L26" s="826">
        <v>0</v>
      </c>
      <c r="M26" s="826">
        <v>0</v>
      </c>
      <c r="N26" s="741">
        <f t="shared" si="0"/>
        <v>0</v>
      </c>
      <c r="O26" s="861"/>
      <c r="P26" s="743"/>
      <c r="Q26" s="743"/>
      <c r="R26" s="832"/>
      <c r="T26" s="136"/>
    </row>
    <row r="27" spans="1:20" s="621" customFormat="1" ht="14.1" customHeight="1" x14ac:dyDescent="0.2">
      <c r="A27" s="831">
        <v>14</v>
      </c>
      <c r="B27" s="745"/>
      <c r="C27" s="735"/>
      <c r="D27" s="746" t="s">
        <v>260</v>
      </c>
      <c r="E27" s="746" t="s">
        <v>222</v>
      </c>
      <c r="F27" s="827" t="s">
        <v>123</v>
      </c>
      <c r="G27" s="737">
        <v>6.68</v>
      </c>
      <c r="H27" s="825" t="s">
        <v>125</v>
      </c>
      <c r="I27" s="739" t="s">
        <v>9</v>
      </c>
      <c r="J27" s="739" t="s">
        <v>267</v>
      </c>
      <c r="K27" s="826">
        <v>151</v>
      </c>
      <c r="L27" s="826">
        <v>52</v>
      </c>
      <c r="M27" s="826">
        <v>0</v>
      </c>
      <c r="N27" s="741">
        <f t="shared" si="0"/>
        <v>1008.68</v>
      </c>
      <c r="O27" s="742"/>
      <c r="P27" s="743" t="e">
        <f t="shared" si="2"/>
        <v>#DIV/0!</v>
      </c>
      <c r="Q27" s="743" t="e">
        <f t="shared" si="3"/>
        <v>#DIV/0!</v>
      </c>
      <c r="R27" s="832" t="e">
        <f t="shared" si="1"/>
        <v>#DIV/0!</v>
      </c>
      <c r="T27" s="136"/>
    </row>
    <row r="28" spans="1:20" s="621" customFormat="1" ht="14.1" customHeight="1" x14ac:dyDescent="0.2">
      <c r="A28" s="831">
        <v>15</v>
      </c>
      <c r="B28" s="745"/>
      <c r="C28" s="735"/>
      <c r="D28" s="746" t="s">
        <v>260</v>
      </c>
      <c r="E28" s="746" t="s">
        <v>223</v>
      </c>
      <c r="F28" s="827" t="s">
        <v>123</v>
      </c>
      <c r="G28" s="737">
        <v>50.1</v>
      </c>
      <c r="H28" s="825" t="s">
        <v>125</v>
      </c>
      <c r="I28" s="739" t="s">
        <v>9</v>
      </c>
      <c r="J28" s="739" t="s">
        <v>267</v>
      </c>
      <c r="K28" s="826">
        <v>151</v>
      </c>
      <c r="L28" s="826">
        <v>52</v>
      </c>
      <c r="M28" s="826">
        <v>0</v>
      </c>
      <c r="N28" s="741">
        <f t="shared" si="0"/>
        <v>7565.1</v>
      </c>
      <c r="O28" s="742"/>
      <c r="P28" s="743" t="e">
        <f t="shared" si="2"/>
        <v>#DIV/0!</v>
      </c>
      <c r="Q28" s="743" t="e">
        <f t="shared" si="3"/>
        <v>#DIV/0!</v>
      </c>
      <c r="R28" s="832" t="e">
        <f t="shared" si="1"/>
        <v>#DIV/0!</v>
      </c>
      <c r="T28" s="136"/>
    </row>
    <row r="29" spans="1:20" s="621" customFormat="1" ht="14.1" customHeight="1" x14ac:dyDescent="0.2">
      <c r="A29" s="831">
        <v>16</v>
      </c>
      <c r="B29" s="745"/>
      <c r="C29" s="735"/>
      <c r="D29" s="746" t="s">
        <v>260</v>
      </c>
      <c r="E29" s="746" t="s">
        <v>224</v>
      </c>
      <c r="F29" s="827" t="s">
        <v>123</v>
      </c>
      <c r="G29" s="737">
        <v>14.7</v>
      </c>
      <c r="H29" s="825" t="s">
        <v>125</v>
      </c>
      <c r="I29" s="739" t="s">
        <v>9</v>
      </c>
      <c r="J29" s="739" t="s">
        <v>267</v>
      </c>
      <c r="K29" s="826">
        <v>151</v>
      </c>
      <c r="L29" s="826">
        <v>52</v>
      </c>
      <c r="M29" s="826">
        <v>0</v>
      </c>
      <c r="N29" s="741">
        <f t="shared" si="0"/>
        <v>2219.6999999999998</v>
      </c>
      <c r="O29" s="742"/>
      <c r="P29" s="743" t="e">
        <f t="shared" si="2"/>
        <v>#DIV/0!</v>
      </c>
      <c r="Q29" s="743" t="e">
        <f t="shared" si="3"/>
        <v>#DIV/0!</v>
      </c>
      <c r="R29" s="832" t="e">
        <f t="shared" si="1"/>
        <v>#DIV/0!</v>
      </c>
      <c r="T29" s="136"/>
    </row>
    <row r="30" spans="1:20" s="621" customFormat="1" ht="14.1" customHeight="1" x14ac:dyDescent="0.2">
      <c r="A30" s="831">
        <v>17</v>
      </c>
      <c r="B30" s="745"/>
      <c r="C30" s="735"/>
      <c r="D30" s="746" t="s">
        <v>260</v>
      </c>
      <c r="E30" s="746" t="s">
        <v>225</v>
      </c>
      <c r="F30" s="827" t="s">
        <v>123</v>
      </c>
      <c r="G30" s="737">
        <v>48.35</v>
      </c>
      <c r="H30" s="825" t="s">
        <v>125</v>
      </c>
      <c r="I30" s="739" t="s">
        <v>9</v>
      </c>
      <c r="J30" s="739" t="s">
        <v>267</v>
      </c>
      <c r="K30" s="826">
        <v>151</v>
      </c>
      <c r="L30" s="826">
        <v>52</v>
      </c>
      <c r="M30" s="826">
        <v>0</v>
      </c>
      <c r="N30" s="741">
        <f t="shared" si="0"/>
        <v>7300.85</v>
      </c>
      <c r="O30" s="742"/>
      <c r="P30" s="743" t="e">
        <f t="shared" si="2"/>
        <v>#DIV/0!</v>
      </c>
      <c r="Q30" s="743" t="e">
        <f t="shared" si="3"/>
        <v>#DIV/0!</v>
      </c>
      <c r="R30" s="832" t="e">
        <f t="shared" si="1"/>
        <v>#DIV/0!</v>
      </c>
      <c r="T30" s="136"/>
    </row>
    <row r="31" spans="1:20" s="621" customFormat="1" ht="14.1" customHeight="1" x14ac:dyDescent="0.2">
      <c r="A31" s="831">
        <v>18</v>
      </c>
      <c r="B31" s="745"/>
      <c r="C31" s="735"/>
      <c r="D31" s="746" t="s">
        <v>260</v>
      </c>
      <c r="E31" s="746" t="s">
        <v>226</v>
      </c>
      <c r="F31" s="827" t="s">
        <v>129</v>
      </c>
      <c r="G31" s="737">
        <v>36.5</v>
      </c>
      <c r="H31" s="825" t="s">
        <v>127</v>
      </c>
      <c r="I31" s="739" t="s">
        <v>7</v>
      </c>
      <c r="J31" s="739" t="s">
        <v>55</v>
      </c>
      <c r="K31" s="826">
        <v>151</v>
      </c>
      <c r="L31" s="826">
        <v>151</v>
      </c>
      <c r="M31" s="826">
        <v>151</v>
      </c>
      <c r="N31" s="741">
        <f t="shared" si="0"/>
        <v>5511.5</v>
      </c>
      <c r="O31" s="742"/>
      <c r="P31" s="743" t="e">
        <f t="shared" si="2"/>
        <v>#DIV/0!</v>
      </c>
      <c r="Q31" s="743" t="e">
        <f t="shared" si="3"/>
        <v>#DIV/0!</v>
      </c>
      <c r="R31" s="832" t="e">
        <f t="shared" si="1"/>
        <v>#DIV/0!</v>
      </c>
      <c r="T31" s="136"/>
    </row>
    <row r="32" spans="1:20" s="621" customFormat="1" ht="14.1" customHeight="1" x14ac:dyDescent="0.2">
      <c r="A32" s="831">
        <v>19</v>
      </c>
      <c r="B32" s="745"/>
      <c r="C32" s="735"/>
      <c r="D32" s="746" t="s">
        <v>260</v>
      </c>
      <c r="E32" s="746" t="s">
        <v>228</v>
      </c>
      <c r="F32" s="827" t="s">
        <v>129</v>
      </c>
      <c r="G32" s="737">
        <v>62.74</v>
      </c>
      <c r="H32" s="825" t="s">
        <v>127</v>
      </c>
      <c r="I32" s="739" t="s">
        <v>7</v>
      </c>
      <c r="J32" s="739" t="s">
        <v>55</v>
      </c>
      <c r="K32" s="826">
        <v>151</v>
      </c>
      <c r="L32" s="826">
        <v>151</v>
      </c>
      <c r="M32" s="826">
        <v>151</v>
      </c>
      <c r="N32" s="741">
        <f t="shared" si="0"/>
        <v>9473.74</v>
      </c>
      <c r="O32" s="742"/>
      <c r="P32" s="743" t="e">
        <f t="shared" si="2"/>
        <v>#DIV/0!</v>
      </c>
      <c r="Q32" s="743" t="e">
        <f t="shared" si="3"/>
        <v>#DIV/0!</v>
      </c>
      <c r="R32" s="832" t="e">
        <f t="shared" si="1"/>
        <v>#DIV/0!</v>
      </c>
      <c r="T32" s="136"/>
    </row>
    <row r="33" spans="1:20" s="621" customFormat="1" ht="14.1" customHeight="1" x14ac:dyDescent="0.2">
      <c r="A33" s="831">
        <v>20</v>
      </c>
      <c r="B33" s="745"/>
      <c r="C33" s="735"/>
      <c r="D33" s="746" t="s">
        <v>260</v>
      </c>
      <c r="E33" s="746" t="s">
        <v>229</v>
      </c>
      <c r="F33" s="827" t="s">
        <v>129</v>
      </c>
      <c r="G33" s="737">
        <v>16.899999999999999</v>
      </c>
      <c r="H33" s="825" t="s">
        <v>127</v>
      </c>
      <c r="I33" s="739" t="s">
        <v>7</v>
      </c>
      <c r="J33" s="739" t="s">
        <v>55</v>
      </c>
      <c r="K33" s="826">
        <v>151</v>
      </c>
      <c r="L33" s="826">
        <v>151</v>
      </c>
      <c r="M33" s="826">
        <v>151</v>
      </c>
      <c r="N33" s="741">
        <f t="shared" si="0"/>
        <v>2551.8999999999996</v>
      </c>
      <c r="O33" s="742"/>
      <c r="P33" s="743" t="e">
        <f t="shared" si="2"/>
        <v>#DIV/0!</v>
      </c>
      <c r="Q33" s="743" t="e">
        <f t="shared" si="3"/>
        <v>#DIV/0!</v>
      </c>
      <c r="R33" s="832" t="e">
        <f t="shared" si="1"/>
        <v>#DIV/0!</v>
      </c>
      <c r="T33" s="136"/>
    </row>
    <row r="34" spans="1:20" s="621" customFormat="1" ht="14.1" customHeight="1" x14ac:dyDescent="0.2">
      <c r="A34" s="831">
        <v>21</v>
      </c>
      <c r="B34" s="745"/>
      <c r="C34" s="735"/>
      <c r="D34" s="746" t="s">
        <v>260</v>
      </c>
      <c r="E34" s="746" t="s">
        <v>230</v>
      </c>
      <c r="F34" s="827" t="s">
        <v>129</v>
      </c>
      <c r="G34" s="737">
        <v>14.94</v>
      </c>
      <c r="H34" s="825" t="s">
        <v>127</v>
      </c>
      <c r="I34" s="739" t="s">
        <v>7</v>
      </c>
      <c r="J34" s="739" t="s">
        <v>55</v>
      </c>
      <c r="K34" s="826">
        <v>151</v>
      </c>
      <c r="L34" s="826">
        <v>151</v>
      </c>
      <c r="M34" s="826">
        <v>151</v>
      </c>
      <c r="N34" s="741">
        <f t="shared" si="0"/>
        <v>2255.94</v>
      </c>
      <c r="O34" s="742"/>
      <c r="P34" s="743" t="e">
        <f t="shared" si="2"/>
        <v>#DIV/0!</v>
      </c>
      <c r="Q34" s="743" t="e">
        <f t="shared" si="3"/>
        <v>#DIV/0!</v>
      </c>
      <c r="R34" s="832" t="e">
        <f t="shared" si="1"/>
        <v>#DIV/0!</v>
      </c>
      <c r="T34" s="136"/>
    </row>
    <row r="35" spans="1:20" s="621" customFormat="1" ht="14.1" customHeight="1" x14ac:dyDescent="0.2">
      <c r="A35" s="831">
        <v>22</v>
      </c>
      <c r="B35" s="745"/>
      <c r="C35" s="735"/>
      <c r="D35" s="746" t="s">
        <v>260</v>
      </c>
      <c r="E35" s="746" t="s">
        <v>69</v>
      </c>
      <c r="F35" s="827" t="s">
        <v>274</v>
      </c>
      <c r="G35" s="737">
        <v>14.94</v>
      </c>
      <c r="H35" s="825" t="s">
        <v>269</v>
      </c>
      <c r="I35" s="739" t="s">
        <v>10</v>
      </c>
      <c r="J35" s="739" t="s">
        <v>55</v>
      </c>
      <c r="K35" s="826">
        <v>52</v>
      </c>
      <c r="L35" s="826">
        <v>52</v>
      </c>
      <c r="M35" s="826">
        <v>52</v>
      </c>
      <c r="N35" s="741">
        <f t="shared" si="0"/>
        <v>776.88</v>
      </c>
      <c r="O35" s="742"/>
      <c r="P35" s="743" t="e">
        <f t="shared" si="2"/>
        <v>#DIV/0!</v>
      </c>
      <c r="Q35" s="743" t="e">
        <f t="shared" si="3"/>
        <v>#DIV/0!</v>
      </c>
      <c r="R35" s="832" t="e">
        <f t="shared" si="1"/>
        <v>#DIV/0!</v>
      </c>
      <c r="T35" s="136"/>
    </row>
    <row r="36" spans="1:20" s="621" customFormat="1" ht="14.1" customHeight="1" x14ac:dyDescent="0.2">
      <c r="A36" s="831">
        <v>23</v>
      </c>
      <c r="B36" s="745"/>
      <c r="C36" s="735"/>
      <c r="D36" s="746" t="s">
        <v>260</v>
      </c>
      <c r="E36" s="746" t="s">
        <v>232</v>
      </c>
      <c r="F36" s="827" t="s">
        <v>332</v>
      </c>
      <c r="G36" s="737">
        <v>26.36</v>
      </c>
      <c r="H36" s="825" t="s">
        <v>269</v>
      </c>
      <c r="I36" s="739" t="s">
        <v>7</v>
      </c>
      <c r="J36" s="739" t="s">
        <v>55</v>
      </c>
      <c r="K36" s="826">
        <v>151</v>
      </c>
      <c r="L36" s="826">
        <v>151</v>
      </c>
      <c r="M36" s="826">
        <v>151</v>
      </c>
      <c r="N36" s="741">
        <f t="shared" si="0"/>
        <v>3980.36</v>
      </c>
      <c r="O36" s="742"/>
      <c r="P36" s="743" t="e">
        <f t="shared" si="2"/>
        <v>#DIV/0!</v>
      </c>
      <c r="Q36" s="743" t="e">
        <f t="shared" si="3"/>
        <v>#DIV/0!</v>
      </c>
      <c r="R36" s="832" t="e">
        <f t="shared" si="1"/>
        <v>#DIV/0!</v>
      </c>
      <c r="T36" s="136"/>
    </row>
    <row r="37" spans="1:20" s="621" customFormat="1" ht="14.1" customHeight="1" x14ac:dyDescent="0.2">
      <c r="A37" s="831">
        <v>24</v>
      </c>
      <c r="B37" s="745"/>
      <c r="C37" s="735"/>
      <c r="D37" s="746" t="s">
        <v>260</v>
      </c>
      <c r="E37" s="746" t="s">
        <v>233</v>
      </c>
      <c r="F37" s="827" t="s">
        <v>129</v>
      </c>
      <c r="G37" s="737">
        <v>10.82</v>
      </c>
      <c r="H37" s="825" t="s">
        <v>127</v>
      </c>
      <c r="I37" s="739" t="s">
        <v>7</v>
      </c>
      <c r="J37" s="739" t="s">
        <v>267</v>
      </c>
      <c r="K37" s="826">
        <v>151</v>
      </c>
      <c r="L37" s="826">
        <v>151</v>
      </c>
      <c r="M37" s="826">
        <v>151</v>
      </c>
      <c r="N37" s="741">
        <f t="shared" si="0"/>
        <v>1633.82</v>
      </c>
      <c r="O37" s="742"/>
      <c r="P37" s="743" t="e">
        <f t="shared" si="2"/>
        <v>#DIV/0!</v>
      </c>
      <c r="Q37" s="743" t="e">
        <f t="shared" si="3"/>
        <v>#DIV/0!</v>
      </c>
      <c r="R37" s="832" t="e">
        <f t="shared" si="1"/>
        <v>#DIV/0!</v>
      </c>
      <c r="T37" s="136"/>
    </row>
    <row r="38" spans="1:20" s="621" customFormat="1" ht="14.1" customHeight="1" x14ac:dyDescent="0.2">
      <c r="A38" s="831">
        <v>25</v>
      </c>
      <c r="B38" s="745"/>
      <c r="C38" s="735"/>
      <c r="D38" s="746" t="s">
        <v>260</v>
      </c>
      <c r="E38" s="749" t="s">
        <v>234</v>
      </c>
      <c r="F38" s="827" t="s">
        <v>129</v>
      </c>
      <c r="G38" s="737">
        <v>6.9</v>
      </c>
      <c r="H38" s="825" t="s">
        <v>127</v>
      </c>
      <c r="I38" s="739" t="s">
        <v>7</v>
      </c>
      <c r="J38" s="739" t="s">
        <v>267</v>
      </c>
      <c r="K38" s="826">
        <v>151</v>
      </c>
      <c r="L38" s="826">
        <v>151</v>
      </c>
      <c r="M38" s="826">
        <v>151</v>
      </c>
      <c r="N38" s="741">
        <f t="shared" si="0"/>
        <v>1041.9000000000001</v>
      </c>
      <c r="O38" s="742"/>
      <c r="P38" s="743" t="e">
        <f t="shared" si="2"/>
        <v>#DIV/0!</v>
      </c>
      <c r="Q38" s="743" t="e">
        <f t="shared" si="3"/>
        <v>#DIV/0!</v>
      </c>
      <c r="R38" s="832" t="e">
        <f t="shared" si="1"/>
        <v>#DIV/0!</v>
      </c>
      <c r="T38" s="136"/>
    </row>
    <row r="39" spans="1:20" s="621" customFormat="1" ht="14.1" customHeight="1" x14ac:dyDescent="0.2">
      <c r="A39" s="831">
        <v>26</v>
      </c>
      <c r="B39" s="745"/>
      <c r="C39" s="735"/>
      <c r="D39" s="746" t="s">
        <v>261</v>
      </c>
      <c r="E39" s="746" t="s">
        <v>235</v>
      </c>
      <c r="F39" s="827" t="s">
        <v>332</v>
      </c>
      <c r="G39" s="737">
        <v>37.99</v>
      </c>
      <c r="H39" s="825" t="s">
        <v>269</v>
      </c>
      <c r="I39" s="739" t="s">
        <v>7</v>
      </c>
      <c r="J39" s="739" t="s">
        <v>267</v>
      </c>
      <c r="K39" s="826">
        <v>151</v>
      </c>
      <c r="L39" s="826">
        <v>151</v>
      </c>
      <c r="M39" s="826">
        <v>151</v>
      </c>
      <c r="N39" s="741">
        <f t="shared" si="0"/>
        <v>5736.4900000000007</v>
      </c>
      <c r="O39" s="742"/>
      <c r="P39" s="743" t="e">
        <f t="shared" si="2"/>
        <v>#DIV/0!</v>
      </c>
      <c r="Q39" s="743" t="e">
        <f t="shared" si="3"/>
        <v>#DIV/0!</v>
      </c>
      <c r="R39" s="832" t="e">
        <f t="shared" si="1"/>
        <v>#DIV/0!</v>
      </c>
      <c r="T39" s="136"/>
    </row>
    <row r="40" spans="1:20" s="621" customFormat="1" ht="14.1" customHeight="1" x14ac:dyDescent="0.2">
      <c r="A40" s="831">
        <v>27</v>
      </c>
      <c r="B40" s="745"/>
      <c r="C40" s="735"/>
      <c r="D40" s="746" t="s">
        <v>261</v>
      </c>
      <c r="E40" s="746" t="s">
        <v>237</v>
      </c>
      <c r="F40" s="827" t="s">
        <v>123</v>
      </c>
      <c r="G40" s="737">
        <v>14.7</v>
      </c>
      <c r="H40" s="825" t="s">
        <v>125</v>
      </c>
      <c r="I40" s="739" t="s">
        <v>9</v>
      </c>
      <c r="J40" s="739" t="s">
        <v>267</v>
      </c>
      <c r="K40" s="826">
        <v>151</v>
      </c>
      <c r="L40" s="826">
        <v>52</v>
      </c>
      <c r="M40" s="826">
        <v>0</v>
      </c>
      <c r="N40" s="741">
        <f t="shared" si="0"/>
        <v>2219.6999999999998</v>
      </c>
      <c r="O40" s="742"/>
      <c r="P40" s="743" t="e">
        <f t="shared" si="2"/>
        <v>#DIV/0!</v>
      </c>
      <c r="Q40" s="743" t="e">
        <f t="shared" si="3"/>
        <v>#DIV/0!</v>
      </c>
      <c r="R40" s="832" t="e">
        <f t="shared" si="1"/>
        <v>#DIV/0!</v>
      </c>
      <c r="T40" s="136"/>
    </row>
    <row r="41" spans="1:20" s="136" customFormat="1" ht="14.1" customHeight="1" x14ac:dyDescent="0.2">
      <c r="A41" s="831">
        <v>28</v>
      </c>
      <c r="B41" s="734"/>
      <c r="C41" s="735"/>
      <c r="D41" s="746" t="s">
        <v>261</v>
      </c>
      <c r="E41" s="746" t="s">
        <v>262</v>
      </c>
      <c r="F41" s="827" t="s">
        <v>268</v>
      </c>
      <c r="G41" s="737"/>
      <c r="H41" s="825"/>
      <c r="I41" s="739"/>
      <c r="J41" s="739"/>
      <c r="K41" s="826">
        <v>0</v>
      </c>
      <c r="L41" s="826">
        <v>0</v>
      </c>
      <c r="M41" s="826">
        <v>0</v>
      </c>
      <c r="N41" s="741">
        <f t="shared" si="0"/>
        <v>0</v>
      </c>
      <c r="O41" s="861"/>
      <c r="P41" s="743"/>
      <c r="Q41" s="743"/>
      <c r="R41" s="832"/>
    </row>
    <row r="42" spans="1:20" s="136" customFormat="1" ht="14.1" customHeight="1" x14ac:dyDescent="0.2">
      <c r="A42" s="831">
        <v>29</v>
      </c>
      <c r="B42" s="745"/>
      <c r="C42" s="735"/>
      <c r="D42" s="746" t="s">
        <v>261</v>
      </c>
      <c r="E42" s="746" t="s">
        <v>239</v>
      </c>
      <c r="F42" s="827" t="s">
        <v>274</v>
      </c>
      <c r="G42" s="737">
        <v>42.55</v>
      </c>
      <c r="H42" s="825" t="s">
        <v>269</v>
      </c>
      <c r="I42" s="739" t="s">
        <v>10</v>
      </c>
      <c r="J42" s="739" t="s">
        <v>47</v>
      </c>
      <c r="K42" s="826">
        <v>52</v>
      </c>
      <c r="L42" s="826">
        <v>52</v>
      </c>
      <c r="M42" s="826">
        <v>52</v>
      </c>
      <c r="N42" s="741">
        <f t="shared" si="0"/>
        <v>2212.6</v>
      </c>
      <c r="O42" s="742"/>
      <c r="P42" s="743" t="e">
        <f t="shared" si="2"/>
        <v>#DIV/0!</v>
      </c>
      <c r="Q42" s="743" t="e">
        <f t="shared" si="3"/>
        <v>#DIV/0!</v>
      </c>
      <c r="R42" s="832" t="e">
        <f t="shared" si="1"/>
        <v>#DIV/0!</v>
      </c>
    </row>
    <row r="43" spans="1:20" s="136" customFormat="1" ht="14.1" customHeight="1" x14ac:dyDescent="0.2">
      <c r="A43" s="831">
        <v>30</v>
      </c>
      <c r="B43" s="734"/>
      <c r="C43" s="735"/>
      <c r="D43" s="746" t="s">
        <v>261</v>
      </c>
      <c r="E43" s="746" t="s">
        <v>240</v>
      </c>
      <c r="F43" s="827" t="s">
        <v>375</v>
      </c>
      <c r="G43" s="737">
        <v>59.79</v>
      </c>
      <c r="H43" s="825" t="s">
        <v>269</v>
      </c>
      <c r="I43" s="739" t="s">
        <v>6</v>
      </c>
      <c r="J43" s="739" t="s">
        <v>47</v>
      </c>
      <c r="K43" s="826">
        <v>151</v>
      </c>
      <c r="L43" s="826">
        <v>52</v>
      </c>
      <c r="M43" s="826">
        <v>151</v>
      </c>
      <c r="N43" s="741">
        <f t="shared" si="0"/>
        <v>9028.2899999999991</v>
      </c>
      <c r="O43" s="742"/>
      <c r="P43" s="743" t="e">
        <f t="shared" si="2"/>
        <v>#DIV/0!</v>
      </c>
      <c r="Q43" s="743" t="e">
        <f t="shared" si="3"/>
        <v>#DIV/0!</v>
      </c>
      <c r="R43" s="832" t="e">
        <f t="shared" si="1"/>
        <v>#DIV/0!</v>
      </c>
    </row>
    <row r="44" spans="1:20" s="136" customFormat="1" ht="14.1" customHeight="1" x14ac:dyDescent="0.2">
      <c r="A44" s="831">
        <v>31</v>
      </c>
      <c r="B44" s="745"/>
      <c r="C44" s="735"/>
      <c r="D44" s="746" t="s">
        <v>261</v>
      </c>
      <c r="E44" s="746" t="s">
        <v>263</v>
      </c>
      <c r="F44" s="827" t="s">
        <v>268</v>
      </c>
      <c r="G44" s="737"/>
      <c r="H44" s="825"/>
      <c r="I44" s="739"/>
      <c r="J44" s="739"/>
      <c r="K44" s="826">
        <v>0</v>
      </c>
      <c r="L44" s="826">
        <v>0</v>
      </c>
      <c r="M44" s="826">
        <v>0</v>
      </c>
      <c r="N44" s="741">
        <f t="shared" si="0"/>
        <v>0</v>
      </c>
      <c r="O44" s="861"/>
      <c r="P44" s="743"/>
      <c r="Q44" s="743"/>
      <c r="R44" s="832"/>
    </row>
    <row r="45" spans="1:20" s="136" customFormat="1" ht="14.1" customHeight="1" x14ac:dyDescent="0.2">
      <c r="A45" s="831">
        <v>32</v>
      </c>
      <c r="B45" s="734"/>
      <c r="C45" s="735"/>
      <c r="D45" s="746" t="s">
        <v>261</v>
      </c>
      <c r="E45" s="746" t="s">
        <v>242</v>
      </c>
      <c r="F45" s="827" t="s">
        <v>129</v>
      </c>
      <c r="G45" s="737">
        <v>6.9</v>
      </c>
      <c r="H45" s="825" t="s">
        <v>127</v>
      </c>
      <c r="I45" s="739" t="s">
        <v>7</v>
      </c>
      <c r="J45" s="739" t="s">
        <v>267</v>
      </c>
      <c r="K45" s="826">
        <v>151</v>
      </c>
      <c r="L45" s="826">
        <v>151</v>
      </c>
      <c r="M45" s="826">
        <v>151</v>
      </c>
      <c r="N45" s="741">
        <f t="shared" si="0"/>
        <v>1041.9000000000001</v>
      </c>
      <c r="O45" s="742"/>
      <c r="P45" s="743" t="e">
        <f t="shared" si="2"/>
        <v>#DIV/0!</v>
      </c>
      <c r="Q45" s="743" t="e">
        <f t="shared" si="3"/>
        <v>#DIV/0!</v>
      </c>
      <c r="R45" s="832" t="e">
        <f t="shared" si="1"/>
        <v>#DIV/0!</v>
      </c>
    </row>
    <row r="46" spans="1:20" s="136" customFormat="1" ht="14.1" customHeight="1" x14ac:dyDescent="0.2">
      <c r="A46" s="831">
        <v>33</v>
      </c>
      <c r="B46" s="745"/>
      <c r="C46" s="735"/>
      <c r="D46" s="746" t="s">
        <v>261</v>
      </c>
      <c r="E46" s="746" t="s">
        <v>243</v>
      </c>
      <c r="F46" s="827" t="s">
        <v>129</v>
      </c>
      <c r="G46" s="737">
        <v>10.82</v>
      </c>
      <c r="H46" s="825" t="s">
        <v>127</v>
      </c>
      <c r="I46" s="739" t="s">
        <v>7</v>
      </c>
      <c r="J46" s="739" t="s">
        <v>267</v>
      </c>
      <c r="K46" s="826">
        <v>151</v>
      </c>
      <c r="L46" s="826">
        <v>151</v>
      </c>
      <c r="M46" s="826">
        <v>151</v>
      </c>
      <c r="N46" s="741">
        <f t="shared" si="0"/>
        <v>1633.82</v>
      </c>
      <c r="O46" s="742"/>
      <c r="P46" s="743" t="e">
        <f t="shared" si="2"/>
        <v>#DIV/0!</v>
      </c>
      <c r="Q46" s="743" t="e">
        <f t="shared" si="3"/>
        <v>#DIV/0!</v>
      </c>
      <c r="R46" s="832" t="e">
        <f t="shared" si="1"/>
        <v>#DIV/0!</v>
      </c>
    </row>
    <row r="47" spans="1:20" s="136" customFormat="1" ht="14.1" customHeight="1" x14ac:dyDescent="0.2">
      <c r="A47" s="831">
        <v>34</v>
      </c>
      <c r="B47" s="734"/>
      <c r="C47" s="735"/>
      <c r="D47" s="746" t="s">
        <v>261</v>
      </c>
      <c r="E47" s="746" t="s">
        <v>244</v>
      </c>
      <c r="F47" s="827" t="s">
        <v>130</v>
      </c>
      <c r="G47" s="737">
        <v>46.1</v>
      </c>
      <c r="H47" s="825" t="s">
        <v>269</v>
      </c>
      <c r="I47" s="739" t="s">
        <v>6</v>
      </c>
      <c r="J47" s="739" t="s">
        <v>267</v>
      </c>
      <c r="K47" s="826">
        <v>151</v>
      </c>
      <c r="L47" s="826">
        <v>52</v>
      </c>
      <c r="M47" s="826">
        <v>151</v>
      </c>
      <c r="N47" s="741">
        <f t="shared" si="0"/>
        <v>6961.1</v>
      </c>
      <c r="O47" s="742"/>
      <c r="P47" s="743" t="e">
        <f t="shared" si="2"/>
        <v>#DIV/0!</v>
      </c>
      <c r="Q47" s="743" t="e">
        <f t="shared" si="3"/>
        <v>#DIV/0!</v>
      </c>
      <c r="R47" s="832" t="e">
        <f t="shared" si="1"/>
        <v>#DIV/0!</v>
      </c>
    </row>
    <row r="48" spans="1:20" s="136" customFormat="1" ht="14.1" customHeight="1" x14ac:dyDescent="0.2">
      <c r="A48" s="831">
        <v>35</v>
      </c>
      <c r="B48" s="745"/>
      <c r="C48" s="735"/>
      <c r="D48" s="746" t="s">
        <v>261</v>
      </c>
      <c r="E48" s="746" t="s">
        <v>64</v>
      </c>
      <c r="F48" s="827" t="s">
        <v>130</v>
      </c>
      <c r="G48" s="737">
        <v>16.98</v>
      </c>
      <c r="H48" s="825" t="s">
        <v>269</v>
      </c>
      <c r="I48" s="739" t="s">
        <v>6</v>
      </c>
      <c r="J48" s="739" t="s">
        <v>55</v>
      </c>
      <c r="K48" s="826">
        <v>151</v>
      </c>
      <c r="L48" s="826">
        <v>52</v>
      </c>
      <c r="M48" s="826">
        <v>151</v>
      </c>
      <c r="N48" s="741">
        <f t="shared" si="0"/>
        <v>2563.98</v>
      </c>
      <c r="O48" s="742"/>
      <c r="P48" s="743" t="e">
        <f t="shared" si="2"/>
        <v>#DIV/0!</v>
      </c>
      <c r="Q48" s="743" t="e">
        <f t="shared" si="3"/>
        <v>#DIV/0!</v>
      </c>
      <c r="R48" s="832" t="e">
        <f t="shared" si="1"/>
        <v>#DIV/0!</v>
      </c>
    </row>
    <row r="49" spans="1:18" s="136" customFormat="1" ht="14.1" customHeight="1" x14ac:dyDescent="0.2">
      <c r="A49" s="831">
        <v>36</v>
      </c>
      <c r="B49" s="734"/>
      <c r="C49" s="735"/>
      <c r="D49" s="746" t="s">
        <v>261</v>
      </c>
      <c r="E49" s="746" t="s">
        <v>65</v>
      </c>
      <c r="F49" s="827" t="s">
        <v>130</v>
      </c>
      <c r="G49" s="737">
        <v>19.3</v>
      </c>
      <c r="H49" s="825" t="s">
        <v>269</v>
      </c>
      <c r="I49" s="739" t="s">
        <v>6</v>
      </c>
      <c r="J49" s="739" t="s">
        <v>55</v>
      </c>
      <c r="K49" s="826">
        <v>151</v>
      </c>
      <c r="L49" s="826">
        <v>52</v>
      </c>
      <c r="M49" s="826">
        <v>151</v>
      </c>
      <c r="N49" s="741">
        <f t="shared" si="0"/>
        <v>2914.3</v>
      </c>
      <c r="O49" s="742"/>
      <c r="P49" s="743" t="e">
        <f t="shared" si="2"/>
        <v>#DIV/0!</v>
      </c>
      <c r="Q49" s="743" t="e">
        <f t="shared" si="3"/>
        <v>#DIV/0!</v>
      </c>
      <c r="R49" s="832" t="e">
        <f t="shared" si="1"/>
        <v>#DIV/0!</v>
      </c>
    </row>
    <row r="50" spans="1:18" s="136" customFormat="1" ht="14.1" customHeight="1" x14ac:dyDescent="0.2">
      <c r="A50" s="831">
        <v>37</v>
      </c>
      <c r="B50" s="745"/>
      <c r="C50" s="735"/>
      <c r="D50" s="746" t="s">
        <v>261</v>
      </c>
      <c r="E50" s="746" t="s">
        <v>66</v>
      </c>
      <c r="F50" s="827" t="s">
        <v>130</v>
      </c>
      <c r="G50" s="737">
        <v>18.489999999999998</v>
      </c>
      <c r="H50" s="825" t="s">
        <v>269</v>
      </c>
      <c r="I50" s="739" t="s">
        <v>6</v>
      </c>
      <c r="J50" s="739" t="s">
        <v>55</v>
      </c>
      <c r="K50" s="826">
        <v>151</v>
      </c>
      <c r="L50" s="826">
        <v>52</v>
      </c>
      <c r="M50" s="826">
        <v>151</v>
      </c>
      <c r="N50" s="741">
        <f t="shared" si="0"/>
        <v>2791.99</v>
      </c>
      <c r="O50" s="742"/>
      <c r="P50" s="743" t="e">
        <f t="shared" si="2"/>
        <v>#DIV/0!</v>
      </c>
      <c r="Q50" s="743" t="e">
        <f t="shared" si="3"/>
        <v>#DIV/0!</v>
      </c>
      <c r="R50" s="832" t="e">
        <f t="shared" si="1"/>
        <v>#DIV/0!</v>
      </c>
    </row>
    <row r="51" spans="1:18" s="136" customFormat="1" ht="14.1" customHeight="1" x14ac:dyDescent="0.2">
      <c r="A51" s="831">
        <v>38</v>
      </c>
      <c r="B51" s="734"/>
      <c r="C51" s="735"/>
      <c r="D51" s="746" t="s">
        <v>261</v>
      </c>
      <c r="E51" s="746" t="s">
        <v>67</v>
      </c>
      <c r="F51" s="827" t="s">
        <v>376</v>
      </c>
      <c r="G51" s="737">
        <v>26.2</v>
      </c>
      <c r="H51" s="825" t="s">
        <v>269</v>
      </c>
      <c r="I51" s="739" t="s">
        <v>6</v>
      </c>
      <c r="J51" s="739" t="s">
        <v>55</v>
      </c>
      <c r="K51" s="826">
        <v>151</v>
      </c>
      <c r="L51" s="826">
        <v>52</v>
      </c>
      <c r="M51" s="826">
        <v>151</v>
      </c>
      <c r="N51" s="741">
        <f t="shared" si="0"/>
        <v>3956.2</v>
      </c>
      <c r="O51" s="742"/>
      <c r="P51" s="743" t="e">
        <f t="shared" si="2"/>
        <v>#DIV/0!</v>
      </c>
      <c r="Q51" s="743" t="e">
        <f t="shared" si="3"/>
        <v>#DIV/0!</v>
      </c>
      <c r="R51" s="832" t="e">
        <f t="shared" si="1"/>
        <v>#DIV/0!</v>
      </c>
    </row>
    <row r="52" spans="1:18" s="136" customFormat="1" ht="14.1" customHeight="1" x14ac:dyDescent="0.2">
      <c r="A52" s="831">
        <v>39</v>
      </c>
      <c r="B52" s="734"/>
      <c r="C52" s="735"/>
      <c r="D52" s="746" t="s">
        <v>261</v>
      </c>
      <c r="E52" s="746" t="s">
        <v>68</v>
      </c>
      <c r="F52" s="827" t="s">
        <v>121</v>
      </c>
      <c r="G52" s="737">
        <v>30.1</v>
      </c>
      <c r="H52" s="825" t="s">
        <v>269</v>
      </c>
      <c r="I52" s="739" t="s">
        <v>9</v>
      </c>
      <c r="J52" s="739" t="s">
        <v>55</v>
      </c>
      <c r="K52" s="826">
        <v>151</v>
      </c>
      <c r="L52" s="826">
        <v>52</v>
      </c>
      <c r="M52" s="826">
        <v>151</v>
      </c>
      <c r="N52" s="741">
        <f t="shared" si="0"/>
        <v>4545.1000000000004</v>
      </c>
      <c r="O52" s="742"/>
      <c r="P52" s="743" t="e">
        <f t="shared" si="2"/>
        <v>#DIV/0!</v>
      </c>
      <c r="Q52" s="743" t="e">
        <f t="shared" si="3"/>
        <v>#DIV/0!</v>
      </c>
      <c r="R52" s="832" t="e">
        <f t="shared" si="1"/>
        <v>#DIV/0!</v>
      </c>
    </row>
    <row r="53" spans="1:18" s="136" customFormat="1" ht="14.1" customHeight="1" x14ac:dyDescent="0.2">
      <c r="A53" s="831">
        <v>40</v>
      </c>
      <c r="B53" s="745"/>
      <c r="C53" s="735"/>
      <c r="D53" s="746" t="s">
        <v>264</v>
      </c>
      <c r="E53" s="746" t="s">
        <v>245</v>
      </c>
      <c r="F53" s="827" t="s">
        <v>121</v>
      </c>
      <c r="G53" s="737">
        <v>20.48</v>
      </c>
      <c r="H53" s="825" t="s">
        <v>269</v>
      </c>
      <c r="I53" s="739" t="s">
        <v>9</v>
      </c>
      <c r="J53" s="739" t="s">
        <v>267</v>
      </c>
      <c r="K53" s="826">
        <v>151</v>
      </c>
      <c r="L53" s="826">
        <v>52</v>
      </c>
      <c r="M53" s="826">
        <v>151</v>
      </c>
      <c r="N53" s="741">
        <f t="shared" si="0"/>
        <v>3092.48</v>
      </c>
      <c r="O53" s="742"/>
      <c r="P53" s="743" t="e">
        <f t="shared" si="2"/>
        <v>#DIV/0!</v>
      </c>
      <c r="Q53" s="743" t="e">
        <f t="shared" si="3"/>
        <v>#DIV/0!</v>
      </c>
      <c r="R53" s="832" t="e">
        <f t="shared" si="1"/>
        <v>#DIV/0!</v>
      </c>
    </row>
    <row r="54" spans="1:18" s="136" customFormat="1" ht="14.1" customHeight="1" x14ac:dyDescent="0.2">
      <c r="A54" s="831">
        <v>41</v>
      </c>
      <c r="B54" s="734"/>
      <c r="C54" s="735"/>
      <c r="D54" s="746" t="s">
        <v>264</v>
      </c>
      <c r="E54" s="746" t="s">
        <v>246</v>
      </c>
      <c r="F54" s="827" t="s">
        <v>377</v>
      </c>
      <c r="G54" s="737">
        <v>19.45</v>
      </c>
      <c r="H54" s="825" t="s">
        <v>269</v>
      </c>
      <c r="I54" s="739" t="s">
        <v>6</v>
      </c>
      <c r="J54" s="739" t="s">
        <v>55</v>
      </c>
      <c r="K54" s="826">
        <v>151</v>
      </c>
      <c r="L54" s="826">
        <v>52</v>
      </c>
      <c r="M54" s="826">
        <v>151</v>
      </c>
      <c r="N54" s="741">
        <f t="shared" si="0"/>
        <v>2936.95</v>
      </c>
      <c r="O54" s="742"/>
      <c r="P54" s="743" t="e">
        <f t="shared" si="2"/>
        <v>#DIV/0!</v>
      </c>
      <c r="Q54" s="743" t="e">
        <f t="shared" si="3"/>
        <v>#DIV/0!</v>
      </c>
      <c r="R54" s="832" t="e">
        <f t="shared" si="1"/>
        <v>#DIV/0!</v>
      </c>
    </row>
    <row r="55" spans="1:18" s="136" customFormat="1" ht="14.1" customHeight="1" x14ac:dyDescent="0.2">
      <c r="A55" s="831">
        <v>42</v>
      </c>
      <c r="B55" s="745"/>
      <c r="C55" s="735"/>
      <c r="D55" s="746" t="s">
        <v>264</v>
      </c>
      <c r="E55" s="746" t="s">
        <v>265</v>
      </c>
      <c r="F55" s="827" t="s">
        <v>374</v>
      </c>
      <c r="G55" s="737">
        <v>167.17</v>
      </c>
      <c r="H55" s="825" t="s">
        <v>269</v>
      </c>
      <c r="I55" s="739" t="s">
        <v>6</v>
      </c>
      <c r="J55" s="739" t="s">
        <v>47</v>
      </c>
      <c r="K55" s="826">
        <v>151</v>
      </c>
      <c r="L55" s="826">
        <v>52</v>
      </c>
      <c r="M55" s="826">
        <v>151</v>
      </c>
      <c r="N55" s="741">
        <f t="shared" si="0"/>
        <v>25242.67</v>
      </c>
      <c r="O55" s="742"/>
      <c r="P55" s="743" t="e">
        <f t="shared" si="2"/>
        <v>#DIV/0!</v>
      </c>
      <c r="Q55" s="743" t="e">
        <f t="shared" si="3"/>
        <v>#DIV/0!</v>
      </c>
      <c r="R55" s="832" t="e">
        <f t="shared" si="1"/>
        <v>#DIV/0!</v>
      </c>
    </row>
    <row r="56" spans="1:18" s="136" customFormat="1" ht="14.1" customHeight="1" x14ac:dyDescent="0.2">
      <c r="A56" s="831">
        <v>43</v>
      </c>
      <c r="B56" s="734"/>
      <c r="C56" s="735"/>
      <c r="D56" s="746" t="s">
        <v>264</v>
      </c>
      <c r="E56" s="746" t="s">
        <v>266</v>
      </c>
      <c r="F56" s="827" t="s">
        <v>131</v>
      </c>
      <c r="G56" s="737">
        <v>16.22</v>
      </c>
      <c r="H56" s="825" t="s">
        <v>269</v>
      </c>
      <c r="I56" s="739" t="s">
        <v>8</v>
      </c>
      <c r="J56" s="739" t="s">
        <v>55</v>
      </c>
      <c r="K56" s="826">
        <v>151</v>
      </c>
      <c r="L56" s="826">
        <v>151</v>
      </c>
      <c r="M56" s="826">
        <v>151</v>
      </c>
      <c r="N56" s="741">
        <f t="shared" si="0"/>
        <v>2449.2199999999998</v>
      </c>
      <c r="O56" s="742"/>
      <c r="P56" s="743" t="e">
        <f t="shared" si="2"/>
        <v>#DIV/0!</v>
      </c>
      <c r="Q56" s="743" t="e">
        <f t="shared" si="3"/>
        <v>#DIV/0!</v>
      </c>
      <c r="R56" s="832" t="e">
        <f t="shared" si="1"/>
        <v>#DIV/0!</v>
      </c>
    </row>
    <row r="57" spans="1:18" s="136" customFormat="1" ht="14.1" customHeight="1" x14ac:dyDescent="0.2">
      <c r="A57" s="831">
        <v>44</v>
      </c>
      <c r="B57" s="745"/>
      <c r="C57" s="735"/>
      <c r="D57" s="746" t="s">
        <v>264</v>
      </c>
      <c r="E57" s="746" t="s">
        <v>247</v>
      </c>
      <c r="F57" s="827" t="s">
        <v>123</v>
      </c>
      <c r="G57" s="737">
        <v>5.5</v>
      </c>
      <c r="H57" s="825" t="s">
        <v>125</v>
      </c>
      <c r="I57" s="739" t="s">
        <v>9</v>
      </c>
      <c r="J57" s="739" t="s">
        <v>267</v>
      </c>
      <c r="K57" s="826">
        <v>151</v>
      </c>
      <c r="L57" s="826">
        <v>52</v>
      </c>
      <c r="M57" s="826">
        <v>0</v>
      </c>
      <c r="N57" s="741">
        <f t="shared" si="0"/>
        <v>830.5</v>
      </c>
      <c r="O57" s="742"/>
      <c r="P57" s="743" t="e">
        <f t="shared" si="2"/>
        <v>#DIV/0!</v>
      </c>
      <c r="Q57" s="743" t="e">
        <f t="shared" si="3"/>
        <v>#DIV/0!</v>
      </c>
      <c r="R57" s="832" t="e">
        <f t="shared" si="1"/>
        <v>#DIV/0!</v>
      </c>
    </row>
  </sheetData>
  <sheetProtection algorithmName="SHA-512" hashValue="MaVZIT37+pjyTC4U1408Vot5CYlplq5sdNz/yOTQCRyibx3F79gdjmLI8NEC1kDXe7omThyd/dKcg9R4R3nYaQ==" saltValue="5MPeKfk+fK9xGmAbKWPc5Q==" spinCount="100000" sheet="1" autoFilter="0"/>
  <autoFilter ref="A12:O57" xr:uid="{00000000-0009-0000-0000-00000D000000}"/>
  <mergeCells count="16">
    <mergeCell ref="W9:W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0D00-000001000000}"/>
    <hyperlink ref="O3:Q3" location="'3-Angebotsgesamtübersicht'!A1" display="zur Angebotsgesamtübersicht" xr:uid="{687A0BFD-DC2A-49BB-B1A3-9A7D6EB7F793}"/>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249977111117893"/>
  </sheetPr>
  <dimension ref="A1:X39"/>
  <sheetViews>
    <sheetView topLeftCell="A6" workbookViewId="0">
      <selection activeCell="V20" sqref="V2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8" width="13.5703125" customWidth="1"/>
    <col min="9" max="9" width="6.140625" customWidth="1"/>
    <col min="10" max="10" width="6.140625" hidden="1" customWidth="1"/>
    <col min="11" max="11" width="8.42578125" customWidth="1"/>
    <col min="12" max="12" width="6.7109375" hidden="1" customWidth="1"/>
    <col min="13" max="13" width="6.28515625" hidden="1" customWidth="1"/>
    <col min="14" max="14" width="10.85546875" bestFit="1" customWidth="1"/>
    <col min="15" max="15" width="10.28515625" customWidth="1"/>
    <col min="16" max="16" width="11" customWidth="1"/>
    <col min="17" max="17" width="8.7109375" customWidth="1"/>
    <col min="18" max="18" width="15.7109375" customWidth="1"/>
    <col min="19" max="19" width="2.140625" customWidth="1"/>
    <col min="20" max="21" width="10.7109375" customWidth="1"/>
    <col min="22" max="22" width="31.85546875" customWidth="1"/>
    <col min="23" max="23" width="1.140625" customWidth="1"/>
    <col min="24" max="24" width="16.42578125" bestFit="1" customWidth="1"/>
    <col min="38" max="38" width="11" customWidth="1"/>
  </cols>
  <sheetData>
    <row r="1" spans="1:24" ht="7.5" customHeight="1" thickBot="1" x14ac:dyDescent="0.3"/>
    <row r="2" spans="1:24" ht="21.6" customHeight="1" thickTop="1" thickBot="1" x14ac:dyDescent="0.3">
      <c r="A2" s="1047" t="s">
        <v>77</v>
      </c>
      <c r="B2" s="1047"/>
      <c r="C2" s="1047"/>
      <c r="D2" s="1048" t="s">
        <v>393</v>
      </c>
      <c r="E2" s="1048"/>
      <c r="F2" s="1048"/>
      <c r="G2" s="1048"/>
      <c r="H2" s="1063" t="str">
        <f>'3-Angebotsgesamtübersicht'!G2</f>
        <v>Firma</v>
      </c>
      <c r="I2" s="1064"/>
      <c r="J2" s="1064"/>
      <c r="K2" s="1064"/>
      <c r="L2" s="1064"/>
      <c r="M2" s="1064"/>
      <c r="N2" s="1064"/>
      <c r="O2" s="1049" t="s">
        <v>111</v>
      </c>
      <c r="P2" s="1050"/>
      <c r="Q2" s="1051"/>
      <c r="R2" s="1052" t="s">
        <v>110</v>
      </c>
      <c r="V2" s="95"/>
    </row>
    <row r="3" spans="1:24" ht="15" customHeight="1" x14ac:dyDescent="0.25">
      <c r="A3" s="1047"/>
      <c r="B3" s="1047"/>
      <c r="C3" s="1047"/>
      <c r="D3" s="1048"/>
      <c r="E3" s="1048"/>
      <c r="F3" s="1048"/>
      <c r="G3" s="1048"/>
      <c r="H3" s="1065"/>
      <c r="I3" s="907"/>
      <c r="J3" s="907"/>
      <c r="K3" s="907"/>
      <c r="L3" s="907"/>
      <c r="M3" s="907"/>
      <c r="N3" s="907"/>
      <c r="O3" s="947" t="s">
        <v>4</v>
      </c>
      <c r="P3" s="947"/>
      <c r="Q3" s="947"/>
      <c r="R3" s="1053"/>
      <c r="X3" s="96"/>
    </row>
    <row r="4" spans="1:24" ht="15" customHeight="1" x14ac:dyDescent="0.25">
      <c r="A4" s="1047"/>
      <c r="B4" s="1047"/>
      <c r="C4" s="1047"/>
      <c r="D4" s="1048"/>
      <c r="E4" s="1048"/>
      <c r="F4" s="1048"/>
      <c r="G4" s="1048"/>
      <c r="H4" s="1065"/>
      <c r="I4" s="907"/>
      <c r="J4" s="907"/>
      <c r="K4" s="907"/>
      <c r="L4" s="907"/>
      <c r="M4" s="907"/>
      <c r="N4" s="916"/>
      <c r="O4" s="1054"/>
      <c r="P4" s="1055"/>
      <c r="Q4" s="1056"/>
      <c r="X4" s="97"/>
    </row>
    <row r="5" spans="1:24" ht="15.75" customHeight="1" x14ac:dyDescent="0.25">
      <c r="A5" s="1047"/>
      <c r="B5" s="1047"/>
      <c r="C5" s="1047"/>
      <c r="D5" s="1048"/>
      <c r="E5" s="1048"/>
      <c r="F5" s="1048"/>
      <c r="G5" s="1048"/>
      <c r="H5" s="1065"/>
      <c r="I5" s="907"/>
      <c r="J5" s="907"/>
      <c r="K5" s="907"/>
      <c r="L5" s="907"/>
      <c r="M5" s="907"/>
      <c r="N5" s="916"/>
      <c r="O5" s="1057"/>
      <c r="P5" s="1058"/>
      <c r="Q5" s="1059"/>
    </row>
    <row r="6" spans="1:24" ht="15.75" customHeight="1" x14ac:dyDescent="0.25">
      <c r="A6" s="1047"/>
      <c r="B6" s="1047"/>
      <c r="C6" s="1047"/>
      <c r="D6" s="1048"/>
      <c r="E6" s="1048"/>
      <c r="F6" s="1048"/>
      <c r="G6" s="1048"/>
      <c r="H6" s="1065"/>
      <c r="I6" s="907"/>
      <c r="J6" s="907"/>
      <c r="K6" s="907"/>
      <c r="L6" s="907"/>
      <c r="M6" s="907"/>
      <c r="N6" s="916"/>
      <c r="O6" s="1060"/>
      <c r="P6" s="1061"/>
      <c r="Q6" s="1062"/>
    </row>
    <row r="7" spans="1:24" ht="15" customHeight="1" x14ac:dyDescent="0.25">
      <c r="A7" s="1047" t="s">
        <v>78</v>
      </c>
      <c r="B7" s="1047"/>
      <c r="C7" s="1047"/>
      <c r="D7" s="1070" t="s">
        <v>638</v>
      </c>
      <c r="E7" s="1071"/>
      <c r="F7" s="1072" t="s">
        <v>639</v>
      </c>
      <c r="G7" s="1072"/>
      <c r="H7" s="1065"/>
      <c r="I7" s="907"/>
      <c r="J7" s="907"/>
      <c r="K7" s="907"/>
      <c r="L7" s="907"/>
      <c r="M7" s="907"/>
      <c r="N7" s="916"/>
      <c r="O7" s="1073" t="s">
        <v>105</v>
      </c>
      <c r="P7" s="1073"/>
      <c r="Q7" s="1074"/>
      <c r="R7" s="98"/>
    </row>
    <row r="8" spans="1:24" ht="15.75" customHeight="1" thickBot="1" x14ac:dyDescent="0.3">
      <c r="A8" s="1047"/>
      <c r="B8" s="1047"/>
      <c r="C8" s="1047"/>
      <c r="D8" s="1071"/>
      <c r="E8" s="1071"/>
      <c r="F8" s="1072"/>
      <c r="G8" s="1072"/>
      <c r="H8" s="1065"/>
      <c r="I8" s="907"/>
      <c r="J8" s="907"/>
      <c r="K8" s="907"/>
      <c r="L8" s="907"/>
      <c r="M8" s="907"/>
      <c r="N8" s="916"/>
      <c r="O8" s="1075"/>
      <c r="P8" s="1075"/>
      <c r="Q8" s="1076"/>
    </row>
    <row r="9" spans="1:24" ht="15" customHeight="1" x14ac:dyDescent="0.25">
      <c r="A9" s="1047"/>
      <c r="B9" s="1047"/>
      <c r="C9" s="1047"/>
      <c r="D9" s="1071"/>
      <c r="E9" s="1071"/>
      <c r="F9" s="1072"/>
      <c r="G9" s="1072"/>
      <c r="H9" s="1065"/>
      <c r="I9" s="907"/>
      <c r="J9" s="907"/>
      <c r="K9" s="907"/>
      <c r="L9" s="907"/>
      <c r="M9" s="907"/>
      <c r="N9" s="916"/>
      <c r="O9" s="1115">
        <f>'2-Preisblatt'!D6</f>
        <v>0</v>
      </c>
      <c r="P9" s="1116"/>
      <c r="Q9" s="1117"/>
      <c r="R9" s="1077" t="s">
        <v>103</v>
      </c>
      <c r="V9" s="1069"/>
    </row>
    <row r="10" spans="1:24" ht="15.75" customHeight="1" thickBot="1" x14ac:dyDescent="0.3">
      <c r="A10" s="1047"/>
      <c r="B10" s="1047"/>
      <c r="C10" s="1047"/>
      <c r="D10" s="1071"/>
      <c r="E10" s="1071"/>
      <c r="F10" s="1072"/>
      <c r="G10" s="1072"/>
      <c r="H10" s="1066"/>
      <c r="I10" s="1067"/>
      <c r="J10" s="1067"/>
      <c r="K10" s="1067"/>
      <c r="L10" s="1067"/>
      <c r="M10" s="1067"/>
      <c r="N10" s="1068"/>
      <c r="O10" s="1118"/>
      <c r="P10" s="1119"/>
      <c r="Q10" s="1120"/>
      <c r="R10" s="1078"/>
      <c r="V10" s="1069"/>
    </row>
    <row r="11" spans="1:24" ht="23.25" customHeight="1" x14ac:dyDescent="0.25">
      <c r="A11" s="99" t="s">
        <v>79</v>
      </c>
      <c r="B11" s="100"/>
      <c r="C11" s="100" t="s">
        <v>113</v>
      </c>
      <c r="D11" s="100" t="s">
        <v>119</v>
      </c>
      <c r="E11" s="100" t="s">
        <v>80</v>
      </c>
      <c r="F11" s="101" t="s">
        <v>85</v>
      </c>
      <c r="G11" s="102" t="s">
        <v>82</v>
      </c>
      <c r="H11" s="100" t="s">
        <v>44</v>
      </c>
      <c r="I11" s="103" t="s">
        <v>114</v>
      </c>
      <c r="J11" s="103" t="s">
        <v>115</v>
      </c>
      <c r="K11" s="241" t="s">
        <v>83</v>
      </c>
      <c r="L11" s="241"/>
      <c r="M11" s="242"/>
      <c r="N11" s="243" t="s">
        <v>63</v>
      </c>
      <c r="O11" s="862" t="s">
        <v>632</v>
      </c>
      <c r="P11" s="104" t="s">
        <v>84</v>
      </c>
      <c r="Q11" s="104"/>
      <c r="R11" s="105" t="s">
        <v>102</v>
      </c>
      <c r="V11" s="2"/>
    </row>
    <row r="12" spans="1:24" ht="22.5" x14ac:dyDescent="0.25">
      <c r="A12" s="106"/>
      <c r="B12" s="107"/>
      <c r="C12" s="107"/>
      <c r="D12" s="107" t="s">
        <v>80</v>
      </c>
      <c r="E12" s="107"/>
      <c r="F12" s="108" t="s">
        <v>85</v>
      </c>
      <c r="G12" s="109" t="s">
        <v>86</v>
      </c>
      <c r="H12" s="107" t="s">
        <v>87</v>
      </c>
      <c r="I12" s="110" t="s">
        <v>81</v>
      </c>
      <c r="J12" s="111"/>
      <c r="K12" s="112"/>
      <c r="L12" s="112" t="s">
        <v>88</v>
      </c>
      <c r="M12" s="112" t="s">
        <v>89</v>
      </c>
      <c r="N12" s="113" t="s">
        <v>90</v>
      </c>
      <c r="O12" s="114" t="s">
        <v>637</v>
      </c>
      <c r="P12" s="115" t="s">
        <v>92</v>
      </c>
      <c r="Q12" s="115" t="s">
        <v>93</v>
      </c>
      <c r="R12" s="116" t="s">
        <v>94</v>
      </c>
      <c r="V12" s="221"/>
    </row>
    <row r="13" spans="1:24" x14ac:dyDescent="0.25">
      <c r="A13" s="117"/>
      <c r="B13" s="118"/>
      <c r="C13" s="119"/>
      <c r="D13" s="119"/>
      <c r="E13" s="119"/>
      <c r="F13" s="120" t="s">
        <v>75</v>
      </c>
      <c r="G13" s="121">
        <f>SUM(G14:G28)</f>
        <v>246.32999999999998</v>
      </c>
      <c r="H13" s="122"/>
      <c r="I13" s="119"/>
      <c r="J13" s="123"/>
      <c r="K13" s="122"/>
      <c r="L13" s="122"/>
      <c r="M13" s="122"/>
      <c r="N13" s="121">
        <f>SUM(N14:N$28)</f>
        <v>6404.58</v>
      </c>
      <c r="O13" s="122"/>
      <c r="P13" s="124" t="e">
        <f>SUM(P14:P$28)</f>
        <v>#DIV/0!</v>
      </c>
      <c r="Q13" s="124" t="e">
        <f>SUM(Q14:Q$28)</f>
        <v>#DIV/0!</v>
      </c>
      <c r="R13" s="125" t="e">
        <f>SUM(R14:R$28)</f>
        <v>#DIV/0!</v>
      </c>
    </row>
    <row r="14" spans="1:24" s="135" customFormat="1" ht="14.1" customHeight="1" x14ac:dyDescent="0.2">
      <c r="A14" s="126">
        <v>1</v>
      </c>
      <c r="B14" s="127"/>
      <c r="C14" s="142"/>
      <c r="D14" s="140" t="s">
        <v>124</v>
      </c>
      <c r="E14" s="224"/>
      <c r="F14" s="224" t="s">
        <v>121</v>
      </c>
      <c r="G14" s="130">
        <v>8.23</v>
      </c>
      <c r="H14" s="159" t="s">
        <v>337</v>
      </c>
      <c r="I14" s="143" t="s">
        <v>9</v>
      </c>
      <c r="J14" s="132"/>
      <c r="K14" s="158">
        <v>26</v>
      </c>
      <c r="L14" s="158">
        <v>26</v>
      </c>
      <c r="M14" s="158">
        <v>26</v>
      </c>
      <c r="N14" s="133">
        <f>G14*K14</f>
        <v>213.98000000000002</v>
      </c>
      <c r="O14" s="14"/>
      <c r="P14" s="134" t="e">
        <f>N14/O14</f>
        <v>#DIV/0!</v>
      </c>
      <c r="Q14" s="134" t="e">
        <f>P14/12</f>
        <v>#DIV/0!</v>
      </c>
      <c r="R14" s="10" t="e">
        <f>P14*$O$9</f>
        <v>#DIV/0!</v>
      </c>
      <c r="T14" s="136"/>
    </row>
    <row r="15" spans="1:24" s="135" customFormat="1" ht="14.1" customHeight="1" x14ac:dyDescent="0.2">
      <c r="A15" s="126">
        <v>2</v>
      </c>
      <c r="B15" s="137"/>
      <c r="C15" s="142"/>
      <c r="D15" s="140" t="s">
        <v>124</v>
      </c>
      <c r="E15" s="224"/>
      <c r="F15" s="224" t="s">
        <v>396</v>
      </c>
      <c r="G15" s="130">
        <v>5.16</v>
      </c>
      <c r="H15" s="159" t="s">
        <v>397</v>
      </c>
      <c r="I15" s="143" t="s">
        <v>7</v>
      </c>
      <c r="J15" s="132"/>
      <c r="K15" s="158">
        <v>26</v>
      </c>
      <c r="L15" s="158">
        <v>26</v>
      </c>
      <c r="M15" s="158">
        <v>26</v>
      </c>
      <c r="N15" s="133">
        <f t="shared" ref="N15:N28" si="0">G15*K15</f>
        <v>134.16</v>
      </c>
      <c r="O15" s="14"/>
      <c r="P15" s="134" t="e">
        <f t="shared" ref="P15:P28" si="1">N15/O15</f>
        <v>#DIV/0!</v>
      </c>
      <c r="Q15" s="134" t="e">
        <f t="shared" ref="Q15:Q28" si="2">P15/12</f>
        <v>#DIV/0!</v>
      </c>
      <c r="R15" s="10" t="e">
        <f t="shared" ref="R15:R28" si="3">P15*$O$9</f>
        <v>#DIV/0!</v>
      </c>
      <c r="T15" s="136"/>
    </row>
    <row r="16" spans="1:24" s="135" customFormat="1" ht="14.1" customHeight="1" x14ac:dyDescent="0.2">
      <c r="A16" s="126">
        <v>3</v>
      </c>
      <c r="B16" s="127"/>
      <c r="C16" s="142"/>
      <c r="D16" s="140" t="s">
        <v>124</v>
      </c>
      <c r="E16" s="223"/>
      <c r="F16" s="224" t="s">
        <v>333</v>
      </c>
      <c r="G16" s="130">
        <v>21.44</v>
      </c>
      <c r="H16" s="159" t="s">
        <v>397</v>
      </c>
      <c r="I16" s="143" t="s">
        <v>7</v>
      </c>
      <c r="J16" s="132"/>
      <c r="K16" s="158">
        <v>26</v>
      </c>
      <c r="L16" s="158">
        <v>26</v>
      </c>
      <c r="M16" s="158">
        <v>26</v>
      </c>
      <c r="N16" s="133">
        <f t="shared" si="0"/>
        <v>557.44000000000005</v>
      </c>
      <c r="O16" s="14"/>
      <c r="P16" s="134" t="e">
        <f t="shared" si="1"/>
        <v>#DIV/0!</v>
      </c>
      <c r="Q16" s="134" t="e">
        <f t="shared" si="2"/>
        <v>#DIV/0!</v>
      </c>
      <c r="R16" s="10" t="e">
        <f t="shared" si="3"/>
        <v>#DIV/0!</v>
      </c>
      <c r="T16" s="136"/>
    </row>
    <row r="17" spans="1:20" s="139" customFormat="1" ht="22.5" x14ac:dyDescent="0.2">
      <c r="A17" s="126">
        <v>4</v>
      </c>
      <c r="B17" s="137"/>
      <c r="C17" s="142"/>
      <c r="D17" s="140" t="s">
        <v>124</v>
      </c>
      <c r="E17" s="223"/>
      <c r="F17" s="224" t="s">
        <v>133</v>
      </c>
      <c r="G17" s="130">
        <v>9.32</v>
      </c>
      <c r="H17" s="237" t="s">
        <v>398</v>
      </c>
      <c r="I17" s="143" t="s">
        <v>7</v>
      </c>
      <c r="J17" s="132"/>
      <c r="K17" s="158">
        <v>26</v>
      </c>
      <c r="L17" s="158">
        <v>26</v>
      </c>
      <c r="M17" s="158">
        <v>26</v>
      </c>
      <c r="N17" s="133">
        <f t="shared" si="0"/>
        <v>242.32</v>
      </c>
      <c r="O17" s="14"/>
      <c r="P17" s="134" t="e">
        <f t="shared" si="1"/>
        <v>#DIV/0!</v>
      </c>
      <c r="Q17" s="134" t="e">
        <f t="shared" si="2"/>
        <v>#DIV/0!</v>
      </c>
      <c r="R17" s="10" t="e">
        <f t="shared" si="3"/>
        <v>#DIV/0!</v>
      </c>
      <c r="T17" s="136"/>
    </row>
    <row r="18" spans="1:20" s="139" customFormat="1" ht="14.1" customHeight="1" x14ac:dyDescent="0.2">
      <c r="A18" s="126">
        <v>5</v>
      </c>
      <c r="B18" s="137"/>
      <c r="C18" s="142"/>
      <c r="D18" s="140" t="s">
        <v>124</v>
      </c>
      <c r="E18" s="223"/>
      <c r="F18" s="225" t="s">
        <v>399</v>
      </c>
      <c r="G18" s="130">
        <v>16.46</v>
      </c>
      <c r="H18" s="159" t="s">
        <v>397</v>
      </c>
      <c r="I18" s="143" t="s">
        <v>9</v>
      </c>
      <c r="J18" s="132"/>
      <c r="K18" s="158">
        <v>26</v>
      </c>
      <c r="L18" s="158">
        <v>26</v>
      </c>
      <c r="M18" s="158">
        <v>26</v>
      </c>
      <c r="N18" s="133">
        <f t="shared" si="0"/>
        <v>427.96000000000004</v>
      </c>
      <c r="O18" s="14"/>
      <c r="P18" s="134" t="e">
        <f t="shared" si="1"/>
        <v>#DIV/0!</v>
      </c>
      <c r="Q18" s="134" t="e">
        <f t="shared" si="2"/>
        <v>#DIV/0!</v>
      </c>
      <c r="R18" s="10" t="e">
        <f t="shared" si="3"/>
        <v>#DIV/0!</v>
      </c>
      <c r="T18" s="136"/>
    </row>
    <row r="19" spans="1:20" s="139" customFormat="1" ht="22.5" x14ac:dyDescent="0.2">
      <c r="A19" s="126">
        <v>6</v>
      </c>
      <c r="B19" s="137"/>
      <c r="C19" s="142"/>
      <c r="D19" s="140" t="s">
        <v>124</v>
      </c>
      <c r="E19" s="223"/>
      <c r="F19" s="224" t="s">
        <v>400</v>
      </c>
      <c r="G19" s="130">
        <v>5.96</v>
      </c>
      <c r="H19" s="237" t="s">
        <v>398</v>
      </c>
      <c r="I19" s="143" t="s">
        <v>7</v>
      </c>
      <c r="J19" s="132"/>
      <c r="K19" s="158">
        <v>26</v>
      </c>
      <c r="L19" s="158">
        <v>26</v>
      </c>
      <c r="M19" s="158">
        <v>26</v>
      </c>
      <c r="N19" s="133">
        <f t="shared" si="0"/>
        <v>154.96</v>
      </c>
      <c r="O19" s="14"/>
      <c r="P19" s="134" t="e">
        <f t="shared" si="1"/>
        <v>#DIV/0!</v>
      </c>
      <c r="Q19" s="134" t="e">
        <f t="shared" si="2"/>
        <v>#DIV/0!</v>
      </c>
      <c r="R19" s="10" t="e">
        <f t="shared" si="3"/>
        <v>#DIV/0!</v>
      </c>
      <c r="T19" s="136"/>
    </row>
    <row r="20" spans="1:20" s="139" customFormat="1" ht="14.1" customHeight="1" x14ac:dyDescent="0.2">
      <c r="A20" s="126">
        <v>7</v>
      </c>
      <c r="B20" s="137"/>
      <c r="C20" s="142"/>
      <c r="D20" s="140" t="s">
        <v>124</v>
      </c>
      <c r="E20" s="223"/>
      <c r="F20" s="224" t="s">
        <v>334</v>
      </c>
      <c r="G20" s="130">
        <v>31.67</v>
      </c>
      <c r="H20" s="159" t="s">
        <v>397</v>
      </c>
      <c r="I20" s="143" t="s">
        <v>7</v>
      </c>
      <c r="J20" s="132"/>
      <c r="K20" s="158">
        <v>26</v>
      </c>
      <c r="L20" s="158">
        <v>26</v>
      </c>
      <c r="M20" s="158">
        <v>26</v>
      </c>
      <c r="N20" s="133">
        <f t="shared" si="0"/>
        <v>823.42000000000007</v>
      </c>
      <c r="O20" s="14"/>
      <c r="P20" s="134" t="e">
        <f t="shared" si="1"/>
        <v>#DIV/0!</v>
      </c>
      <c r="Q20" s="134" t="e">
        <f t="shared" si="2"/>
        <v>#DIV/0!</v>
      </c>
      <c r="R20" s="10" t="e">
        <f t="shared" si="3"/>
        <v>#DIV/0!</v>
      </c>
      <c r="T20" s="136"/>
    </row>
    <row r="21" spans="1:20" s="139" customFormat="1" ht="22.5" x14ac:dyDescent="0.2">
      <c r="A21" s="126">
        <v>8</v>
      </c>
      <c r="B21" s="137"/>
      <c r="C21" s="142"/>
      <c r="D21" s="140" t="s">
        <v>124</v>
      </c>
      <c r="E21" s="223"/>
      <c r="F21" s="224" t="s">
        <v>401</v>
      </c>
      <c r="G21" s="130">
        <v>5.79</v>
      </c>
      <c r="H21" s="237" t="s">
        <v>398</v>
      </c>
      <c r="I21" s="143" t="s">
        <v>7</v>
      </c>
      <c r="J21" s="132"/>
      <c r="K21" s="158">
        <v>26</v>
      </c>
      <c r="L21" s="158">
        <v>26</v>
      </c>
      <c r="M21" s="158">
        <v>26</v>
      </c>
      <c r="N21" s="133">
        <f t="shared" si="0"/>
        <v>150.54</v>
      </c>
      <c r="O21" s="14"/>
      <c r="P21" s="134" t="e">
        <f t="shared" si="1"/>
        <v>#DIV/0!</v>
      </c>
      <c r="Q21" s="134" t="e">
        <f t="shared" si="2"/>
        <v>#DIV/0!</v>
      </c>
      <c r="R21" s="10" t="e">
        <f t="shared" si="3"/>
        <v>#DIV/0!</v>
      </c>
      <c r="T21" s="136"/>
    </row>
    <row r="22" spans="1:20" s="139" customFormat="1" ht="22.5" x14ac:dyDescent="0.2">
      <c r="A22" s="126">
        <v>9</v>
      </c>
      <c r="B22" s="137"/>
      <c r="C22" s="142"/>
      <c r="D22" s="140" t="s">
        <v>124</v>
      </c>
      <c r="E22" s="223"/>
      <c r="F22" s="224" t="s">
        <v>288</v>
      </c>
      <c r="G22" s="130">
        <v>7.33</v>
      </c>
      <c r="H22" s="237" t="s">
        <v>398</v>
      </c>
      <c r="I22" s="143" t="s">
        <v>10</v>
      </c>
      <c r="J22" s="132"/>
      <c r="K22" s="158">
        <v>26</v>
      </c>
      <c r="L22" s="158">
        <v>26</v>
      </c>
      <c r="M22" s="158">
        <v>26</v>
      </c>
      <c r="N22" s="133">
        <f t="shared" si="0"/>
        <v>190.58</v>
      </c>
      <c r="O22" s="14"/>
      <c r="P22" s="134" t="e">
        <f t="shared" si="1"/>
        <v>#DIV/0!</v>
      </c>
      <c r="Q22" s="134" t="e">
        <f t="shared" si="2"/>
        <v>#DIV/0!</v>
      </c>
      <c r="R22" s="10" t="e">
        <f t="shared" si="3"/>
        <v>#DIV/0!</v>
      </c>
      <c r="T22" s="136"/>
    </row>
    <row r="23" spans="1:20" s="139" customFormat="1" ht="22.5" x14ac:dyDescent="0.2">
      <c r="A23" s="126">
        <v>10</v>
      </c>
      <c r="B23" s="137"/>
      <c r="C23" s="128"/>
      <c r="D23" s="154" t="s">
        <v>236</v>
      </c>
      <c r="E23" s="223"/>
      <c r="F23" s="224" t="s">
        <v>132</v>
      </c>
      <c r="G23" s="130">
        <v>7.24</v>
      </c>
      <c r="H23" s="237" t="s">
        <v>398</v>
      </c>
      <c r="I23" s="143" t="s">
        <v>7</v>
      </c>
      <c r="J23" s="132"/>
      <c r="K23" s="158">
        <v>26</v>
      </c>
      <c r="L23" s="158">
        <v>26</v>
      </c>
      <c r="M23" s="158">
        <v>26</v>
      </c>
      <c r="N23" s="133">
        <f t="shared" si="0"/>
        <v>188.24</v>
      </c>
      <c r="O23" s="14"/>
      <c r="P23" s="134" t="e">
        <f t="shared" si="1"/>
        <v>#DIV/0!</v>
      </c>
      <c r="Q23" s="134" t="e">
        <f t="shared" si="2"/>
        <v>#DIV/0!</v>
      </c>
      <c r="R23" s="10" t="e">
        <f t="shared" si="3"/>
        <v>#DIV/0!</v>
      </c>
      <c r="T23" s="136"/>
    </row>
    <row r="24" spans="1:20" s="139" customFormat="1" ht="22.5" x14ac:dyDescent="0.2">
      <c r="A24" s="126">
        <v>11</v>
      </c>
      <c r="B24" s="137"/>
      <c r="C24" s="128"/>
      <c r="D24" s="154" t="s">
        <v>236</v>
      </c>
      <c r="E24" s="223"/>
      <c r="F24" s="224" t="s">
        <v>133</v>
      </c>
      <c r="G24" s="130">
        <v>8</v>
      </c>
      <c r="H24" s="237" t="s">
        <v>398</v>
      </c>
      <c r="I24" s="143" t="s">
        <v>7</v>
      </c>
      <c r="J24" s="132"/>
      <c r="K24" s="158">
        <v>26</v>
      </c>
      <c r="L24" s="158">
        <v>26</v>
      </c>
      <c r="M24" s="158">
        <v>26</v>
      </c>
      <c r="N24" s="133">
        <f t="shared" si="0"/>
        <v>208</v>
      </c>
      <c r="O24" s="14"/>
      <c r="P24" s="134" t="e">
        <f t="shared" si="1"/>
        <v>#DIV/0!</v>
      </c>
      <c r="Q24" s="134" t="e">
        <f t="shared" si="2"/>
        <v>#DIV/0!</v>
      </c>
      <c r="R24" s="10" t="e">
        <f t="shared" si="3"/>
        <v>#DIV/0!</v>
      </c>
      <c r="T24" s="136"/>
    </row>
    <row r="25" spans="1:20" s="139" customFormat="1" ht="14.1" customHeight="1" x14ac:dyDescent="0.2">
      <c r="A25" s="126">
        <v>12</v>
      </c>
      <c r="B25" s="137"/>
      <c r="C25" s="128"/>
      <c r="D25" s="154" t="s">
        <v>236</v>
      </c>
      <c r="E25" s="223"/>
      <c r="F25" s="224" t="s">
        <v>135</v>
      </c>
      <c r="G25" s="130">
        <v>16.54</v>
      </c>
      <c r="H25" s="159" t="s">
        <v>122</v>
      </c>
      <c r="I25" s="143" t="s">
        <v>9</v>
      </c>
      <c r="J25" s="132"/>
      <c r="K25" s="158">
        <v>26</v>
      </c>
      <c r="L25" s="158">
        <v>26</v>
      </c>
      <c r="M25" s="158">
        <v>26</v>
      </c>
      <c r="N25" s="133">
        <f t="shared" si="0"/>
        <v>430.03999999999996</v>
      </c>
      <c r="O25" s="14"/>
      <c r="P25" s="134" t="e">
        <f t="shared" si="1"/>
        <v>#DIV/0!</v>
      </c>
      <c r="Q25" s="134" t="e">
        <f t="shared" si="2"/>
        <v>#DIV/0!</v>
      </c>
      <c r="R25" s="10" t="e">
        <f t="shared" si="3"/>
        <v>#DIV/0!</v>
      </c>
      <c r="T25" s="136"/>
    </row>
    <row r="26" spans="1:20" s="139" customFormat="1" ht="22.5" x14ac:dyDescent="0.2">
      <c r="A26" s="126">
        <v>13</v>
      </c>
      <c r="B26" s="137"/>
      <c r="C26" s="128"/>
      <c r="D26" s="154" t="s">
        <v>236</v>
      </c>
      <c r="E26" s="223"/>
      <c r="F26" s="224" t="s">
        <v>330</v>
      </c>
      <c r="G26" s="130">
        <v>7.83</v>
      </c>
      <c r="H26" s="237" t="s">
        <v>398</v>
      </c>
      <c r="I26" s="143" t="s">
        <v>8</v>
      </c>
      <c r="J26" s="132"/>
      <c r="K26" s="158">
        <v>26</v>
      </c>
      <c r="L26" s="158">
        <v>26</v>
      </c>
      <c r="M26" s="158">
        <v>26</v>
      </c>
      <c r="N26" s="133">
        <f t="shared" si="0"/>
        <v>203.58</v>
      </c>
      <c r="O26" s="14"/>
      <c r="P26" s="134" t="e">
        <f t="shared" si="1"/>
        <v>#DIV/0!</v>
      </c>
      <c r="Q26" s="134" t="e">
        <f t="shared" si="2"/>
        <v>#DIV/0!</v>
      </c>
      <c r="R26" s="10" t="e">
        <f t="shared" si="3"/>
        <v>#DIV/0!</v>
      </c>
      <c r="T26" s="136"/>
    </row>
    <row r="27" spans="1:20" s="139" customFormat="1" ht="14.1" customHeight="1" x14ac:dyDescent="0.2">
      <c r="A27" s="159">
        <v>14</v>
      </c>
      <c r="B27" s="222"/>
      <c r="C27" s="128"/>
      <c r="D27" s="154" t="s">
        <v>236</v>
      </c>
      <c r="E27" s="223"/>
      <c r="F27" s="224" t="s">
        <v>374</v>
      </c>
      <c r="G27" s="130">
        <v>67.569999999999993</v>
      </c>
      <c r="H27" s="159" t="s">
        <v>122</v>
      </c>
      <c r="I27" s="143" t="s">
        <v>6</v>
      </c>
      <c r="J27" s="132"/>
      <c r="K27" s="158">
        <v>26</v>
      </c>
      <c r="L27" s="158">
        <v>26</v>
      </c>
      <c r="M27" s="158">
        <v>26</v>
      </c>
      <c r="N27" s="133">
        <f t="shared" si="0"/>
        <v>1756.8199999999997</v>
      </c>
      <c r="O27" s="14"/>
      <c r="P27" s="134" t="e">
        <f t="shared" si="1"/>
        <v>#DIV/0!</v>
      </c>
      <c r="Q27" s="134" t="e">
        <f t="shared" si="2"/>
        <v>#DIV/0!</v>
      </c>
      <c r="R27" s="10" t="e">
        <f t="shared" si="3"/>
        <v>#DIV/0!</v>
      </c>
      <c r="T27" s="136"/>
    </row>
    <row r="28" spans="1:20" s="139" customFormat="1" ht="14.1" customHeight="1" x14ac:dyDescent="0.2">
      <c r="A28" s="140">
        <v>15</v>
      </c>
      <c r="B28" s="222"/>
      <c r="C28" s="128"/>
      <c r="D28" s="155" t="s">
        <v>236</v>
      </c>
      <c r="E28" s="138"/>
      <c r="F28" s="129" t="s">
        <v>130</v>
      </c>
      <c r="G28" s="130">
        <v>27.79</v>
      </c>
      <c r="H28" s="159" t="s">
        <v>122</v>
      </c>
      <c r="I28" s="239" t="s">
        <v>6</v>
      </c>
      <c r="J28" s="238"/>
      <c r="K28" s="232">
        <v>26</v>
      </c>
      <c r="L28" s="232">
        <v>26</v>
      </c>
      <c r="M28" s="232">
        <v>26</v>
      </c>
      <c r="N28" s="133">
        <f t="shared" si="0"/>
        <v>722.54</v>
      </c>
      <c r="O28" s="14"/>
      <c r="P28" s="134" t="e">
        <f t="shared" si="1"/>
        <v>#DIV/0!</v>
      </c>
      <c r="Q28" s="134" t="e">
        <f t="shared" si="2"/>
        <v>#DIV/0!</v>
      </c>
      <c r="R28" s="10" t="e">
        <f t="shared" si="3"/>
        <v>#DIV/0!</v>
      </c>
      <c r="T28" s="136"/>
    </row>
    <row r="29" spans="1:20" s="139" customFormat="1" ht="14.1" customHeight="1" x14ac:dyDescent="0.2">
      <c r="A29" s="226"/>
      <c r="B29" s="227"/>
      <c r="C29" s="228"/>
      <c r="D29" s="162"/>
      <c r="E29" s="162"/>
      <c r="F29" s="1"/>
      <c r="G29" s="163"/>
      <c r="H29" s="229"/>
      <c r="I29" s="233"/>
      <c r="J29" s="233"/>
      <c r="K29" s="234"/>
      <c r="L29" s="234"/>
      <c r="M29" s="234"/>
      <c r="N29" s="235"/>
      <c r="O29" s="236"/>
      <c r="P29" s="161"/>
      <c r="Q29" s="161"/>
      <c r="R29" s="230"/>
      <c r="T29" s="136"/>
    </row>
    <row r="30" spans="1:20" s="139" customFormat="1" ht="14.1" customHeight="1" x14ac:dyDescent="0.2">
      <c r="A30" s="226"/>
      <c r="B30" s="227"/>
      <c r="C30" s="228"/>
      <c r="D30" s="162"/>
      <c r="E30" s="162"/>
      <c r="F30" s="1"/>
      <c r="G30" s="163"/>
      <c r="H30" s="229"/>
      <c r="I30" s="233"/>
      <c r="J30" s="233"/>
      <c r="K30" s="234"/>
      <c r="L30" s="234"/>
      <c r="M30" s="234"/>
      <c r="N30" s="235"/>
      <c r="O30" s="236"/>
      <c r="P30" s="161"/>
      <c r="Q30" s="161"/>
      <c r="R30" s="230"/>
      <c r="T30" s="136"/>
    </row>
    <row r="31" spans="1:20" s="139" customFormat="1" ht="14.1" customHeight="1" x14ac:dyDescent="0.2">
      <c r="A31" s="226"/>
      <c r="B31" s="227"/>
      <c r="C31" s="228"/>
      <c r="D31" s="162"/>
      <c r="E31" s="162"/>
      <c r="F31" s="1"/>
      <c r="G31" s="163"/>
      <c r="H31" s="229"/>
      <c r="I31" s="233"/>
      <c r="J31" s="233"/>
      <c r="K31" s="234"/>
      <c r="L31" s="234"/>
      <c r="M31" s="234"/>
      <c r="N31" s="235"/>
      <c r="O31" s="236"/>
      <c r="P31" s="161"/>
      <c r="Q31" s="161"/>
      <c r="R31" s="230"/>
      <c r="T31" s="136"/>
    </row>
    <row r="32" spans="1:20" s="139" customFormat="1" ht="14.1" customHeight="1" x14ac:dyDescent="0.2">
      <c r="A32" s="226"/>
      <c r="B32" s="227"/>
      <c r="C32" s="228"/>
      <c r="D32" s="162"/>
      <c r="E32" s="162"/>
      <c r="F32" s="1"/>
      <c r="G32" s="163"/>
      <c r="H32" s="229"/>
      <c r="I32" s="233"/>
      <c r="J32" s="233"/>
      <c r="K32" s="234"/>
      <c r="L32" s="234"/>
      <c r="M32" s="234"/>
      <c r="N32" s="235"/>
      <c r="O32" s="236"/>
      <c r="P32" s="161"/>
      <c r="Q32" s="161"/>
      <c r="R32" s="230"/>
      <c r="T32" s="136"/>
    </row>
    <row r="33" spans="1:20" s="139" customFormat="1" ht="14.1" customHeight="1" x14ac:dyDescent="0.2">
      <c r="A33" s="226"/>
      <c r="B33" s="227"/>
      <c r="C33" s="228"/>
      <c r="D33" s="162"/>
      <c r="E33" s="162"/>
      <c r="F33" s="1"/>
      <c r="G33" s="163"/>
      <c r="H33" s="229"/>
      <c r="I33" s="233"/>
      <c r="J33" s="233"/>
      <c r="K33" s="234"/>
      <c r="L33" s="234"/>
      <c r="M33" s="234"/>
      <c r="N33" s="235"/>
      <c r="O33" s="236"/>
      <c r="P33" s="161"/>
      <c r="Q33" s="161"/>
      <c r="R33" s="230"/>
      <c r="T33" s="136"/>
    </row>
    <row r="34" spans="1:20" s="139" customFormat="1" ht="14.1" customHeight="1" x14ac:dyDescent="0.2">
      <c r="A34" s="226"/>
      <c r="B34" s="227"/>
      <c r="C34" s="228"/>
      <c r="D34" s="162"/>
      <c r="E34" s="162"/>
      <c r="F34" s="1"/>
      <c r="G34" s="163"/>
      <c r="H34" s="229"/>
      <c r="I34" s="233"/>
      <c r="J34" s="233"/>
      <c r="K34" s="234"/>
      <c r="L34" s="234"/>
      <c r="M34" s="234"/>
      <c r="N34" s="235"/>
      <c r="O34" s="236"/>
      <c r="P34" s="161"/>
      <c r="Q34" s="161"/>
      <c r="R34" s="230"/>
      <c r="T34" s="136"/>
    </row>
    <row r="35" spans="1:20" s="139" customFormat="1" ht="14.1" customHeight="1" x14ac:dyDescent="0.2">
      <c r="A35" s="226"/>
      <c r="B35" s="227"/>
      <c r="C35" s="228"/>
      <c r="D35" s="162"/>
      <c r="E35" s="162"/>
      <c r="F35" s="1"/>
      <c r="G35" s="163"/>
      <c r="H35" s="229"/>
      <c r="I35" s="233"/>
      <c r="J35" s="233"/>
      <c r="K35" s="234"/>
      <c r="L35" s="234"/>
      <c r="M35" s="234"/>
      <c r="N35" s="235"/>
      <c r="O35" s="236"/>
      <c r="P35" s="161"/>
      <c r="Q35" s="161"/>
      <c r="R35" s="230"/>
      <c r="T35" s="136"/>
    </row>
    <row r="36" spans="1:20" s="139" customFormat="1" ht="14.1" customHeight="1" x14ac:dyDescent="0.2">
      <c r="A36" s="226"/>
      <c r="B36" s="227"/>
      <c r="C36" s="228"/>
      <c r="D36" s="162"/>
      <c r="E36" s="162"/>
      <c r="F36" s="1"/>
      <c r="G36" s="163"/>
      <c r="H36" s="229"/>
      <c r="I36" s="233"/>
      <c r="J36" s="233"/>
      <c r="K36" s="234"/>
      <c r="L36" s="234"/>
      <c r="M36" s="234"/>
      <c r="N36" s="235"/>
      <c r="O36" s="236"/>
      <c r="P36" s="161"/>
      <c r="Q36" s="161"/>
      <c r="R36" s="230"/>
      <c r="T36" s="136"/>
    </row>
    <row r="37" spans="1:20" s="139" customFormat="1" ht="14.1" customHeight="1" x14ac:dyDescent="0.2">
      <c r="A37" s="226"/>
      <c r="B37" s="227"/>
      <c r="C37" s="228"/>
      <c r="D37" s="231"/>
      <c r="E37" s="231"/>
      <c r="F37" s="1"/>
      <c r="G37" s="163"/>
      <c r="H37" s="229"/>
      <c r="I37" s="233"/>
      <c r="J37" s="233"/>
      <c r="K37" s="234"/>
      <c r="L37" s="234"/>
      <c r="M37" s="234"/>
      <c r="N37" s="235"/>
      <c r="O37" s="236"/>
      <c r="P37" s="161"/>
      <c r="Q37" s="161"/>
      <c r="R37" s="230"/>
      <c r="T37" s="136"/>
    </row>
    <row r="38" spans="1:20" s="139" customFormat="1" ht="14.1" customHeight="1" x14ac:dyDescent="0.2">
      <c r="A38" s="226"/>
      <c r="B38" s="227"/>
      <c r="C38" s="228"/>
      <c r="D38" s="162"/>
      <c r="E38" s="162"/>
      <c r="F38" s="1"/>
      <c r="G38" s="163"/>
      <c r="H38" s="229"/>
      <c r="I38" s="233"/>
      <c r="J38" s="233"/>
      <c r="K38" s="234"/>
      <c r="L38" s="234"/>
      <c r="M38" s="234"/>
      <c r="N38" s="235"/>
      <c r="O38" s="236"/>
      <c r="P38" s="161"/>
      <c r="Q38" s="161"/>
      <c r="R38" s="230"/>
      <c r="T38" s="136"/>
    </row>
    <row r="39" spans="1:20" s="135" customFormat="1" ht="14.1" customHeight="1" x14ac:dyDescent="0.2">
      <c r="A39" s="226"/>
      <c r="B39" s="226"/>
      <c r="C39" s="228"/>
      <c r="D39" s="162"/>
      <c r="E39" s="162"/>
      <c r="F39" s="1"/>
      <c r="G39" s="163"/>
      <c r="H39" s="229"/>
      <c r="I39" s="233"/>
      <c r="J39" s="233"/>
      <c r="K39" s="234"/>
      <c r="L39" s="234"/>
      <c r="M39" s="234"/>
      <c r="N39" s="235"/>
      <c r="O39" s="236"/>
      <c r="P39" s="161"/>
      <c r="Q39" s="161"/>
      <c r="R39" s="230"/>
      <c r="T39" s="136"/>
    </row>
  </sheetData>
  <sheetProtection algorithmName="SHA-512" hashValue="BcGPsWZHdaJs+ZEBlDfmUR/qKxL8q1KTBztQ5XSioN8PsnBaPD+ofH8CIbi80C7h9pjJz5E1ufzIhu8Hq/qD4A==" saltValue="qNOJL9kcki2eIumn6ZLwZA==" spinCount="100000" sheet="1" autoFilter="0"/>
  <autoFilter ref="A12:O39" xr:uid="{00000000-0009-0000-0000-000034000000}"/>
  <mergeCells count="16">
    <mergeCell ref="V9:V10"/>
    <mergeCell ref="A7:C10"/>
    <mergeCell ref="D7:E10"/>
    <mergeCell ref="F7:G10"/>
    <mergeCell ref="O7:Q8"/>
    <mergeCell ref="O9:Q10"/>
    <mergeCell ref="R9:R10"/>
    <mergeCell ref="A2:C6"/>
    <mergeCell ref="D2:G6"/>
    <mergeCell ref="O2:Q2"/>
    <mergeCell ref="R2:R3"/>
    <mergeCell ref="O3:Q3"/>
    <mergeCell ref="O4:Q4"/>
    <mergeCell ref="O5:Q5"/>
    <mergeCell ref="O6:Q6"/>
    <mergeCell ref="H2:N10"/>
  </mergeCells>
  <hyperlinks>
    <hyperlink ref="O2" location="Übersicht!A1" display="zur Gesamtübersicht" xr:uid="{00000000-0004-0000-3400-000001000000}"/>
    <hyperlink ref="O3:Q3" location="'3-Angebotsgesamtübersicht'!A1" display="zur Angebotsgesamtübersicht" xr:uid="{AB09E0DA-78ED-4239-B6E3-F952E3E0DB19}"/>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D749D-AFF7-4667-9C56-3AFB0A68CECF}">
  <sheetPr>
    <tabColor theme="9" tint="-0.249977111117893"/>
  </sheetPr>
  <dimension ref="A1:Y33"/>
  <sheetViews>
    <sheetView workbookViewId="0">
      <selection activeCell="O9" sqref="O9:Q10"/>
    </sheetView>
  </sheetViews>
  <sheetFormatPr baseColWidth="10" defaultColWidth="11.42578125" defaultRowHeight="15" x14ac:dyDescent="0.25"/>
  <cols>
    <col min="1" max="1" width="4.5703125" customWidth="1"/>
    <col min="2" max="2" width="8.7109375" hidden="1" customWidth="1"/>
    <col min="3" max="3" width="8.140625" bestFit="1" customWidth="1"/>
    <col min="4" max="4" width="6.42578125" style="6" bestFit="1" customWidth="1"/>
    <col min="5" max="5" width="8.42578125" style="6" bestFit="1" customWidth="1"/>
    <col min="6" max="6" width="23.5703125" customWidth="1"/>
    <col min="7" max="7" width="13.5703125" customWidth="1"/>
    <col min="9" max="9" width="7.5703125" customWidth="1"/>
    <col min="10" max="10" width="6.140625" hidden="1" customWidth="1"/>
    <col min="11" max="11" width="6.85546875" customWidth="1"/>
    <col min="12" max="12" width="6.7109375" hidden="1" customWidth="1"/>
    <col min="13" max="13" width="6.28515625" hidden="1" customWidth="1"/>
    <col min="14" max="14" width="10.85546875" bestFit="1" customWidth="1"/>
    <col min="15" max="15" width="10.28515625" customWidth="1"/>
    <col min="16" max="16" width="11" customWidth="1"/>
    <col min="17" max="17" width="8.7109375" customWidth="1"/>
    <col min="18" max="18" width="15.7109375" customWidth="1"/>
    <col min="19" max="19" width="2.140625" customWidth="1"/>
    <col min="20" max="22" width="10.7109375" customWidth="1"/>
    <col min="23" max="23" width="31.85546875" customWidth="1"/>
    <col min="24" max="24" width="1.140625" customWidth="1"/>
    <col min="25" max="25" width="16.42578125" bestFit="1" customWidth="1"/>
    <col min="39" max="39" width="11" customWidth="1"/>
  </cols>
  <sheetData>
    <row r="1" spans="1:25" ht="7.5" customHeight="1" x14ac:dyDescent="0.25">
      <c r="A1" s="1382"/>
      <c r="B1" s="1383"/>
      <c r="C1" s="1383"/>
      <c r="D1" s="1384"/>
      <c r="E1" s="1384"/>
      <c r="F1" s="1383"/>
      <c r="G1" s="1383"/>
      <c r="H1" s="1383"/>
      <c r="I1" s="1383"/>
      <c r="J1" s="1383"/>
      <c r="K1" s="1383"/>
      <c r="L1" s="1383"/>
      <c r="M1" s="1383"/>
      <c r="N1" s="1383"/>
      <c r="O1" s="1383"/>
      <c r="P1" s="1383"/>
      <c r="Q1" s="1383"/>
      <c r="R1" s="1383"/>
    </row>
    <row r="2" spans="1:25" ht="21.6" customHeight="1" x14ac:dyDescent="0.25">
      <c r="A2" s="1385" t="s">
        <v>77</v>
      </c>
      <c r="B2" s="1385"/>
      <c r="C2" s="1385"/>
      <c r="D2" s="1386" t="s">
        <v>407</v>
      </c>
      <c r="E2" s="1386"/>
      <c r="F2" s="1386"/>
      <c r="G2" s="1386"/>
      <c r="H2" s="1387" t="str">
        <f>'3-Angebotsgesamtübersicht'!G2</f>
        <v>Firma</v>
      </c>
      <c r="I2" s="1388"/>
      <c r="J2" s="1388"/>
      <c r="K2" s="1388"/>
      <c r="L2" s="1388"/>
      <c r="M2" s="1388"/>
      <c r="N2" s="1388"/>
      <c r="O2" s="1389" t="s">
        <v>111</v>
      </c>
      <c r="P2" s="1390"/>
      <c r="Q2" s="1391"/>
      <c r="R2" s="1392" t="s">
        <v>110</v>
      </c>
      <c r="W2" s="95"/>
    </row>
    <row r="3" spans="1:25" ht="15" customHeight="1" x14ac:dyDescent="0.25">
      <c r="A3" s="1385"/>
      <c r="B3" s="1385"/>
      <c r="C3" s="1385"/>
      <c r="D3" s="1386"/>
      <c r="E3" s="1386"/>
      <c r="F3" s="1386"/>
      <c r="G3" s="1386"/>
      <c r="H3" s="1393"/>
      <c r="I3" s="1394"/>
      <c r="J3" s="1394"/>
      <c r="K3" s="1394"/>
      <c r="L3" s="1394"/>
      <c r="M3" s="1394"/>
      <c r="N3" s="1394"/>
      <c r="O3" s="1079" t="s">
        <v>4</v>
      </c>
      <c r="P3" s="1079"/>
      <c r="Q3" s="1079"/>
      <c r="R3" s="1392"/>
      <c r="Y3" s="96"/>
    </row>
    <row r="4" spans="1:25" ht="15" customHeight="1" x14ac:dyDescent="0.25">
      <c r="A4" s="1385"/>
      <c r="B4" s="1385"/>
      <c r="C4" s="1385"/>
      <c r="D4" s="1386"/>
      <c r="E4" s="1386"/>
      <c r="F4" s="1386"/>
      <c r="G4" s="1386"/>
      <c r="H4" s="1393"/>
      <c r="I4" s="1394"/>
      <c r="J4" s="1394"/>
      <c r="K4" s="1394"/>
      <c r="L4" s="1394"/>
      <c r="M4" s="1394"/>
      <c r="N4" s="1394"/>
      <c r="O4" s="1395"/>
      <c r="P4" s="1396"/>
      <c r="Q4" s="1397"/>
      <c r="R4" s="1383"/>
      <c r="Y4" s="97"/>
    </row>
    <row r="5" spans="1:25" ht="15.75" customHeight="1" x14ac:dyDescent="0.25">
      <c r="A5" s="1385"/>
      <c r="B5" s="1385"/>
      <c r="C5" s="1385"/>
      <c r="D5" s="1386"/>
      <c r="E5" s="1386"/>
      <c r="F5" s="1386"/>
      <c r="G5" s="1386"/>
      <c r="H5" s="1393"/>
      <c r="I5" s="1394"/>
      <c r="J5" s="1394"/>
      <c r="K5" s="1394"/>
      <c r="L5" s="1394"/>
      <c r="M5" s="1394"/>
      <c r="N5" s="1394"/>
      <c r="O5" s="1080"/>
      <c r="P5" s="1058"/>
      <c r="Q5" s="1081"/>
      <c r="R5" s="1383"/>
    </row>
    <row r="6" spans="1:25" ht="15.75" customHeight="1" x14ac:dyDescent="0.25">
      <c r="A6" s="1385"/>
      <c r="B6" s="1385"/>
      <c r="C6" s="1385"/>
      <c r="D6" s="1386"/>
      <c r="E6" s="1386"/>
      <c r="F6" s="1386"/>
      <c r="G6" s="1386"/>
      <c r="H6" s="1393"/>
      <c r="I6" s="1394"/>
      <c r="J6" s="1394"/>
      <c r="K6" s="1394"/>
      <c r="L6" s="1394"/>
      <c r="M6" s="1394"/>
      <c r="N6" s="1394"/>
      <c r="O6" s="1082"/>
      <c r="P6" s="1083"/>
      <c r="Q6" s="1084"/>
      <c r="R6" s="1383"/>
    </row>
    <row r="7" spans="1:25" ht="15" customHeight="1" x14ac:dyDescent="0.25">
      <c r="A7" s="1385" t="s">
        <v>78</v>
      </c>
      <c r="B7" s="1385"/>
      <c r="C7" s="1385"/>
      <c r="D7" s="1398" t="s">
        <v>641</v>
      </c>
      <c r="E7" s="1399"/>
      <c r="F7" s="1400" t="s">
        <v>642</v>
      </c>
      <c r="G7" s="1400"/>
      <c r="H7" s="1393"/>
      <c r="I7" s="1394"/>
      <c r="J7" s="1394"/>
      <c r="K7" s="1394"/>
      <c r="L7" s="1394"/>
      <c r="M7" s="1394"/>
      <c r="N7" s="1401"/>
      <c r="O7" s="1402" t="s">
        <v>105</v>
      </c>
      <c r="P7" s="1402"/>
      <c r="Q7" s="1403"/>
      <c r="R7" s="1404"/>
    </row>
    <row r="8" spans="1:25" ht="15.75" customHeight="1" thickBot="1" x14ac:dyDescent="0.3">
      <c r="A8" s="1385"/>
      <c r="B8" s="1385"/>
      <c r="C8" s="1385"/>
      <c r="D8" s="1399"/>
      <c r="E8" s="1399"/>
      <c r="F8" s="1400"/>
      <c r="G8" s="1400"/>
      <c r="H8" s="1393"/>
      <c r="I8" s="1394"/>
      <c r="J8" s="1394"/>
      <c r="K8" s="1394"/>
      <c r="L8" s="1394"/>
      <c r="M8" s="1394"/>
      <c r="N8" s="1401"/>
      <c r="O8" s="1405"/>
      <c r="P8" s="1405"/>
      <c r="Q8" s="1406"/>
      <c r="R8" s="1383"/>
    </row>
    <row r="9" spans="1:25" ht="15" customHeight="1" x14ac:dyDescent="0.25">
      <c r="A9" s="1385"/>
      <c r="B9" s="1385"/>
      <c r="C9" s="1385"/>
      <c r="D9" s="1399"/>
      <c r="E9" s="1399"/>
      <c r="F9" s="1400"/>
      <c r="G9" s="1400"/>
      <c r="H9" s="1393"/>
      <c r="I9" s="1394"/>
      <c r="J9" s="1394"/>
      <c r="K9" s="1394"/>
      <c r="L9" s="1394"/>
      <c r="M9" s="1394"/>
      <c r="N9" s="1401"/>
      <c r="O9" s="1115">
        <f>'2-Preisblatt'!D6</f>
        <v>0</v>
      </c>
      <c r="P9" s="1116"/>
      <c r="Q9" s="1117"/>
      <c r="R9" s="1407" t="s">
        <v>103</v>
      </c>
      <c r="W9" s="1069"/>
    </row>
    <row r="10" spans="1:25" ht="15.75" customHeight="1" thickBot="1" x14ac:dyDescent="0.3">
      <c r="A10" s="1385"/>
      <c r="B10" s="1385"/>
      <c r="C10" s="1385"/>
      <c r="D10" s="1399"/>
      <c r="E10" s="1399"/>
      <c r="F10" s="1400"/>
      <c r="G10" s="1400"/>
      <c r="H10" s="1408"/>
      <c r="I10" s="1409"/>
      <c r="J10" s="1409"/>
      <c r="K10" s="1409"/>
      <c r="L10" s="1409"/>
      <c r="M10" s="1409"/>
      <c r="N10" s="1410"/>
      <c r="O10" s="1118"/>
      <c r="P10" s="1119"/>
      <c r="Q10" s="1120"/>
      <c r="R10" s="1411"/>
      <c r="W10" s="1069"/>
    </row>
    <row r="11" spans="1:25" ht="23.25" customHeight="1" x14ac:dyDescent="0.25">
      <c r="A11" s="1412" t="s">
        <v>79</v>
      </c>
      <c r="B11" s="1413"/>
      <c r="C11" s="1413" t="s">
        <v>113</v>
      </c>
      <c r="D11" s="1413" t="s">
        <v>119</v>
      </c>
      <c r="E11" s="1413" t="s">
        <v>80</v>
      </c>
      <c r="F11" s="1414" t="s">
        <v>85</v>
      </c>
      <c r="G11" s="1415" t="s">
        <v>82</v>
      </c>
      <c r="H11" s="1413" t="s">
        <v>44</v>
      </c>
      <c r="I11" s="1416" t="s">
        <v>114</v>
      </c>
      <c r="J11" s="1416" t="s">
        <v>115</v>
      </c>
      <c r="K11" s="1417" t="s">
        <v>83</v>
      </c>
      <c r="L11" s="1417"/>
      <c r="M11" s="1418"/>
      <c r="N11" s="1419" t="s">
        <v>63</v>
      </c>
      <c r="O11" s="1420" t="s">
        <v>632</v>
      </c>
      <c r="P11" s="1421" t="s">
        <v>84</v>
      </c>
      <c r="Q11" s="1421"/>
      <c r="R11" s="1422" t="s">
        <v>102</v>
      </c>
      <c r="W11" s="2"/>
    </row>
    <row r="12" spans="1:25" ht="22.5" x14ac:dyDescent="0.25">
      <c r="A12" s="1423"/>
      <c r="B12" s="1424"/>
      <c r="C12" s="1424"/>
      <c r="D12" s="1424" t="s">
        <v>80</v>
      </c>
      <c r="E12" s="1424"/>
      <c r="F12" s="1425" t="s">
        <v>85</v>
      </c>
      <c r="G12" s="1426" t="s">
        <v>86</v>
      </c>
      <c r="H12" s="1424" t="s">
        <v>87</v>
      </c>
      <c r="I12" s="1427" t="s">
        <v>81</v>
      </c>
      <c r="J12" s="1428"/>
      <c r="K12" s="1429"/>
      <c r="L12" s="1429" t="s">
        <v>88</v>
      </c>
      <c r="M12" s="1429" t="s">
        <v>89</v>
      </c>
      <c r="N12" s="1430" t="s">
        <v>90</v>
      </c>
      <c r="O12" s="1431" t="s">
        <v>637</v>
      </c>
      <c r="P12" s="1432" t="s">
        <v>92</v>
      </c>
      <c r="Q12" s="1432" t="s">
        <v>93</v>
      </c>
      <c r="R12" s="1433" t="s">
        <v>94</v>
      </c>
      <c r="W12" s="221"/>
    </row>
    <row r="13" spans="1:25" x14ac:dyDescent="0.25">
      <c r="A13" s="1434"/>
      <c r="B13" s="1435"/>
      <c r="C13" s="1436"/>
      <c r="D13" s="1436"/>
      <c r="E13" s="1436"/>
      <c r="F13" s="1437" t="s">
        <v>75</v>
      </c>
      <c r="G13" s="1438">
        <f>SUM(G14:G22)</f>
        <v>170.89000000000001</v>
      </c>
      <c r="H13" s="1439"/>
      <c r="I13" s="1436"/>
      <c r="J13" s="1440"/>
      <c r="K13" s="1439"/>
      <c r="L13" s="1439"/>
      <c r="M13" s="1439"/>
      <c r="N13" s="1438">
        <f>SUM(N14:N$22)</f>
        <v>4443.1399999999994</v>
      </c>
      <c r="O13" s="1439"/>
      <c r="P13" s="1441" t="e">
        <f>SUM(P14:P$22)</f>
        <v>#DIV/0!</v>
      </c>
      <c r="Q13" s="1441" t="e">
        <f>SUM(Q15:Q22)</f>
        <v>#DIV/0!</v>
      </c>
      <c r="R13" s="1442" t="e">
        <f>SUM(R14:R$33)</f>
        <v>#DIV/0!</v>
      </c>
    </row>
    <row r="14" spans="1:25" s="135" customFormat="1" ht="14.1" customHeight="1" x14ac:dyDescent="0.2">
      <c r="A14" s="1443">
        <v>1</v>
      </c>
      <c r="B14" s="1444"/>
      <c r="C14" s="1445"/>
      <c r="D14" s="1446" t="s">
        <v>124</v>
      </c>
      <c r="E14" s="1447"/>
      <c r="F14" s="1447" t="s">
        <v>409</v>
      </c>
      <c r="G14" s="1448">
        <v>0</v>
      </c>
      <c r="H14" s="1449"/>
      <c r="I14" s="1450"/>
      <c r="J14" s="1451"/>
      <c r="K14" s="1452">
        <v>26</v>
      </c>
      <c r="L14" s="1452">
        <v>26</v>
      </c>
      <c r="M14" s="1452">
        <v>26</v>
      </c>
      <c r="N14" s="1453">
        <f>G14*K14</f>
        <v>0</v>
      </c>
      <c r="O14" s="1459"/>
      <c r="P14" s="1454"/>
      <c r="Q14" s="1454"/>
      <c r="R14" s="10"/>
      <c r="T14" s="136"/>
    </row>
    <row r="15" spans="1:25" s="135" customFormat="1" ht="14.1" customHeight="1" x14ac:dyDescent="0.2">
      <c r="A15" s="1443">
        <v>2</v>
      </c>
      <c r="B15" s="1455"/>
      <c r="C15" s="1445"/>
      <c r="D15" s="1446" t="s">
        <v>124</v>
      </c>
      <c r="E15" s="1447"/>
      <c r="F15" s="1447" t="s">
        <v>410</v>
      </c>
      <c r="G15" s="1448">
        <v>56.45</v>
      </c>
      <c r="H15" s="1449" t="s">
        <v>127</v>
      </c>
      <c r="I15" s="1450"/>
      <c r="J15" s="1451"/>
      <c r="K15" s="1452">
        <v>26</v>
      </c>
      <c r="L15" s="1452">
        <v>26</v>
      </c>
      <c r="M15" s="1452">
        <v>26</v>
      </c>
      <c r="N15" s="1453">
        <f>G15*K15</f>
        <v>1467.7</v>
      </c>
      <c r="O15" s="14"/>
      <c r="P15" s="1454" t="e">
        <f>N15/O15</f>
        <v>#DIV/0!</v>
      </c>
      <c r="Q15" s="1454" t="e">
        <f>P15/12</f>
        <v>#DIV/0!</v>
      </c>
      <c r="R15" s="10" t="e">
        <f>P15*$O$9</f>
        <v>#DIV/0!</v>
      </c>
      <c r="T15" s="136"/>
    </row>
    <row r="16" spans="1:25" s="135" customFormat="1" ht="14.1" customHeight="1" x14ac:dyDescent="0.2">
      <c r="A16" s="1443">
        <v>3</v>
      </c>
      <c r="B16" s="1444"/>
      <c r="C16" s="1445"/>
      <c r="D16" s="1446" t="s">
        <v>124</v>
      </c>
      <c r="E16" s="1456"/>
      <c r="F16" s="1447" t="s">
        <v>411</v>
      </c>
      <c r="G16" s="1448">
        <v>2</v>
      </c>
      <c r="H16" s="1449"/>
      <c r="I16" s="1450"/>
      <c r="J16" s="1451"/>
      <c r="K16" s="1452">
        <v>26</v>
      </c>
      <c r="L16" s="1452">
        <v>26</v>
      </c>
      <c r="M16" s="1452">
        <v>26</v>
      </c>
      <c r="N16" s="1453">
        <f t="shared" ref="N16:N22" si="0">G16*K16</f>
        <v>52</v>
      </c>
      <c r="O16" s="14"/>
      <c r="P16" s="1454" t="e">
        <f t="shared" ref="P16:P22" si="1">N16/O16</f>
        <v>#DIV/0!</v>
      </c>
      <c r="Q16" s="1454" t="e">
        <f t="shared" ref="Q16:Q22" si="2">P16/12</f>
        <v>#DIV/0!</v>
      </c>
      <c r="R16" s="10" t="e">
        <f t="shared" ref="R16:R22" si="3">P16*$O$9</f>
        <v>#DIV/0!</v>
      </c>
      <c r="T16" s="136"/>
    </row>
    <row r="17" spans="1:20" s="139" customFormat="1" ht="11.25" x14ac:dyDescent="0.2">
      <c r="A17" s="1443">
        <v>4</v>
      </c>
      <c r="B17" s="1455"/>
      <c r="C17" s="1445"/>
      <c r="D17" s="1446" t="s">
        <v>124</v>
      </c>
      <c r="E17" s="1456"/>
      <c r="F17" s="1457" t="s">
        <v>411</v>
      </c>
      <c r="G17" s="1448">
        <v>1.5</v>
      </c>
      <c r="H17" s="1458"/>
      <c r="I17" s="1450"/>
      <c r="J17" s="1451"/>
      <c r="K17" s="1452">
        <v>26</v>
      </c>
      <c r="L17" s="1452">
        <v>26</v>
      </c>
      <c r="M17" s="1452">
        <v>26</v>
      </c>
      <c r="N17" s="1453">
        <f t="shared" si="0"/>
        <v>39</v>
      </c>
      <c r="O17" s="14"/>
      <c r="P17" s="1454" t="e">
        <f t="shared" si="1"/>
        <v>#DIV/0!</v>
      </c>
      <c r="Q17" s="1454" t="e">
        <f t="shared" si="2"/>
        <v>#DIV/0!</v>
      </c>
      <c r="R17" s="10" t="e">
        <f t="shared" si="3"/>
        <v>#DIV/0!</v>
      </c>
      <c r="T17" s="136"/>
    </row>
    <row r="18" spans="1:20" s="139" customFormat="1" ht="14.1" customHeight="1" x14ac:dyDescent="0.2">
      <c r="A18" s="1443">
        <v>5</v>
      </c>
      <c r="B18" s="1455"/>
      <c r="C18" s="1445"/>
      <c r="D18" s="1446" t="s">
        <v>124</v>
      </c>
      <c r="E18" s="1456"/>
      <c r="F18" s="225" t="s">
        <v>374</v>
      </c>
      <c r="G18" s="1448">
        <v>28.93</v>
      </c>
      <c r="H18" s="1449"/>
      <c r="I18" s="1450"/>
      <c r="J18" s="1451"/>
      <c r="K18" s="1452">
        <v>26</v>
      </c>
      <c r="L18" s="1452">
        <v>26</v>
      </c>
      <c r="M18" s="1452">
        <v>26</v>
      </c>
      <c r="N18" s="1453">
        <f t="shared" si="0"/>
        <v>752.18</v>
      </c>
      <c r="O18" s="14"/>
      <c r="P18" s="1454" t="e">
        <f t="shared" si="1"/>
        <v>#DIV/0!</v>
      </c>
      <c r="Q18" s="1454" t="e">
        <f t="shared" si="2"/>
        <v>#DIV/0!</v>
      </c>
      <c r="R18" s="10" t="e">
        <f t="shared" si="3"/>
        <v>#DIV/0!</v>
      </c>
      <c r="T18" s="136"/>
    </row>
    <row r="19" spans="1:20" s="139" customFormat="1" ht="11.25" x14ac:dyDescent="0.2">
      <c r="A19" s="1443">
        <v>6</v>
      </c>
      <c r="B19" s="1455"/>
      <c r="C19" s="1445"/>
      <c r="D19" s="1446" t="s">
        <v>124</v>
      </c>
      <c r="E19" s="1456"/>
      <c r="F19" s="1447" t="s">
        <v>412</v>
      </c>
      <c r="G19" s="1448">
        <v>23.03</v>
      </c>
      <c r="H19" s="1458" t="s">
        <v>127</v>
      </c>
      <c r="I19" s="1450" t="s">
        <v>7</v>
      </c>
      <c r="J19" s="1451"/>
      <c r="K19" s="1452">
        <v>26</v>
      </c>
      <c r="L19" s="1452">
        <v>26</v>
      </c>
      <c r="M19" s="1452">
        <v>26</v>
      </c>
      <c r="N19" s="1453">
        <f t="shared" si="0"/>
        <v>598.78</v>
      </c>
      <c r="O19" s="14"/>
      <c r="P19" s="1454" t="e">
        <f t="shared" si="1"/>
        <v>#DIV/0!</v>
      </c>
      <c r="Q19" s="1454" t="e">
        <f t="shared" si="2"/>
        <v>#DIV/0!</v>
      </c>
      <c r="R19" s="10" t="e">
        <f t="shared" si="3"/>
        <v>#DIV/0!</v>
      </c>
      <c r="T19" s="136"/>
    </row>
    <row r="20" spans="1:20" s="139" customFormat="1" ht="14.1" customHeight="1" x14ac:dyDescent="0.2">
      <c r="A20" s="1443">
        <v>7</v>
      </c>
      <c r="B20" s="1455"/>
      <c r="C20" s="1445"/>
      <c r="D20" s="1446" t="s">
        <v>124</v>
      </c>
      <c r="E20" s="1456"/>
      <c r="F20" s="1447" t="s">
        <v>413</v>
      </c>
      <c r="G20" s="1448">
        <v>0</v>
      </c>
      <c r="H20" s="1449"/>
      <c r="I20" s="1450"/>
      <c r="J20" s="1451"/>
      <c r="K20" s="1452"/>
      <c r="L20" s="1452"/>
      <c r="M20" s="1452"/>
      <c r="N20" s="1453">
        <f t="shared" si="0"/>
        <v>0</v>
      </c>
      <c r="O20" s="1459"/>
      <c r="P20" s="1454"/>
      <c r="Q20" s="1454"/>
      <c r="R20" s="10"/>
      <c r="T20" s="136"/>
    </row>
    <row r="21" spans="1:20" s="139" customFormat="1" ht="11.25" x14ac:dyDescent="0.2">
      <c r="A21" s="1443">
        <v>8</v>
      </c>
      <c r="B21" s="1455"/>
      <c r="C21" s="1445"/>
      <c r="D21" s="1446" t="s">
        <v>236</v>
      </c>
      <c r="E21" s="1456"/>
      <c r="F21" s="1447" t="s">
        <v>414</v>
      </c>
      <c r="G21" s="1448">
        <v>38.64</v>
      </c>
      <c r="H21" s="1458"/>
      <c r="I21" s="1450"/>
      <c r="J21" s="1451"/>
      <c r="K21" s="1452">
        <v>26</v>
      </c>
      <c r="L21" s="1452">
        <v>26</v>
      </c>
      <c r="M21" s="1452">
        <v>26</v>
      </c>
      <c r="N21" s="1453">
        <f t="shared" si="0"/>
        <v>1004.64</v>
      </c>
      <c r="O21" s="14"/>
      <c r="P21" s="1454" t="e">
        <f t="shared" si="1"/>
        <v>#DIV/0!</v>
      </c>
      <c r="Q21" s="1454" t="e">
        <f t="shared" si="2"/>
        <v>#DIV/0!</v>
      </c>
      <c r="R21" s="10" t="e">
        <f t="shared" si="3"/>
        <v>#DIV/0!</v>
      </c>
      <c r="T21" s="136"/>
    </row>
    <row r="22" spans="1:20" s="139" customFormat="1" ht="11.25" x14ac:dyDescent="0.2">
      <c r="A22" s="1443">
        <v>9</v>
      </c>
      <c r="B22" s="1455"/>
      <c r="C22" s="1445"/>
      <c r="D22" s="1446" t="s">
        <v>236</v>
      </c>
      <c r="E22" s="1456"/>
      <c r="F22" s="1447" t="s">
        <v>415</v>
      </c>
      <c r="G22" s="1448">
        <v>20.34</v>
      </c>
      <c r="H22" s="1458"/>
      <c r="I22" s="1450"/>
      <c r="J22" s="1451"/>
      <c r="K22" s="1452">
        <v>26</v>
      </c>
      <c r="L22" s="1452">
        <v>26</v>
      </c>
      <c r="M22" s="1452">
        <v>26</v>
      </c>
      <c r="N22" s="1453">
        <f t="shared" si="0"/>
        <v>528.84</v>
      </c>
      <c r="O22" s="14"/>
      <c r="P22" s="1454" t="e">
        <f t="shared" si="1"/>
        <v>#DIV/0!</v>
      </c>
      <c r="Q22" s="1454" t="e">
        <f t="shared" si="2"/>
        <v>#DIV/0!</v>
      </c>
      <c r="R22" s="10" t="e">
        <f t="shared" si="3"/>
        <v>#DIV/0!</v>
      </c>
      <c r="T22" s="136"/>
    </row>
    <row r="23" spans="1:20" s="139" customFormat="1" ht="14.1" customHeight="1" x14ac:dyDescent="0.2">
      <c r="A23" s="226"/>
      <c r="B23" s="227"/>
      <c r="C23" s="228"/>
      <c r="D23" s="162"/>
      <c r="E23" s="162"/>
      <c r="F23" s="1"/>
      <c r="G23" s="163"/>
      <c r="H23" s="229"/>
      <c r="I23" s="233"/>
      <c r="J23" s="233"/>
      <c r="K23" s="234"/>
      <c r="L23" s="234"/>
      <c r="M23" s="234"/>
      <c r="N23" s="235"/>
      <c r="O23" s="236"/>
      <c r="P23" s="161"/>
      <c r="Q23" s="161"/>
      <c r="R23" s="230"/>
      <c r="T23" s="136"/>
    </row>
    <row r="24" spans="1:20" s="139" customFormat="1" ht="14.1" customHeight="1" x14ac:dyDescent="0.2">
      <c r="A24" s="226"/>
      <c r="B24" s="227"/>
      <c r="C24" s="228"/>
      <c r="D24" s="162"/>
      <c r="E24" s="162"/>
      <c r="F24" s="1"/>
      <c r="G24" s="163"/>
      <c r="H24" s="229"/>
      <c r="I24" s="233"/>
      <c r="J24" s="233"/>
      <c r="K24" s="234"/>
      <c r="L24" s="234"/>
      <c r="M24" s="234"/>
      <c r="N24" s="235"/>
      <c r="O24" s="236"/>
      <c r="P24" s="161"/>
      <c r="Q24" s="161"/>
      <c r="R24" s="230"/>
      <c r="T24" s="136"/>
    </row>
    <row r="25" spans="1:20" s="139" customFormat="1" ht="14.1" customHeight="1" x14ac:dyDescent="0.2">
      <c r="A25" s="226"/>
      <c r="B25" s="227"/>
      <c r="C25" s="228"/>
      <c r="D25" s="162"/>
      <c r="E25" s="162"/>
      <c r="F25" s="1"/>
      <c r="G25" s="163"/>
      <c r="H25" s="229"/>
      <c r="I25" s="233"/>
      <c r="J25" s="233"/>
      <c r="K25" s="234"/>
      <c r="L25" s="234"/>
      <c r="M25" s="234"/>
      <c r="N25" s="235"/>
      <c r="O25" s="236"/>
      <c r="P25" s="161"/>
      <c r="Q25" s="161"/>
      <c r="R25" s="230"/>
      <c r="T25" s="136"/>
    </row>
    <row r="26" spans="1:20" s="139" customFormat="1" ht="14.1" customHeight="1" x14ac:dyDescent="0.2">
      <c r="A26" s="226"/>
      <c r="B26" s="227"/>
      <c r="C26" s="228"/>
      <c r="D26" s="162"/>
      <c r="E26" s="162"/>
      <c r="F26" s="1"/>
      <c r="G26" s="163"/>
      <c r="H26" s="229"/>
      <c r="I26" s="233"/>
      <c r="J26" s="233"/>
      <c r="K26" s="234"/>
      <c r="L26" s="234"/>
      <c r="M26" s="234"/>
      <c r="N26" s="235"/>
      <c r="O26" s="236"/>
      <c r="P26" s="161"/>
      <c r="Q26" s="161"/>
      <c r="R26" s="230"/>
      <c r="T26" s="136"/>
    </row>
    <row r="27" spans="1:20" s="139" customFormat="1" ht="14.1" customHeight="1" x14ac:dyDescent="0.2">
      <c r="A27" s="226"/>
      <c r="B27" s="227"/>
      <c r="C27" s="228"/>
      <c r="D27" s="162"/>
      <c r="E27" s="162"/>
      <c r="F27" s="1"/>
      <c r="G27" s="163"/>
      <c r="H27" s="229"/>
      <c r="I27" s="233"/>
      <c r="J27" s="233"/>
      <c r="K27" s="234"/>
      <c r="L27" s="234"/>
      <c r="M27" s="234"/>
      <c r="N27" s="235"/>
      <c r="O27" s="236"/>
      <c r="P27" s="161"/>
      <c r="Q27" s="161"/>
      <c r="R27" s="230"/>
      <c r="T27" s="136"/>
    </row>
    <row r="28" spans="1:20" s="139" customFormat="1" ht="14.1" customHeight="1" x14ac:dyDescent="0.2">
      <c r="A28" s="226"/>
      <c r="B28" s="227"/>
      <c r="C28" s="228"/>
      <c r="D28" s="162"/>
      <c r="E28" s="162"/>
      <c r="F28" s="1"/>
      <c r="G28" s="163"/>
      <c r="H28" s="229"/>
      <c r="I28" s="233"/>
      <c r="J28" s="233"/>
      <c r="K28" s="234"/>
      <c r="L28" s="234"/>
      <c r="M28" s="234"/>
      <c r="N28" s="235"/>
      <c r="O28" s="236"/>
      <c r="P28" s="161"/>
      <c r="Q28" s="161"/>
      <c r="R28" s="230"/>
      <c r="T28" s="136"/>
    </row>
    <row r="29" spans="1:20" s="139" customFormat="1" ht="14.1" customHeight="1" x14ac:dyDescent="0.2">
      <c r="A29" s="226"/>
      <c r="B29" s="227"/>
      <c r="C29" s="228"/>
      <c r="D29" s="162"/>
      <c r="E29" s="162"/>
      <c r="F29" s="1"/>
      <c r="G29" s="163"/>
      <c r="H29" s="229"/>
      <c r="I29" s="233"/>
      <c r="J29" s="233"/>
      <c r="K29" s="234"/>
      <c r="L29" s="234"/>
      <c r="M29" s="234"/>
      <c r="N29" s="235"/>
      <c r="O29" s="236"/>
      <c r="P29" s="161"/>
      <c r="Q29" s="161"/>
      <c r="R29" s="230"/>
      <c r="T29" s="136"/>
    </row>
    <row r="30" spans="1:20" s="139" customFormat="1" ht="14.1" customHeight="1" x14ac:dyDescent="0.2">
      <c r="A30" s="226"/>
      <c r="B30" s="227"/>
      <c r="C30" s="228"/>
      <c r="D30" s="162"/>
      <c r="E30" s="162"/>
      <c r="F30" s="1"/>
      <c r="G30" s="163"/>
      <c r="H30" s="229"/>
      <c r="I30" s="233"/>
      <c r="J30" s="233"/>
      <c r="K30" s="234"/>
      <c r="L30" s="234"/>
      <c r="M30" s="234"/>
      <c r="N30" s="235"/>
      <c r="O30" s="236"/>
      <c r="P30" s="161"/>
      <c r="Q30" s="161"/>
      <c r="R30" s="230"/>
      <c r="T30" s="136"/>
    </row>
    <row r="31" spans="1:20" s="139" customFormat="1" ht="14.1" customHeight="1" x14ac:dyDescent="0.2">
      <c r="A31" s="226"/>
      <c r="B31" s="227"/>
      <c r="C31" s="228"/>
      <c r="D31" s="231"/>
      <c r="E31" s="231"/>
      <c r="F31" s="1"/>
      <c r="G31" s="163"/>
      <c r="H31" s="229"/>
      <c r="I31" s="233"/>
      <c r="J31" s="233"/>
      <c r="K31" s="234"/>
      <c r="L31" s="234"/>
      <c r="M31" s="234"/>
      <c r="N31" s="235"/>
      <c r="O31" s="236"/>
      <c r="P31" s="161"/>
      <c r="Q31" s="161"/>
      <c r="R31" s="230"/>
      <c r="T31" s="136"/>
    </row>
    <row r="32" spans="1:20" s="139" customFormat="1" ht="14.1" customHeight="1" x14ac:dyDescent="0.2">
      <c r="A32" s="226"/>
      <c r="B32" s="227"/>
      <c r="C32" s="228"/>
      <c r="D32" s="162"/>
      <c r="E32" s="162"/>
      <c r="F32" s="1"/>
      <c r="G32" s="163"/>
      <c r="H32" s="229"/>
      <c r="I32" s="233"/>
      <c r="J32" s="233"/>
      <c r="K32" s="234"/>
      <c r="L32" s="234"/>
      <c r="M32" s="234"/>
      <c r="N32" s="235"/>
      <c r="O32" s="236"/>
      <c r="P32" s="161"/>
      <c r="Q32" s="161"/>
      <c r="R32" s="230"/>
      <c r="T32" s="136"/>
    </row>
    <row r="33" spans="1:20" s="135" customFormat="1" ht="14.1" customHeight="1" x14ac:dyDescent="0.2">
      <c r="A33" s="226"/>
      <c r="B33" s="226"/>
      <c r="C33" s="228"/>
      <c r="D33" s="162"/>
      <c r="E33" s="162"/>
      <c r="F33" s="1"/>
      <c r="G33" s="163"/>
      <c r="H33" s="229"/>
      <c r="I33" s="233"/>
      <c r="J33" s="233"/>
      <c r="K33" s="234"/>
      <c r="L33" s="234"/>
      <c r="M33" s="234"/>
      <c r="N33" s="235"/>
      <c r="O33" s="236"/>
      <c r="P33" s="161"/>
      <c r="Q33" s="161"/>
      <c r="R33" s="230"/>
      <c r="T33" s="136"/>
    </row>
  </sheetData>
  <sheetProtection algorithmName="SHA-512" hashValue="Ss1U5wX9vvzy/mOuBW+NLDQB4APqNT4X4fPfvMNWBPPshKbF0OcGYeefhDU3biIcxKwyUZ+7KZtHJKV9Ew5oUQ==" saltValue="0tEmvAmk+QQXR0uMgr9z3w==" spinCount="100000" sheet="1" autoFilter="0"/>
  <autoFilter ref="A12:O33" xr:uid="{00000000-0009-0000-0000-000034000000}"/>
  <mergeCells count="16">
    <mergeCell ref="W9:W10"/>
    <mergeCell ref="H2:N10"/>
    <mergeCell ref="A7:C10"/>
    <mergeCell ref="D7:E10"/>
    <mergeCell ref="F7:G10"/>
    <mergeCell ref="O7:Q8"/>
    <mergeCell ref="O9:Q10"/>
    <mergeCell ref="R9:R10"/>
    <mergeCell ref="A2:C6"/>
    <mergeCell ref="D2:G6"/>
    <mergeCell ref="O2:Q2"/>
    <mergeCell ref="R2:R3"/>
    <mergeCell ref="O3:Q3"/>
    <mergeCell ref="O4:Q4"/>
    <mergeCell ref="O5:Q5"/>
    <mergeCell ref="O6:Q6"/>
  </mergeCells>
  <hyperlinks>
    <hyperlink ref="O2" location="Übersicht!A1" display="zur Gesamtübersicht" xr:uid="{DD2CAC48-F4D5-4369-AAAE-34B258AEB718}"/>
    <hyperlink ref="O3:Q3" location="'3-Angebotsgesamtübersicht'!A1" display="zur Angebotsgesamtübersicht" xr:uid="{4B82505E-8DC6-4D01-94D9-9884EFE89BA6}"/>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6</vt:i4>
      </vt:variant>
    </vt:vector>
  </HeadingPairs>
  <TitlesOfParts>
    <vt:vector size="30" baseType="lpstr">
      <vt:lpstr>Übersicht</vt:lpstr>
      <vt:lpstr>1-Kalk_SVR  </vt:lpstr>
      <vt:lpstr>2-Preisblatt</vt:lpstr>
      <vt:lpstr>3-Angebotsgesamtübersicht</vt:lpstr>
      <vt:lpstr>4-Legende</vt:lpstr>
      <vt:lpstr>5-LB UR</vt:lpstr>
      <vt:lpstr>FW Mgn</vt:lpstr>
      <vt:lpstr>FW Helba UR</vt:lpstr>
      <vt:lpstr>FW 30-acker</vt:lpstr>
      <vt:lpstr>FW Herpf</vt:lpstr>
      <vt:lpstr>FW Wall</vt:lpstr>
      <vt:lpstr>FW Henne</vt:lpstr>
      <vt:lpstr>FW Stepf</vt:lpstr>
      <vt:lpstr>Fw Sülz</vt:lpstr>
      <vt:lpstr>VW Herpf</vt:lpstr>
      <vt:lpstr>VW Stepf</vt:lpstr>
      <vt:lpstr>VW Henne</vt:lpstr>
      <vt:lpstr>Kresse</vt:lpstr>
      <vt:lpstr>KH Herpf</vt:lpstr>
      <vt:lpstr>Schw Henne</vt:lpstr>
      <vt:lpstr>JUClu Walld</vt:lpstr>
      <vt:lpstr>BH Sülz</vt:lpstr>
      <vt:lpstr>VR Stepf</vt:lpstr>
      <vt:lpstr>Soz. Herpf</vt:lpstr>
      <vt:lpstr>'1-Kalk_SVR  '!Druckbereich</vt:lpstr>
      <vt:lpstr>'2-Preisblatt'!Druckbereich</vt:lpstr>
      <vt:lpstr>'4-Legende'!Druckbereich</vt:lpstr>
      <vt:lpstr>'5-LB UR'!Druckbereich</vt:lpstr>
      <vt:lpstr>'JUClu Walld'!Druckbereich</vt:lpstr>
      <vt:lpstr>'KH Herpf'!Druckbereich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2006-09-21T08:52:22Z</dcterms:created>
  <dcterms:modified xsi:type="dcterms:W3CDTF">2024-12-11T13:40:41Z</dcterms:modified>
</cp:coreProperties>
</file>