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filterPrivacy="1" updateLinks="never" codeName="DieseArbeitsmappe" defaultThemeVersion="124226"/>
  <xr:revisionPtr revIDLastSave="0" documentId="13_ncr:1_{BCBC92C9-7D8C-42D5-B3DB-CCABEBEE72DB}" xr6:coauthVersionLast="47" xr6:coauthVersionMax="47" xr10:uidLastSave="{00000000-0000-0000-0000-000000000000}"/>
  <bookViews>
    <workbookView xWindow="-108" yWindow="-108" windowWidth="23256" windowHeight="13896" tabRatio="843" activeTab="7" xr2:uid="{00000000-000D-0000-FFFF-FFFF00000000}"/>
  </bookViews>
  <sheets>
    <sheet name="Übersicht" sheetId="1" r:id="rId1"/>
    <sheet name="Kalk_SVR_SoT" sheetId="8" state="hidden" r:id="rId2"/>
    <sheet name="1-Kalk_SVR  " sheetId="197" r:id="rId3"/>
    <sheet name="2-Preisblatt" sheetId="10" r:id="rId4"/>
    <sheet name="3-Angebotsgesamtübersicht" sheetId="147" r:id="rId5"/>
    <sheet name="4-Legende" sheetId="2" r:id="rId6"/>
    <sheet name="5-LB UR" sheetId="55" r:id="rId7"/>
    <sheet name="6-WC-Anlagen" sheetId="137" r:id="rId8"/>
    <sheet name="7-LB  Sanitär" sheetId="194" r:id="rId9"/>
  </sheets>
  <externalReferences>
    <externalReference r:id="rId10"/>
  </externalReferences>
  <definedNames>
    <definedName name="Bereich" localSheetId="2">#REF!</definedName>
    <definedName name="Bereich">#REF!</definedName>
    <definedName name="_xlnm.Print_Area" localSheetId="2">'1-Kalk_SVR  '!$A$2:$N$70</definedName>
    <definedName name="_xlnm.Print_Area" localSheetId="3">'2-Preisblatt'!$B$2:$D$10</definedName>
    <definedName name="_xlnm.Print_Area" localSheetId="5">'4-Legende'!$B$1:$G$40</definedName>
    <definedName name="_xlnm.Print_Area" localSheetId="6">'5-LB UR'!$A$1:$H$89</definedName>
    <definedName name="_xlnm.Print_Area" localSheetId="1">Kalk_SVR_SoT!$A$1:$K$77</definedName>
    <definedName name="Grundfläche" localSheetId="2">#REF!</definedName>
    <definedName name="Grundfläche">#REF!</definedName>
    <definedName name="Jahresfläche" localSheetId="2">#REF!</definedName>
    <definedName name="Jahresfläche">#REF!</definedName>
    <definedName name="Jahreskosten" localSheetId="2">#REF!</definedName>
    <definedName name="Jahreskosten">#REF!</definedName>
    <definedName name="Jahresstunden">#REF!</definedName>
    <definedName name="Monatskosten">#REF!</definedName>
    <definedName name="Preis">#REF!</definedName>
    <definedName name="Preisblatt">#REF!</definedName>
    <definedName name="Reinigungsgruppe">#REF!</definedName>
    <definedName name="Turnus">#REF!</definedName>
    <definedName name="zur_Übersicht">'[1]1-Kalk_SVR'!$P$9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9" i="137" l="1"/>
  <c r="G2" i="137"/>
  <c r="K70" i="197" l="1"/>
  <c r="F70" i="197"/>
  <c r="K68" i="197"/>
  <c r="K60" i="197"/>
  <c r="F60" i="197"/>
  <c r="N59" i="197"/>
  <c r="I59" i="197"/>
  <c r="N58" i="197"/>
  <c r="I58" i="197"/>
  <c r="N57" i="197"/>
  <c r="I57" i="197"/>
  <c r="N56" i="197"/>
  <c r="I56" i="197"/>
  <c r="N55" i="197"/>
  <c r="I55" i="197"/>
  <c r="N54" i="197"/>
  <c r="N60" i="197" s="1"/>
  <c r="I54" i="197"/>
  <c r="N53" i="197"/>
  <c r="I53" i="197"/>
  <c r="N51" i="197"/>
  <c r="I51" i="197"/>
  <c r="N50" i="197"/>
  <c r="I50" i="197"/>
  <c r="N49" i="197"/>
  <c r="I49" i="197"/>
  <c r="N45" i="197"/>
  <c r="K45" i="197"/>
  <c r="F45" i="197"/>
  <c r="N44" i="197"/>
  <c r="I44" i="197"/>
  <c r="N43" i="197"/>
  <c r="I43" i="197"/>
  <c r="N42" i="197"/>
  <c r="I42" i="197"/>
  <c r="N41" i="197"/>
  <c r="I41" i="197"/>
  <c r="N35" i="197"/>
  <c r="I35" i="197"/>
  <c r="N34" i="197"/>
  <c r="I34" i="197"/>
  <c r="N29" i="197"/>
  <c r="K29" i="197"/>
  <c r="F29" i="197"/>
  <c r="N28" i="197"/>
  <c r="I28" i="197"/>
  <c r="N27" i="197"/>
  <c r="I27" i="197"/>
  <c r="N26" i="197"/>
  <c r="I26" i="197"/>
  <c r="N25" i="197"/>
  <c r="I25" i="197"/>
  <c r="N24" i="197"/>
  <c r="I24" i="197"/>
  <c r="N23" i="197"/>
  <c r="I23" i="197"/>
  <c r="N22" i="197"/>
  <c r="I22" i="197"/>
  <c r="N21" i="197"/>
  <c r="I21" i="197"/>
  <c r="N20" i="197"/>
  <c r="I20" i="197"/>
  <c r="N19" i="197"/>
  <c r="I19" i="197"/>
  <c r="K16" i="197"/>
  <c r="K31" i="197" s="1"/>
  <c r="F16" i="197"/>
  <c r="F31" i="197" s="1"/>
  <c r="N15" i="197"/>
  <c r="I15" i="197"/>
  <c r="N14" i="197"/>
  <c r="I14" i="197"/>
  <c r="N13" i="197"/>
  <c r="I13" i="197"/>
  <c r="N12" i="197"/>
  <c r="I12" i="197"/>
  <c r="N11" i="197"/>
  <c r="I11" i="197"/>
  <c r="N10" i="197"/>
  <c r="N16" i="197" s="1"/>
  <c r="I10" i="197"/>
  <c r="N9" i="197"/>
  <c r="I9" i="197"/>
  <c r="I45" i="197" l="1"/>
  <c r="I16" i="197"/>
  <c r="I60" i="197"/>
  <c r="I29" i="197"/>
  <c r="I31" i="197"/>
  <c r="I37" i="197" s="1"/>
  <c r="I62" i="197" s="1"/>
  <c r="F37" i="197"/>
  <c r="F62" i="197" s="1"/>
  <c r="N31" i="197"/>
  <c r="N37" i="197" s="1"/>
  <c r="K37" i="197"/>
  <c r="K62" i="197" s="1"/>
  <c r="N62" i="197"/>
  <c r="I66" i="197" l="1"/>
  <c r="I64" i="197"/>
  <c r="I68" i="197" s="1"/>
  <c r="N66" i="197"/>
  <c r="N68" i="197" s="1"/>
  <c r="N70" i="197" s="1"/>
  <c r="N64" i="197"/>
  <c r="I70" i="197" l="1"/>
  <c r="F68" i="197"/>
  <c r="F13" i="137" l="1"/>
  <c r="M63" i="137"/>
  <c r="O63" i="137"/>
  <c r="P63" i="137" s="1"/>
  <c r="M64" i="137"/>
  <c r="O64" i="137"/>
  <c r="P64" i="137" s="1"/>
  <c r="M65" i="137"/>
  <c r="O65" i="137"/>
  <c r="P65" i="137" s="1"/>
  <c r="M66" i="137"/>
  <c r="O66" i="137"/>
  <c r="P66" i="137" s="1"/>
  <c r="M67" i="137"/>
  <c r="O67" i="137"/>
  <c r="P67" i="137" s="1"/>
  <c r="M68" i="137"/>
  <c r="O68" i="137"/>
  <c r="P68" i="137" s="1"/>
  <c r="M69" i="137"/>
  <c r="O69" i="137"/>
  <c r="P69" i="137" s="1"/>
  <c r="M70" i="137"/>
  <c r="O70" i="137"/>
  <c r="P70" i="137" s="1"/>
  <c r="Q70" i="137" l="1"/>
  <c r="Q68" i="137"/>
  <c r="Q66" i="137"/>
  <c r="Q64" i="137"/>
  <c r="Q69" i="137"/>
  <c r="Q67" i="137"/>
  <c r="Q65" i="137"/>
  <c r="Q63" i="137"/>
  <c r="M59" i="137" l="1"/>
  <c r="M58" i="137"/>
  <c r="M57" i="137"/>
  <c r="O56" i="137"/>
  <c r="M56" i="137"/>
  <c r="M55" i="137"/>
  <c r="M52" i="137"/>
  <c r="M51" i="137"/>
  <c r="M50" i="137"/>
  <c r="M49" i="137"/>
  <c r="G18" i="147" s="1"/>
  <c r="O46" i="137"/>
  <c r="M46" i="137"/>
  <c r="M45" i="137"/>
  <c r="M44" i="137"/>
  <c r="M43" i="137"/>
  <c r="G16" i="147" s="1"/>
  <c r="M40" i="137"/>
  <c r="M39" i="137"/>
  <c r="M38" i="137"/>
  <c r="M35" i="137"/>
  <c r="M34" i="137"/>
  <c r="M33" i="137"/>
  <c r="M32" i="137"/>
  <c r="M31" i="137"/>
  <c r="G12" i="147" s="1"/>
  <c r="M28" i="137"/>
  <c r="M27" i="137"/>
  <c r="M26" i="137"/>
  <c r="G10" i="147" s="1"/>
  <c r="M23" i="137"/>
  <c r="M22" i="137"/>
  <c r="M21" i="137"/>
  <c r="M20" i="137"/>
  <c r="O17" i="137"/>
  <c r="M17" i="137"/>
  <c r="O16" i="137"/>
  <c r="M16" i="137"/>
  <c r="O15" i="137"/>
  <c r="M15" i="137"/>
  <c r="G6" i="147" s="1"/>
  <c r="G8" i="147" l="1"/>
  <c r="G5" i="147" s="1"/>
  <c r="G20" i="147"/>
  <c r="G14" i="147"/>
  <c r="H6" i="147"/>
  <c r="M13" i="137"/>
  <c r="O20" i="137"/>
  <c r="O21" i="137"/>
  <c r="P15" i="137"/>
  <c r="P16" i="137"/>
  <c r="P17" i="137"/>
  <c r="P46" i="137"/>
  <c r="P56" i="137"/>
  <c r="P20" i="137" l="1"/>
  <c r="O26" i="137"/>
  <c r="P21" i="137"/>
  <c r="O23" i="137"/>
  <c r="O22" i="137"/>
  <c r="H8" i="147" l="1"/>
  <c r="O27" i="137"/>
  <c r="P26" i="137"/>
  <c r="P22" i="137"/>
  <c r="P23" i="137"/>
  <c r="P27" i="137" l="1"/>
  <c r="O28" i="137"/>
  <c r="H10" i="147" s="1"/>
  <c r="P28" i="137" l="1"/>
  <c r="O31" i="137"/>
  <c r="P31" i="137" l="1"/>
  <c r="O32" i="137"/>
  <c r="O33" i="137" l="1"/>
  <c r="Q32" i="137"/>
  <c r="P32" i="137"/>
  <c r="Q56" i="137" l="1"/>
  <c r="Q16" i="137"/>
  <c r="Q46" i="137"/>
  <c r="Q15" i="137"/>
  <c r="Q17" i="137"/>
  <c r="Q21" i="137"/>
  <c r="Q20" i="137"/>
  <c r="Q26" i="137"/>
  <c r="Q22" i="137"/>
  <c r="Q23" i="137"/>
  <c r="Q27" i="137"/>
  <c r="Q28" i="137"/>
  <c r="Q31" i="137"/>
  <c r="O34" i="137"/>
  <c r="Q33" i="137"/>
  <c r="P33" i="137"/>
  <c r="I8" i="147" l="1"/>
  <c r="J8" i="147" s="1"/>
  <c r="I6" i="147"/>
  <c r="I10" i="147"/>
  <c r="J10" i="147" s="1"/>
  <c r="O35" i="137"/>
  <c r="H12" i="147" s="1"/>
  <c r="Q34" i="137"/>
  <c r="P34" i="137"/>
  <c r="J6" i="147" l="1"/>
  <c r="P35" i="137"/>
  <c r="Q35" i="137"/>
  <c r="I12" i="147" s="1"/>
  <c r="J12" i="147" s="1"/>
  <c r="O38" i="137"/>
  <c r="P38" i="137" l="1"/>
  <c r="Q38" i="137"/>
  <c r="O39" i="137"/>
  <c r="O40" i="137" l="1"/>
  <c r="H14" i="147" s="1"/>
  <c r="Q39" i="137"/>
  <c r="P39" i="137"/>
  <c r="Q40" i="137" l="1"/>
  <c r="I14" i="147" s="1"/>
  <c r="P40" i="137"/>
  <c r="O43" i="137"/>
  <c r="J14" i="147" l="1"/>
  <c r="Q43" i="137"/>
  <c r="P43" i="137"/>
  <c r="O44" i="137"/>
  <c r="Q44" i="137" l="1"/>
  <c r="P44" i="137"/>
  <c r="O45" i="137"/>
  <c r="H16" i="147" s="1"/>
  <c r="Q45" i="137" l="1"/>
  <c r="I16" i="147" s="1"/>
  <c r="P45" i="137"/>
  <c r="O49" i="137"/>
  <c r="J16" i="147" l="1"/>
  <c r="Q49" i="137"/>
  <c r="P49" i="137"/>
  <c r="O50" i="137"/>
  <c r="O51" i="137" l="1"/>
  <c r="Q50" i="137"/>
  <c r="P50" i="137"/>
  <c r="Q51" i="137" l="1"/>
  <c r="P51" i="137"/>
  <c r="O52" i="137"/>
  <c r="H18" i="147" s="1"/>
  <c r="Q52" i="137" l="1"/>
  <c r="I18" i="147" s="1"/>
  <c r="P52" i="137"/>
  <c r="O55" i="137"/>
  <c r="J18" i="147" l="1"/>
  <c r="Q55" i="137"/>
  <c r="P55" i="137"/>
  <c r="O57" i="137"/>
  <c r="O59" i="137" l="1"/>
  <c r="O58" i="137"/>
  <c r="H20" i="147" s="1"/>
  <c r="Q57" i="137"/>
  <c r="P57" i="137"/>
  <c r="O13" i="137" l="1"/>
  <c r="Q58" i="137"/>
  <c r="P58" i="137"/>
  <c r="Q59" i="137"/>
  <c r="P59" i="137"/>
  <c r="P13" i="137" s="1"/>
  <c r="Q13" i="137" l="1"/>
  <c r="I20" i="147"/>
  <c r="I5" i="147" s="1"/>
  <c r="J5" i="147" s="1"/>
  <c r="H5" i="147"/>
  <c r="J20" i="147" l="1"/>
  <c r="B2" i="55"/>
  <c r="A1" i="8" l="1"/>
  <c r="G52" i="8" l="1"/>
  <c r="G67" i="8" l="1"/>
  <c r="K59" i="8" l="1"/>
  <c r="K58" i="8"/>
  <c r="K60" i="8"/>
  <c r="K61" i="8"/>
  <c r="K62" i="8"/>
  <c r="K63" i="8"/>
  <c r="K57" i="8"/>
  <c r="K64" i="8"/>
  <c r="K65" i="8"/>
  <c r="K49" i="8"/>
  <c r="K50" i="8"/>
  <c r="K51" i="8"/>
  <c r="K38" i="8"/>
  <c r="J43" i="8"/>
  <c r="K43" i="8"/>
  <c r="K12" i="8"/>
  <c r="K13" i="8"/>
  <c r="K14" i="8"/>
  <c r="K15" i="8"/>
  <c r="K16" i="8"/>
  <c r="K17" i="8"/>
  <c r="K18" i="8"/>
  <c r="K19" i="8"/>
  <c r="K20" i="8"/>
  <c r="K21" i="8"/>
  <c r="K22" i="8"/>
  <c r="K23" i="8"/>
  <c r="G25" i="8" l="1"/>
  <c r="G39" i="8" s="1"/>
  <c r="G45" i="8" s="1"/>
  <c r="G69" i="8" s="1"/>
  <c r="G4" i="8" l="1"/>
  <c r="A3" i="8"/>
  <c r="K73" i="8" l="1"/>
  <c r="K66" i="8"/>
  <c r="J66" i="8"/>
  <c r="J65" i="8"/>
  <c r="J64" i="8"/>
  <c r="J63" i="8"/>
  <c r="J62" i="8"/>
  <c r="J61" i="8"/>
  <c r="J60" i="8"/>
  <c r="J59" i="8"/>
  <c r="J58" i="8"/>
  <c r="J57" i="8"/>
  <c r="K56" i="8"/>
  <c r="J56" i="8"/>
  <c r="K54" i="8"/>
  <c r="K53" i="8"/>
  <c r="K52" i="8"/>
  <c r="J51" i="8"/>
  <c r="J50" i="8"/>
  <c r="J49" i="8"/>
  <c r="K48" i="8"/>
  <c r="J48" i="8"/>
  <c r="K47" i="8"/>
  <c r="K46" i="8"/>
  <c r="K44" i="8"/>
  <c r="J44" i="8"/>
  <c r="K42" i="8"/>
  <c r="J42" i="8"/>
  <c r="K41" i="8"/>
  <c r="J38" i="8"/>
  <c r="K37" i="8"/>
  <c r="J37" i="8"/>
  <c r="K36" i="8"/>
  <c r="J36" i="8"/>
  <c r="K35" i="8"/>
  <c r="J35" i="8"/>
  <c r="K34" i="8"/>
  <c r="J34" i="8"/>
  <c r="K33" i="8"/>
  <c r="J33" i="8"/>
  <c r="K32" i="8"/>
  <c r="J32" i="8"/>
  <c r="K31" i="8"/>
  <c r="J31" i="8"/>
  <c r="K30" i="8"/>
  <c r="J30" i="8"/>
  <c r="K29" i="8"/>
  <c r="J29" i="8"/>
  <c r="K28" i="8"/>
  <c r="J28" i="8"/>
  <c r="K27" i="8"/>
  <c r="K39" i="8"/>
  <c r="K24" i="8"/>
  <c r="J24" i="8"/>
  <c r="J23" i="8"/>
  <c r="J22" i="8"/>
  <c r="J21" i="8"/>
  <c r="J20" i="8"/>
  <c r="J19" i="8"/>
  <c r="J18" i="8"/>
  <c r="J17" i="8"/>
  <c r="J16" i="8"/>
  <c r="J15" i="8"/>
  <c r="J14" i="8"/>
  <c r="J13" i="8"/>
  <c r="J12" i="8"/>
  <c r="K11" i="8"/>
  <c r="J11" i="8"/>
  <c r="J67" i="8" l="1"/>
  <c r="K67" i="8"/>
  <c r="J52" i="8"/>
  <c r="J25" i="8"/>
  <c r="J39" i="8" s="1"/>
  <c r="J45" i="8" s="1"/>
  <c r="K25" i="8"/>
  <c r="J69" i="8" l="1"/>
  <c r="J73" i="8" s="1"/>
  <c r="J75" i="8" s="1"/>
  <c r="K69" i="8"/>
  <c r="K45" i="8"/>
  <c r="G75" i="8" l="1"/>
  <c r="J77" i="8"/>
  <c r="K75" i="8" l="1"/>
  <c r="G77" i="8"/>
  <c r="K77" i="8" s="1"/>
</calcChain>
</file>

<file path=xl/sharedStrings.xml><?xml version="1.0" encoding="utf-8"?>
<sst xmlns="http://schemas.openxmlformats.org/spreadsheetml/2006/main" count="925" uniqueCount="486">
  <si>
    <t>lfd.Nr.</t>
  </si>
  <si>
    <t>Bezeichnung des Inhalts</t>
  </si>
  <si>
    <t>Verzeichnis der Raumgruppen (RG)</t>
  </si>
  <si>
    <t>zur Angebotsgesamtübersicht</t>
  </si>
  <si>
    <t>A</t>
  </si>
  <si>
    <t>B</t>
  </si>
  <si>
    <t>S</t>
  </si>
  <si>
    <t>K</t>
  </si>
  <si>
    <t>F</t>
  </si>
  <si>
    <t>L</t>
  </si>
  <si>
    <t>Lager-, Abstell-, Archiv-, Technikräume</t>
  </si>
  <si>
    <t>T</t>
  </si>
  <si>
    <t xml:space="preserve">Ermittlung der Reinigungshäufigkeiten / Turnus (siehe nebenstehende Tabelle) </t>
  </si>
  <si>
    <t>Reinigungstage
 pro Woche</t>
  </si>
  <si>
    <t>Reinigungstage pro Jahr/
Faktor</t>
  </si>
  <si>
    <t>=</t>
  </si>
  <si>
    <t>Reinigung 7x pro Woche</t>
  </si>
  <si>
    <t>Reinigung 6x pro Woche</t>
  </si>
  <si>
    <t>Reinigung 5x pro Woche</t>
  </si>
  <si>
    <t xml:space="preserve">Reinigung 4x pro Woche </t>
  </si>
  <si>
    <t>Reinigung Mo, Mi, Fr</t>
  </si>
  <si>
    <t>Reinigung jeden 2. Tag</t>
  </si>
  <si>
    <t>Reinigung 2x pro Woche</t>
  </si>
  <si>
    <t>Reinigung 1x pro Woche</t>
  </si>
  <si>
    <t>Reinigung 2x pro Monat</t>
  </si>
  <si>
    <t>M</t>
  </si>
  <si>
    <t>Reinigung 1x pro Monat</t>
  </si>
  <si>
    <t>4j</t>
  </si>
  <si>
    <t>Reinigung 4x pro Jahr</t>
  </si>
  <si>
    <t>1j</t>
  </si>
  <si>
    <t>Reinigung 1x pro Jahr</t>
  </si>
  <si>
    <t>Reinigung nach Auftrag / Bedarf</t>
  </si>
  <si>
    <t>Reinigungszeiten</t>
  </si>
  <si>
    <t xml:space="preserve">Sonstiges </t>
  </si>
  <si>
    <t>Sicht-
reinigung:</t>
  </si>
  <si>
    <t>ist das punktuelle Beseitigen von augenfälliger Grobverschmutzung, 
wie z.B. Erde oder Flecken von Böden, Wänden oder Einrichtungsgegenständen, welche über die normale Verschmutzung zwischen den Reinigungsintervallen hinausgeht. Die Sichtreinigung ist im Rahmen der turnusmäßigen Abfallentsorgung durchzuführen.</t>
  </si>
  <si>
    <t>Rhythmus der
Einzelleistung</t>
  </si>
  <si>
    <t>Bemerkungen</t>
  </si>
  <si>
    <t>nach Bedarf</t>
  </si>
  <si>
    <t>Wöchentlich</t>
  </si>
  <si>
    <t>Monatlich</t>
  </si>
  <si>
    <t>Jährlich</t>
  </si>
  <si>
    <t>Boden</t>
  </si>
  <si>
    <t>x</t>
  </si>
  <si>
    <t>zur Gesamtübersicht</t>
  </si>
  <si>
    <t>1</t>
  </si>
  <si>
    <t>Abfall</t>
  </si>
  <si>
    <t>wenn vorhanden</t>
  </si>
  <si>
    <t>Wand</t>
  </si>
  <si>
    <t>Inventar</t>
  </si>
  <si>
    <t>Heizkörper einschließlich Rohrleitungen feucht reinigen, wenn frei zugänglich</t>
  </si>
  <si>
    <t>Raumgruppe F</t>
  </si>
  <si>
    <t>Handläufe und Treppengeländer feucht reinigen</t>
  </si>
  <si>
    <t>Raumgruppe B</t>
  </si>
  <si>
    <t xml:space="preserve"> </t>
  </si>
  <si>
    <t>Raumgruppe A</t>
  </si>
  <si>
    <t>Fensterbank staubbindend reinigen, wenn frei und zugänglich</t>
  </si>
  <si>
    <t>Sonstiges</t>
  </si>
  <si>
    <t>Tarif</t>
  </si>
  <si>
    <t>Geb.reiniger</t>
  </si>
  <si>
    <t>Glasreiniger</t>
  </si>
  <si>
    <t>Bitte ausdrucken und unterschrieben dem Angebot beifügen!</t>
  </si>
  <si>
    <t>Angebotsdatum:</t>
  </si>
  <si>
    <t>Lohngruppe 1</t>
  </si>
  <si>
    <t>1.00</t>
  </si>
  <si>
    <t>TARIFLOHN (FERTIGUNGSLOHN, PRODUKTIVLOHN)</t>
  </si>
  <si>
    <t>%</t>
  </si>
  <si>
    <t>EURO</t>
  </si>
  <si>
    <t>2.00</t>
  </si>
  <si>
    <t>LOHNGEBUNDENE KOSTEN</t>
  </si>
  <si>
    <t>2.10</t>
  </si>
  <si>
    <t>Sozialversicherungsbeiträge (Arbeitgeberanteil)</t>
  </si>
  <si>
    <t>2.11</t>
  </si>
  <si>
    <t>Krankenversicherung</t>
  </si>
  <si>
    <t>2.12</t>
  </si>
  <si>
    <t>Rentenversicherung</t>
  </si>
  <si>
    <t>2.13</t>
  </si>
  <si>
    <t>Arbeitslosenversicherung</t>
  </si>
  <si>
    <t>2.14</t>
  </si>
  <si>
    <t>Pflegeversicherung</t>
  </si>
  <si>
    <t>2.15</t>
  </si>
  <si>
    <t>U2 Mutterschaftsaufwendungen</t>
  </si>
  <si>
    <t>2.16</t>
  </si>
  <si>
    <t>U3 Insolvenzumlage</t>
  </si>
  <si>
    <t>2.17</t>
  </si>
  <si>
    <t>Gesetzliche Unfallversicherung</t>
  </si>
  <si>
    <t>Zwischensumme der Positionen unter 2.10</t>
  </si>
  <si>
    <t>2.20</t>
  </si>
  <si>
    <t>Soziallöhne</t>
  </si>
  <si>
    <t>2.21</t>
  </si>
  <si>
    <t xml:space="preserve">Gesetzliche Feiertage </t>
  </si>
  <si>
    <t>Sozialversicherung auf Pos. 2.21</t>
  </si>
  <si>
    <t>2.22</t>
  </si>
  <si>
    <t>Urlaubsentgelt</t>
  </si>
  <si>
    <t>Sozialversicherung auf Pos. 2.22</t>
  </si>
  <si>
    <t>2.23</t>
  </si>
  <si>
    <t>Arbeitsfreistellung</t>
  </si>
  <si>
    <t>Sozialversicherung auf Pos. 2.23</t>
  </si>
  <si>
    <t>2.24</t>
  </si>
  <si>
    <t>Entgeltfortzahlung im Krankheitsfall</t>
  </si>
  <si>
    <t>Sozialversicherung auf Pos. 2.24</t>
  </si>
  <si>
    <t>2.25</t>
  </si>
  <si>
    <t>Zusätzliches Urlaubsgeld</t>
  </si>
  <si>
    <t>2.26</t>
  </si>
  <si>
    <t>Schwerbehindertenabgabe</t>
  </si>
  <si>
    <r>
      <t xml:space="preserve">Zwischensumme: Lohngebundene Kosten </t>
    </r>
    <r>
      <rPr>
        <b/>
        <i/>
        <sz val="9"/>
        <rFont val="Arial"/>
        <family val="2"/>
      </rPr>
      <t>(2.10 - 2.20)</t>
    </r>
  </si>
  <si>
    <t>2.30</t>
  </si>
  <si>
    <t>Zusätzliche lohngebundene Kosten</t>
  </si>
  <si>
    <t>2.31</t>
  </si>
  <si>
    <t>Haftpflichtversicherung</t>
  </si>
  <si>
    <t>2.32</t>
  </si>
  <si>
    <r>
      <t xml:space="preserve">Sonstige Personalkosten </t>
    </r>
    <r>
      <rPr>
        <sz val="8"/>
        <rFont val="Arial"/>
        <family val="2"/>
      </rPr>
      <t>(Arbeitskleidung, etc.)</t>
    </r>
  </si>
  <si>
    <r>
      <t xml:space="preserve">Zwischensumme: Lohngebundene Kosten </t>
    </r>
    <r>
      <rPr>
        <b/>
        <i/>
        <sz val="9"/>
        <rFont val="Arial"/>
        <family val="2"/>
      </rPr>
      <t>(2.10 - 2.30)</t>
    </r>
  </si>
  <si>
    <t>3.00</t>
  </si>
  <si>
    <t>SONSTIGE AUFTRAGSBEZOGENE KOSTEN</t>
  </si>
  <si>
    <t>3.10</t>
  </si>
  <si>
    <t>Löhne für Vorarbeiter, Objektleiter</t>
  </si>
  <si>
    <t>3.20</t>
  </si>
  <si>
    <t>Fertigungsmaterial / Reinigungsmittel</t>
  </si>
  <si>
    <t>3.30</t>
  </si>
  <si>
    <t>Maschinen- und Gerätekosten, AfA, etc.</t>
  </si>
  <si>
    <t>3.40</t>
  </si>
  <si>
    <t>Sondereinzelkosten</t>
  </si>
  <si>
    <r>
      <t>Zwischensumme: Sonstige auftragsbezogene Kosten</t>
    </r>
    <r>
      <rPr>
        <b/>
        <i/>
        <sz val="9"/>
        <rFont val="Arial"/>
        <family val="2"/>
      </rPr>
      <t>(3.10 -  3.40)</t>
    </r>
  </si>
  <si>
    <t>4.00</t>
  </si>
  <si>
    <t>UNTERNEHMENSBEZOGENE KOSTEN</t>
  </si>
  <si>
    <t>4.10</t>
  </si>
  <si>
    <t>Gehälter</t>
  </si>
  <si>
    <t>4.11</t>
  </si>
  <si>
    <t>Löhne/Gehälter Technische Angestellte incl. Lohnfolgekosten</t>
  </si>
  <si>
    <t>4.12</t>
  </si>
  <si>
    <t>Löhne/Gehälter Kaufmännische Angestellte incl. Lohnfolgekosten</t>
  </si>
  <si>
    <t>4.20</t>
  </si>
  <si>
    <t>Fuhrparkkosten</t>
  </si>
  <si>
    <t>4.30</t>
  </si>
  <si>
    <t>Fertigungshilfskosten</t>
  </si>
  <si>
    <t>4.31</t>
  </si>
  <si>
    <t>Löhne Hilfsdienste, incl. Lohnfolgekosten</t>
  </si>
  <si>
    <t>4.32</t>
  </si>
  <si>
    <t>sonstige Betriebskosten</t>
  </si>
  <si>
    <t>4.40</t>
  </si>
  <si>
    <t>4.50</t>
  </si>
  <si>
    <t>Sonstige Verwaltungskosten</t>
  </si>
  <si>
    <t>4.60</t>
  </si>
  <si>
    <t>Betriebsratskosten</t>
  </si>
  <si>
    <t>4.70</t>
  </si>
  <si>
    <t>Sonstige Kosten (Verbände, Zertifizierung)</t>
  </si>
  <si>
    <t>4.80</t>
  </si>
  <si>
    <t>Vorfinanzierung Sozialversicherungsbeitraäge</t>
  </si>
  <si>
    <r>
      <t xml:space="preserve">Zwischensumme: Unternehmensbezogene Kosten </t>
    </r>
    <r>
      <rPr>
        <b/>
        <i/>
        <sz val="9"/>
        <rFont val="Arial"/>
        <family val="2"/>
      </rPr>
      <t>(4.10 - 4.80)</t>
    </r>
  </si>
  <si>
    <t>5.00</t>
  </si>
  <si>
    <r>
      <t>SELBSTKOSTEN</t>
    </r>
    <r>
      <rPr>
        <b/>
        <sz val="12"/>
        <color indexed="12"/>
        <rFont val="Arial"/>
        <family val="2"/>
      </rPr>
      <t xml:space="preserve"> </t>
    </r>
    <r>
      <rPr>
        <b/>
        <sz val="9"/>
        <color indexed="12"/>
        <rFont val="Arial"/>
        <family val="2"/>
      </rPr>
      <t>(1.00 - 4.70)</t>
    </r>
  </si>
  <si>
    <t>6.00</t>
  </si>
  <si>
    <t>Gewerbesteuer</t>
  </si>
  <si>
    <t>7.00</t>
  </si>
  <si>
    <r>
      <t xml:space="preserve">WAGNIS UND GEWINN </t>
    </r>
    <r>
      <rPr>
        <b/>
        <sz val="11"/>
        <color indexed="10"/>
        <rFont val="Arial"/>
        <family val="2"/>
      </rPr>
      <t>AUF SELBSTKOSTEN</t>
    </r>
  </si>
  <si>
    <t>STUNDENVERRECHNUNGSSATZ</t>
  </si>
  <si>
    <t>Kalkulationszuschlag auf den Lohn</t>
  </si>
  <si>
    <t>1.10</t>
  </si>
  <si>
    <t>Sonntagszuschlag gem. § 3.7. d. RTV</t>
  </si>
  <si>
    <t>Krankenversicherung auf Sonntagszuschlag (50%)</t>
  </si>
  <si>
    <t>Rentenversicherung auf Sonntagszuschlag (50%)</t>
  </si>
  <si>
    <t>Arbeitslosenversicherung auf Sonntagszuschlag (50%)</t>
  </si>
  <si>
    <t>Pflegeversicherung auf Sonntagszuschlag (50%)</t>
  </si>
  <si>
    <t>U2 Mutterschaftsaufwendungen auf Sonntagszuschlag (50%)</t>
  </si>
  <si>
    <t>U3 Insolvenzumlage auf Sonntagszuschlag (50%)</t>
  </si>
  <si>
    <t>Gesetzliche Unfallversicherung auf Sonntagszuschlag</t>
  </si>
  <si>
    <t>Verrechnungssätze Leistungen pro Stunde</t>
  </si>
  <si>
    <t>Blatt
Nr.</t>
  </si>
  <si>
    <t>PLZ</t>
  </si>
  <si>
    <t>Ort</t>
  </si>
  <si>
    <t>Straße</t>
  </si>
  <si>
    <t>Gesamtsumme</t>
  </si>
  <si>
    <t>Ort:</t>
  </si>
  <si>
    <t>Pos</t>
  </si>
  <si>
    <t>Bereich</t>
  </si>
  <si>
    <t>Kennung</t>
  </si>
  <si>
    <t>Fläche</t>
  </si>
  <si>
    <t>Turnus</t>
  </si>
  <si>
    <t>Planstunden</t>
  </si>
  <si>
    <t>Raumbezeichnung</t>
  </si>
  <si>
    <t>m²</t>
  </si>
  <si>
    <t>Belag
Art</t>
  </si>
  <si>
    <t>Oberfl</t>
  </si>
  <si>
    <t>Fläche jährlich</t>
  </si>
  <si>
    <t>jährl.</t>
  </si>
  <si>
    <t>monatl.</t>
  </si>
  <si>
    <t>Jahr</t>
  </si>
  <si>
    <t>Büro-, Besprechungs-, Bürotechnikräume (Kopier-/Druckerräume)</t>
  </si>
  <si>
    <t>Stühle reinigen</t>
  </si>
  <si>
    <t>Sanitäranlagen (WC´s, Dusch-, Wasch-, Umkleideräume)</t>
  </si>
  <si>
    <t>Leistungsbeschreibung Unterhaltsreinigung</t>
  </si>
  <si>
    <t>Angebotsgesamtübersicht / Kalkulationen Reinigung</t>
  </si>
  <si>
    <t>Haftpflichtversicherung auf Sonntagszuschlag (100%)</t>
  </si>
  <si>
    <t>Angebots-
summe</t>
  </si>
  <si>
    <t>Gesamtsummen pro Jahr</t>
  </si>
  <si>
    <t>Mindestlohn 2016</t>
  </si>
  <si>
    <t>Mindestlohn 2017</t>
  </si>
  <si>
    <t>Stundenverrechnungs-
satz</t>
  </si>
  <si>
    <t>Abgeräumte Schreibtische / Rollcontainer feucht reinigen; Verfleckungen entfernen</t>
  </si>
  <si>
    <t>Legende</t>
  </si>
  <si>
    <t>Preisblatt optionale Leistungen</t>
  </si>
  <si>
    <t>Hilfszellen zur Navigation!</t>
  </si>
  <si>
    <t>zur Übersicht</t>
  </si>
  <si>
    <t>Oberfläche</t>
  </si>
  <si>
    <t>Raum-
gruppe</t>
  </si>
  <si>
    <t>Voll/w</t>
  </si>
  <si>
    <t>einmalige Abrufarbeiten UR Montag bis Samstag 05:00 bis 22.00 Uhr</t>
  </si>
  <si>
    <t>einmalige Abrufarbeiten UR Sonn- und Feiertage 05:00 bis 22.00 Uhr</t>
  </si>
  <si>
    <t xml:space="preserve">Etage </t>
  </si>
  <si>
    <t>Fliesen</t>
  </si>
  <si>
    <t>siehe Aufmaß</t>
  </si>
  <si>
    <r>
      <rPr>
        <sz val="5"/>
        <rFont val="Arial"/>
        <family val="2"/>
      </rPr>
      <t xml:space="preserve">Die einzelnen Positionen betreffen nur Vorhandenes aus dem Raumverzeichnis (RV)
</t>
    </r>
    <r>
      <rPr>
        <b/>
        <sz val="5"/>
        <rFont val="Arial"/>
        <family val="2"/>
      </rPr>
      <t/>
    </r>
  </si>
  <si>
    <t xml:space="preserve"> zur Übersicht</t>
  </si>
  <si>
    <t>textile Beläge saugen (inkl. Läufern und Fußmatten)</t>
  </si>
  <si>
    <t>Griffspuren an Türen, Türrahmen, Schaltern und Steckdosen, Schränken bis 1,80m entfernen</t>
  </si>
  <si>
    <t>Türen inkl. Türgriffe - auch Glastüren - beidseitig komplett feucht reinigen</t>
  </si>
  <si>
    <t>Sockelleisten nass reinigen</t>
  </si>
  <si>
    <t>Bestückung von Flüssigseife, Papierhandtücher</t>
  </si>
  <si>
    <t>Verbrauchsmat. wird gestellt</t>
  </si>
  <si>
    <t>Schüler-Tische feucht reinigen; Verfleckungen entfernen</t>
  </si>
  <si>
    <t>Schrank- und Regaloberflächen horizontal bis 1,60m staubbindend reinigen</t>
  </si>
  <si>
    <t>Raum durchlüften, Fenster schließen</t>
  </si>
  <si>
    <t>Spinnweben am Inventar, Decken und Wänden entfernen bis 3m Höhe</t>
  </si>
  <si>
    <t>Fensterbank + Kabelkanal staubbindend reinigen, wenn frei und zugänglich</t>
  </si>
  <si>
    <t>Heizkörper einschl. Rohrleitungen feucht reinigen, wenn frei zugänglich</t>
  </si>
  <si>
    <t>Abfallbehälter entleeren, Inhalt an Sammelstellen entsorgen</t>
  </si>
  <si>
    <t>Abfallbehälter mit Müllbeutel bestücken - soweit vorgesehen</t>
  </si>
  <si>
    <t>Lehrerzimmer, Büroräume, Besprechungs-, Kopierräume</t>
  </si>
  <si>
    <t>nicht textile Beläge 1-stufig feuchtwischen ggf. vorher kehren</t>
  </si>
  <si>
    <t>Polstermöbel absaugen</t>
  </si>
  <si>
    <t>Schreibtischstühle und Tischbeine feucht reinigen</t>
  </si>
  <si>
    <t>Telefone desinfizierend reinigen</t>
  </si>
  <si>
    <t xml:space="preserve">Abfallbehälter entleeren, Inhalt an Sammelstellen entsorgen (Müll-Trennung beachten) </t>
  </si>
  <si>
    <t>Eingänge, Foyers, Flure, Treppenhäuser</t>
  </si>
  <si>
    <t>Griffspuren in Aufzügen an Bedientafeln, Türen (innen u. außen) feucht reinigen</t>
  </si>
  <si>
    <t>Türen und Wände von Aufzüge bis zur Deckenhöhe vollflächig reinigen</t>
  </si>
  <si>
    <t>Heizkörper einschließlich Rohrleitungen entstauben, wenn frei zugänglich</t>
  </si>
  <si>
    <t>Flure, Treppenhäuser, Aufzüge, Garderoben</t>
  </si>
  <si>
    <t>Sporthalle</t>
  </si>
  <si>
    <t>Reinigungstage pro Jahr ohne Ferien -
63 Tage</t>
  </si>
  <si>
    <t>einmalige Abrufarbeiten UR Montag - Freitag 22:00 bis 05.00 Uhr</t>
  </si>
  <si>
    <t>einmalige Abrufarbeiten UR Sonn- und Feiertage 22:00 bis 05.00 Uhr</t>
  </si>
  <si>
    <t>Schmutzfangroste (Windfang/Eingangsbereich) auskehren oder aussaugen</t>
  </si>
  <si>
    <t>Freiräumen der Bodenflächen bzw. Aufstuhlen durch den AN!</t>
  </si>
  <si>
    <t>Tafel komplett feucht reinigen, inkl. Rinne</t>
  </si>
  <si>
    <t>Türen inkl. Türgriffe, Türrahmen- auch Glastüren - beidseitig komplett feucht reinigen</t>
  </si>
  <si>
    <t xml:space="preserve">Papierabfall aus Aktenvernichter entfernen </t>
  </si>
  <si>
    <t>Schlossplatz 1</t>
  </si>
  <si>
    <t>divers</t>
  </si>
  <si>
    <t>Meiningen</t>
  </si>
  <si>
    <t>Eingangsbereich</t>
  </si>
  <si>
    <t>WC - Damen</t>
  </si>
  <si>
    <t>WC - Herren</t>
  </si>
  <si>
    <t>WC - Behinderte</t>
  </si>
  <si>
    <t>WC-Anlage Großmutterwiese</t>
  </si>
  <si>
    <t>Grundfläche</t>
  </si>
  <si>
    <t>Edelstahltüren</t>
  </si>
  <si>
    <t>WC-Anlage Parkhaus</t>
  </si>
  <si>
    <t>Grundfläche Damen</t>
  </si>
  <si>
    <t>Grundfläche Herren</t>
  </si>
  <si>
    <t>WC-Anlage Karlsallee</t>
  </si>
  <si>
    <t>WC-Anlage Parkfriedhof</t>
  </si>
  <si>
    <t>Grundfläche Flur</t>
  </si>
  <si>
    <t>Grundfläche WC</t>
  </si>
  <si>
    <t>Grundfläche Behinderten</t>
  </si>
  <si>
    <t>Fensterflächen</t>
  </si>
  <si>
    <t>Glas</t>
  </si>
  <si>
    <t>WC-Anlage Busbahnhof</t>
  </si>
  <si>
    <t>1.0</t>
  </si>
  <si>
    <t>1.1</t>
  </si>
  <si>
    <t>Zum Reinigungsumfang gehört die komplette Nass-</t>
  </si>
  <si>
    <t>reinigung der Innenräume der WC-Anlage, mit den</t>
  </si>
  <si>
    <t>im Technikraum (o.ä.) untergebrachten Reinigungs-</t>
  </si>
  <si>
    <t>mitteln. Entfernen von Grobgut und eventuelles</t>
  </si>
  <si>
    <t xml:space="preserve">Trocknen von Wänden und Bodenflächen mit </t>
  </si>
  <si>
    <t>Gummiabstreifer.</t>
  </si>
  <si>
    <t>1.2</t>
  </si>
  <si>
    <t>1.3</t>
  </si>
  <si>
    <t xml:space="preserve">Edelstahlteile werden von Verunreinigungen befreit </t>
  </si>
  <si>
    <t>und desinfiziert.</t>
  </si>
  <si>
    <t>1.4</t>
  </si>
  <si>
    <t>Für die ordnungsgemäße Versorgung der Toiletten-</t>
  </si>
  <si>
    <t>anlage werden die Seifenspender und Toilettenpapier-</t>
  </si>
  <si>
    <t>halter einmal täglich, oder nach Bedarf, aufgefüllt.</t>
  </si>
  <si>
    <t>Entsprechendes Material wie Reinigungsmittel, Seife</t>
  </si>
  <si>
    <t>und Toilettenpapier werden vom Auftragnehmer zuge-</t>
  </si>
  <si>
    <t>stellt.</t>
  </si>
  <si>
    <t>1.5</t>
  </si>
  <si>
    <t>Anfallender Müll wird vom AN in die vom Auftraggeber</t>
  </si>
  <si>
    <t>zu benennenden und bereitgestellten Behältnisse gebracht.</t>
  </si>
  <si>
    <t>Die Kosten für die Müllentsorgung trägt der Auftraggeber.</t>
  </si>
  <si>
    <t>1.6</t>
  </si>
  <si>
    <t>Tägliche Sichtkontrolle der Außenfassade: bei Bedarf</t>
  </si>
  <si>
    <t>(insofern möglich) reinigen.</t>
  </si>
  <si>
    <t>1.7</t>
  </si>
  <si>
    <t>Einmal täglich Funktionsprüfung (Topfspülung, Hand-</t>
  </si>
  <si>
    <t>wasserbeckenfunktion, (ggf. Münzautomatik, falls</t>
  </si>
  <si>
    <t>vorhanden).</t>
  </si>
  <si>
    <t>1.8</t>
  </si>
  <si>
    <t>Beseitigung von einfachen Verstopfungen mit haushalts-</t>
  </si>
  <si>
    <t>üblichen Hilfsmitteln (Gummiglocke o.ä.). Ist die Ver-</t>
  </si>
  <si>
    <t xml:space="preserve">stopfung damit nicht zu beseitigen, so ist der AG </t>
  </si>
  <si>
    <t>umgehend zu informieren.</t>
  </si>
  <si>
    <t>Reinigungen, die einmal pro Woche durchgeführt werden:</t>
  </si>
  <si>
    <t>2.0</t>
  </si>
  <si>
    <t>gehenden Reinigung mit einem speziellen Edelstahlpflege-</t>
  </si>
  <si>
    <t>mittel behandelt.</t>
  </si>
  <si>
    <t>2.1</t>
  </si>
  <si>
    <t>Die Unterseiten der WC-Becken, der Waschtische und</t>
  </si>
  <si>
    <t>Urinale, werden gereinigt.</t>
  </si>
  <si>
    <t>Reinigungen, die alle zwei Wochen durchgeführt werden:</t>
  </si>
  <si>
    <t>3.0</t>
  </si>
  <si>
    <t>Installierte Deckenlampen oder Beleuchtungskörper</t>
  </si>
  <si>
    <t>werden gereinigt.</t>
  </si>
  <si>
    <t>3.1</t>
  </si>
  <si>
    <t xml:space="preserve">Entlüftungsöffnungen bzw. Lichteinlässe werden von </t>
  </si>
  <si>
    <t>Staub befreit bzw. gereinigt.</t>
  </si>
  <si>
    <t>3.2</t>
  </si>
  <si>
    <t>Die Oberkanten der Türen und event. Zwischenwände</t>
  </si>
  <si>
    <t>werden abgewischt.</t>
  </si>
  <si>
    <t>Reinigungen, die alle drei Monate durchgeführt werden:</t>
  </si>
  <si>
    <t>4.0</t>
  </si>
  <si>
    <t>trockner, Seifentanks, Verteilerschränke etc., werden</t>
  </si>
  <si>
    <t>4.1</t>
  </si>
  <si>
    <t>gesäubert und mit Pfelgemitteln (eventuell Edelstahl-</t>
  </si>
  <si>
    <t>4.2</t>
  </si>
  <si>
    <t>4.3</t>
  </si>
  <si>
    <t>Gitterroste werden gereinigt. (insofern vorhanden)</t>
  </si>
  <si>
    <t>Reinigungen, die jährlich (saisonal) durchgeführt werden:</t>
  </si>
  <si>
    <t>5.0</t>
  </si>
  <si>
    <t xml:space="preserve">Be- und Entlüftungen werden geöffnet bzw. geschlossen </t>
  </si>
  <si>
    <t>(insoweit vorhanden)</t>
  </si>
  <si>
    <t>5.1</t>
  </si>
  <si>
    <t>Gummidichtungen werden mit Pflegemitteln behandelt</t>
  </si>
  <si>
    <t>5.2</t>
  </si>
  <si>
    <t>Frostwächter werden mit Einsetzen der Frostperiode</t>
  </si>
  <si>
    <t>optimal auf die Witterungsverhältnisse eingestellt.</t>
  </si>
  <si>
    <t>Die Funktionen der Frostwächter sind (insoweit vorhanden)</t>
  </si>
  <si>
    <t>zu überprüfen.</t>
  </si>
  <si>
    <t>5.3</t>
  </si>
  <si>
    <t>Im Winter sind die Zugänge vor der WC-Anlage bis zu 1</t>
  </si>
  <si>
    <t>Meter von Schnee zu befreien. Es wird jedoch damit nicht</t>
  </si>
  <si>
    <t>die Räum- und Streupflicht des Grundstückseigentümers</t>
  </si>
  <si>
    <t>übernommen. Die Streupflicht obliegt dem Auftraggeber.</t>
  </si>
  <si>
    <t>6.0</t>
  </si>
  <si>
    <t>Allgemeines / Betreibung:</t>
  </si>
  <si>
    <t>Alle Anlagen sind in der Regel öffentlich zugänglich.</t>
  </si>
  <si>
    <t>Die Anlagen sind zum Teil zeitgesteuert und in den Nacht-</t>
  </si>
  <si>
    <t>stunden verschlossen.</t>
  </si>
  <si>
    <t xml:space="preserve">Behindertentoiletten sind, soweit nicht kombiniert, nur  </t>
  </si>
  <si>
    <t>mit dem "Euro WC Schlüssel" zu öffnen.</t>
  </si>
  <si>
    <t>Leistungsbeschreibung Reinigung WC-Anlagen</t>
  </si>
  <si>
    <t>Edelstahl</t>
  </si>
  <si>
    <t>Durchgang</t>
  </si>
  <si>
    <t>WC-Anlage Schlosshof</t>
  </si>
  <si>
    <t>WC-Anlage Am Markt</t>
  </si>
  <si>
    <t xml:space="preserve">Leistungsbeschreibung Reinigung </t>
  </si>
  <si>
    <t>Gruppenräume, Werk- u. Bastelräume, Kursräume</t>
  </si>
  <si>
    <t>WC-Damen Vorraum</t>
  </si>
  <si>
    <t>Putzmittelraum</t>
  </si>
  <si>
    <t>WC-Herren Vorraum</t>
  </si>
  <si>
    <t>WC-Damen</t>
  </si>
  <si>
    <t>WC-Herren</t>
  </si>
  <si>
    <t>Fenster WC Behinderte</t>
  </si>
  <si>
    <t>Reinigungszeitraum 01.Juni - 30. September</t>
  </si>
  <si>
    <t>und sind vor Ort zu vereinbaren.</t>
  </si>
  <si>
    <r>
      <t xml:space="preserve">Die Reinigungszeiten liegen </t>
    </r>
    <r>
      <rPr>
        <b/>
        <sz val="10"/>
        <rFont val="Arial"/>
        <family val="2"/>
      </rPr>
      <t>nicht</t>
    </r>
    <r>
      <rPr>
        <sz val="10"/>
        <rFont val="Arial"/>
        <family val="2"/>
      </rPr>
      <t xml:space="preserve"> in zuschlagspflichtigen Tageszeiten (Ausnahme: Öffentliche WC-Anlagen)</t>
    </r>
  </si>
  <si>
    <t>Bahnhofcenter Meiningen</t>
  </si>
  <si>
    <t>W7 Flur</t>
  </si>
  <si>
    <t>W6 Putzmittel</t>
  </si>
  <si>
    <t>W2 WC Behinderte</t>
  </si>
  <si>
    <t>W1 WC Herren</t>
  </si>
  <si>
    <t>W8 Flur 2</t>
  </si>
  <si>
    <t>W3 Pers. WC1</t>
  </si>
  <si>
    <t>W4 Pers-WC2</t>
  </si>
  <si>
    <t>W5 WC-Damen</t>
  </si>
  <si>
    <t>Planstunden / Jahr
Jahr</t>
  </si>
  <si>
    <t>UR-Reinigung
in € netto/Jahr</t>
  </si>
  <si>
    <t>Mgn</t>
  </si>
  <si>
    <t>Verkleidungen der Steuerungen im Technikraum, sowie</t>
  </si>
  <si>
    <t>alle Einrichtungsgegestände im Technikraum, wie Hände-</t>
  </si>
  <si>
    <t>mit einem feuchten Tuch gereinigt. (insofern vorhanden)</t>
  </si>
  <si>
    <t xml:space="preserve">Die Toilettenpapierspender, im Technikraum, werden </t>
  </si>
  <si>
    <t>pflegemitteln) behandelt. (insofern vorhanden)</t>
  </si>
  <si>
    <t>Die Seifenvorratsbehälter im Technikraum werden</t>
  </si>
  <si>
    <t>gereinigt. (insofern vorhanden)</t>
  </si>
  <si>
    <t>Die Böden im Technikraum, auch unterhalb eventueller</t>
  </si>
  <si>
    <t xml:space="preserve">Einmal täglich Nassreinigung, sowie Desinfizierung </t>
  </si>
  <si>
    <t>auch Samstag, Sonntag und an Feiertagen, inkl. An- und Abfahrt</t>
  </si>
  <si>
    <t>regelmäßige UR Montag bis Samstag 05:00 bis 22.00 Uhr</t>
  </si>
  <si>
    <t>Schaukästen / Info-Elemente / Wegweiser / Türschilder / Wandleuchten / Feuerlöscher  bis 1,80 m feucht reinigen</t>
  </si>
  <si>
    <t>Schaukästen / Info-Elemente / Wegweiser / Türschilder / Wandleuchten / Bilderrahmen / Feuerlöscher  bis 1,80m feucht reinigen</t>
  </si>
  <si>
    <t xml:space="preserve">Einfache Wandbemalungen mit Filzstift oder Spraydosen oder </t>
  </si>
  <si>
    <t xml:space="preserve"> ähnlichem auf den Innenwänden werden</t>
  </si>
  <si>
    <t>noch nicht aktiv</t>
  </si>
  <si>
    <t>WC-Anlage Walldorf am Sportplatz</t>
  </si>
  <si>
    <t>links neben Eingang Parkhaus</t>
  </si>
  <si>
    <t xml:space="preserve">Zugang von Georgstraße </t>
  </si>
  <si>
    <t>Berliner Straße</t>
  </si>
  <si>
    <t>Friedhofsgelände oberer Eingang</t>
  </si>
  <si>
    <t>Lindenallee</t>
  </si>
  <si>
    <t>Schlundgasse Nr. 7</t>
  </si>
  <si>
    <t>Parkplatz/WC Häuschen</t>
  </si>
  <si>
    <t>Werrastraße</t>
  </si>
  <si>
    <t>Georgstraße</t>
  </si>
  <si>
    <t>Bahnhofstraße</t>
  </si>
  <si>
    <t>OT Walldorf</t>
  </si>
  <si>
    <t>Hauptbahnhof</t>
  </si>
  <si>
    <t>Neu-Ulmer-Str.</t>
  </si>
  <si>
    <t>Stadt Meiningen / Los 2</t>
  </si>
  <si>
    <t>Sitzungs- u. Gruppenräume, Werk- u. Bastelräume, Kursräume</t>
  </si>
  <si>
    <t>POS</t>
  </si>
  <si>
    <r>
      <t xml:space="preserve">WAGNIS UND GEWINN </t>
    </r>
    <r>
      <rPr>
        <b/>
        <sz val="11"/>
        <color rgb="FFC00000"/>
        <rFont val="Arial"/>
        <family val="2"/>
      </rPr>
      <t>AUF SELBSTKOSTEN</t>
    </r>
  </si>
  <si>
    <r>
      <t>SELBSTKOSTEN</t>
    </r>
    <r>
      <rPr>
        <b/>
        <sz val="12"/>
        <color theme="0"/>
        <rFont val="Arial"/>
        <family val="2"/>
      </rPr>
      <t xml:space="preserve"> </t>
    </r>
    <r>
      <rPr>
        <b/>
        <sz val="9"/>
        <color theme="0"/>
        <rFont val="Arial"/>
        <family val="2"/>
      </rPr>
      <t>(1.00 - 4.80)</t>
    </r>
  </si>
  <si>
    <t>Vorfinanzierung Sozialversicherungsbeiträge</t>
  </si>
  <si>
    <t>Sonstige Kosten (Verbandsbeiträge, Zertifizierung, etc.)</t>
  </si>
  <si>
    <t>Sonstige Betriebskosten</t>
  </si>
  <si>
    <t>Fertigungshifskosten</t>
  </si>
  <si>
    <t>Kaufmännische Angestellte, incl. Lohnfolgekosten</t>
  </si>
  <si>
    <t>Technische Angestellte, incl. Lohnfolgekosten</t>
  </si>
  <si>
    <r>
      <t>Zwisch.summe: Sonstige auftragsbezogene Kosten</t>
    </r>
    <r>
      <rPr>
        <b/>
        <i/>
        <sz val="9"/>
        <rFont val="Arial"/>
        <family val="2"/>
      </rPr>
      <t>(3.10 -  3.40)</t>
    </r>
  </si>
  <si>
    <t>Fertigungsmaterial, Maschinen, Geräte, AfA, etc.</t>
  </si>
  <si>
    <t>Fahrkostenzuschuss</t>
  </si>
  <si>
    <t>inkl. Soziale Folgekosten f. Aufsichtslohn</t>
  </si>
  <si>
    <t>Aufsichtslohn Vorarbeiter</t>
  </si>
  <si>
    <t>Summe Lohngebundene Kosten</t>
  </si>
  <si>
    <t>2.32 Sonstige Personalkosten</t>
  </si>
  <si>
    <t>Summe Sozialversicherungsbeiträge und Soziallöhne</t>
  </si>
  <si>
    <t>Zwischensumme unter Positionen unter 2.20</t>
  </si>
  <si>
    <t>Sozialversicherung auf Pos. 2.25</t>
  </si>
  <si>
    <t>Zusätzliches Urlaubsgeld (2.4.1 c)</t>
  </si>
  <si>
    <t>2.24 Entgeltfortzahlung im Krankheitsfall</t>
  </si>
  <si>
    <t>2.23 Arbeitsfreistellung</t>
  </si>
  <si>
    <t>2.22 Urlaubsentgelt</t>
  </si>
  <si>
    <t>Gesetzliche Feiertage</t>
  </si>
  <si>
    <t>U3 Insolvenzgeldumlage</t>
  </si>
  <si>
    <t>Krankenversicherung (Beitragssatz + Zusatzbeitrag)</t>
  </si>
  <si>
    <t>Minijobber</t>
  </si>
  <si>
    <t>Voll sozial-
versicherungspflichtiges Personal / LG 1</t>
  </si>
  <si>
    <t>Die gelb markierten Felder sind (soweit zutreffend)  auzufüllen.</t>
  </si>
  <si>
    <t>WC-Anlagen LOS 2</t>
  </si>
  <si>
    <t>Leistungsbeschreibung Sanitär</t>
  </si>
  <si>
    <t>Kalkulationstabelle Stundenverrechnungssatz</t>
  </si>
  <si>
    <t>LOS 2 - Öffentliche WC-Anlagen</t>
  </si>
  <si>
    <t xml:space="preserve">* Ausführung der gründlichen Reinigung (ggf. mit Spezialreinigern und -technik) der Objekte  mit erhöhtem Verschmutzungsgrad </t>
  </si>
  <si>
    <t>Innenhof rechte Seite</t>
  </si>
  <si>
    <t>Küchen, Teeküchen, Cafeterien, Aufenthaltsräume</t>
  </si>
  <si>
    <t>auf Hartböden Absatzstriche, Flecken und sonstige Verkehrsspuren entfernen</t>
  </si>
  <si>
    <t>Waschbecken einschließlich Unterseite nass reinigen</t>
  </si>
  <si>
    <t>Bilderrahmen staubbindend reinigen</t>
  </si>
  <si>
    <t>Abfallbehälter innen und außen nass reinigen</t>
  </si>
  <si>
    <t>Schaukästen / Info-Elemente / Wegweiser / Türschilder / Wandleuchten / Feuerlöscher  bis 1,80m feucht reinigen</t>
  </si>
  <si>
    <t>Sitzgelegenheiten feucht reinigen, soweit nicht gepolstert</t>
  </si>
  <si>
    <t>WC- Container</t>
  </si>
  <si>
    <t>Stadt Meiningen - LOS  2</t>
  </si>
  <si>
    <t>Monatspreis in €</t>
  </si>
  <si>
    <t>Objektbezeichnung der Anlagen</t>
  </si>
  <si>
    <t>Unterhaltsreinigung (UR) - Öffentliche WC- Anlagen</t>
  </si>
  <si>
    <r>
      <t xml:space="preserve">Nettopreis in </t>
    </r>
    <r>
      <rPr>
        <sz val="10"/>
        <rFont val="Calibri"/>
        <family val="2"/>
        <scheme val="minor"/>
      </rPr>
      <t>€</t>
    </r>
  </si>
  <si>
    <r>
      <t xml:space="preserve">Abfall
</t>
    </r>
    <r>
      <rPr>
        <b/>
        <i/>
        <sz val="11"/>
        <color indexed="10"/>
        <rFont val="Calibri"/>
        <family val="2"/>
        <scheme val="minor"/>
      </rPr>
      <t>Sicht</t>
    </r>
  </si>
  <si>
    <r>
      <rPr>
        <b/>
        <sz val="10"/>
        <rFont val="Calibri"/>
        <family val="2"/>
        <scheme val="minor"/>
      </rPr>
      <t xml:space="preserve">                </t>
    </r>
    <r>
      <rPr>
        <b/>
        <u/>
        <sz val="10"/>
        <rFont val="Calibri"/>
        <family val="2"/>
        <scheme val="minor"/>
      </rPr>
      <t>WC-Anlage Walldorf am Sportplatz</t>
    </r>
  </si>
  <si>
    <t xml:space="preserve">Bitte tragen Sie im gelb-markierten Feld den Stundenverrechnungssatz (StdVerrSatz) </t>
  </si>
  <si>
    <t>Preisblatt reguläre und optionale Leistungen</t>
  </si>
  <si>
    <t>Ihrer Firma für reguläre Leistungen ein!</t>
  </si>
  <si>
    <t>Als Kalkulationshilfe können Sie das Tabellenblatt "1-Kalk_SVR" verwenden.</t>
  </si>
  <si>
    <t>Legende Raumgruppen / Reinigungshäufigkeiten</t>
  </si>
  <si>
    <t>Hinweise</t>
  </si>
  <si>
    <t>Zur Information.</t>
  </si>
  <si>
    <t>Festlegungen</t>
  </si>
  <si>
    <t>Im Preisblatt bitte den Stundenverrechnungssatz eintragen.</t>
  </si>
  <si>
    <t>Alle gelb hinterlegten Felder im Excel-Dokument sind vom Auftragnehmer (AN) auszufüllen.</t>
  </si>
  <si>
    <t>2-Preisblatt (Stundenverrechnungssatz)</t>
  </si>
  <si>
    <t>3-Angebotsübersicht (Firmenanschrift)</t>
  </si>
  <si>
    <t>Kalkulationshilfe. Nachweis der Kalkulation nur auf Verlangen des AG. Siehe dazu auch Anlage Leistungsbeschreibung Punkt B 4</t>
  </si>
  <si>
    <t>Objektblatt "6- WC-Anlagen"  (Leistungskennziffern LKZ)- Spalte N</t>
  </si>
  <si>
    <t>Leistungskennziffern Spalte "N" eintragen</t>
  </si>
  <si>
    <t>LKZ
m²/h</t>
  </si>
  <si>
    <t>Firmenanschrift bitte im gelben Feld Blatt 3 eintragen</t>
  </si>
  <si>
    <t>Pos 1- ist mit den Tabellenblättern -  StvR -der Objekte verlinkt.</t>
  </si>
  <si>
    <t>StdVerrSatz
ohne MwSt.</t>
  </si>
  <si>
    <t>StdVerrSatz erhöhter Verschmutzungsgrad*
ohne MwSt.</t>
  </si>
  <si>
    <t>nach Beauftragung durch den AN entgeltlich beseitigt.</t>
  </si>
  <si>
    <t>Sämtliche Edelstahleinbauten werden nach einer vorher-</t>
  </si>
  <si>
    <t>Tägliche 
Reinigung- auch an Sonn- und Feiertagen!</t>
  </si>
  <si>
    <t>Leistungs-kenn- ziffer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</si>
</sst>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_-* #,##0.00\ [$€-407]_-;\-* #,##0.00\ [$€-407]_-;_-* &quot;-&quot;??\ [$€-407]_-;_-@_-"/>
    <numFmt numFmtId="165" formatCode="#,##0.00_ ;[Red]\-#,##0.00\ "/>
    <numFmt numFmtId="166" formatCode="0.000"/>
    <numFmt numFmtId="167" formatCode="#,##0.00\ &quot;DM&quot;"/>
    <numFmt numFmtId="168" formatCode="_-* #,##0.00\ [$€-1]_-;\-* #,##0.00\ [$€-1]_-;_-* &quot;-&quot;??\ [$€-1]_-"/>
    <numFmt numFmtId="169" formatCode="_-* #,##0.00\ [$€]_-;\-* #,##0.00\ [$€]_-;_-* &quot;-&quot;??\ [$€]_-;_-@_-"/>
    <numFmt numFmtId="170" formatCode="#,##0.00\ &quot;m²&quot;"/>
    <numFmt numFmtId="171" formatCode="#,##0.00\ &quot;€&quot;"/>
    <numFmt numFmtId="172" formatCode="_-* #,##0.00\ _D_M_-;\-* #,##0.00\ _D_M_-;_-* &quot;-&quot;??\ _D_M_-;_-@_-"/>
  </numFmts>
  <fonts count="128" x14ac:knownFonts="1">
    <font>
      <sz val="11"/>
      <color theme="1"/>
      <name val="Calibri"/>
      <family val="2"/>
      <scheme val="minor"/>
    </font>
    <font>
      <b/>
      <sz val="12"/>
      <name val="Arial"/>
      <family val="2"/>
    </font>
    <font>
      <sz val="10"/>
      <name val="Arial"/>
      <family val="2"/>
    </font>
    <font>
      <b/>
      <sz val="11"/>
      <name val="Arial"/>
      <family val="2"/>
    </font>
    <font>
      <sz val="12"/>
      <name val="Arial"/>
      <family val="2"/>
    </font>
    <font>
      <b/>
      <sz val="10"/>
      <name val="Arial"/>
      <family val="2"/>
    </font>
    <font>
      <b/>
      <sz val="8"/>
      <name val="Arial"/>
      <family val="2"/>
    </font>
    <font>
      <sz val="11"/>
      <name val="Arial"/>
      <family val="2"/>
    </font>
    <font>
      <b/>
      <sz val="16"/>
      <name val="Arial"/>
      <family val="2"/>
    </font>
    <font>
      <sz val="16"/>
      <name val="Arial"/>
      <family val="2"/>
    </font>
    <font>
      <b/>
      <sz val="9"/>
      <name val="Arial"/>
      <family val="2"/>
    </font>
    <font>
      <sz val="9"/>
      <name val="Arial"/>
      <family val="2"/>
    </font>
    <font>
      <sz val="10"/>
      <color rgb="FFFF0000"/>
      <name val="Arial"/>
      <family val="2"/>
    </font>
    <font>
      <sz val="8"/>
      <color theme="0" tint="-0.499984740745262"/>
      <name val="Arial"/>
      <family val="2"/>
    </font>
    <font>
      <sz val="8"/>
      <name val="Arial"/>
      <family val="2"/>
    </font>
    <font>
      <sz val="20"/>
      <name val="Arial"/>
      <family val="2"/>
    </font>
    <font>
      <sz val="7"/>
      <name val="Arial"/>
      <family val="2"/>
    </font>
    <font>
      <b/>
      <sz val="12"/>
      <color indexed="12"/>
      <name val="Arial"/>
      <family val="2"/>
    </font>
    <font>
      <sz val="6"/>
      <name val="Arial"/>
      <family val="2"/>
    </font>
    <font>
      <b/>
      <sz val="7"/>
      <name val="Arial"/>
      <family val="2"/>
    </font>
    <font>
      <b/>
      <sz val="5"/>
      <name val="Arial"/>
      <family val="2"/>
    </font>
    <font>
      <b/>
      <sz val="9"/>
      <color indexed="62"/>
      <name val="Arial"/>
      <family val="2"/>
    </font>
    <font>
      <b/>
      <sz val="9"/>
      <color indexed="12"/>
      <name val="Arial"/>
      <family val="2"/>
    </font>
    <font>
      <b/>
      <sz val="9"/>
      <color indexed="10"/>
      <name val="Arial"/>
      <family val="2"/>
    </font>
    <font>
      <b/>
      <sz val="10"/>
      <color indexed="10"/>
      <name val="Arial"/>
      <family val="2"/>
    </font>
    <font>
      <b/>
      <sz val="13"/>
      <name val="Univers"/>
      <family val="2"/>
    </font>
    <font>
      <sz val="12"/>
      <name val="Univers"/>
      <family val="2"/>
    </font>
    <font>
      <sz val="11"/>
      <name val="Univers"/>
      <family val="2"/>
    </font>
    <font>
      <b/>
      <sz val="10"/>
      <name val="Univers"/>
      <family val="2"/>
    </font>
    <font>
      <sz val="12"/>
      <color indexed="10"/>
      <name val="Arial"/>
      <family val="2"/>
    </font>
    <font>
      <b/>
      <sz val="11"/>
      <color indexed="12"/>
      <name val="Arial"/>
      <family val="2"/>
    </font>
    <font>
      <b/>
      <sz val="11"/>
      <name val="Univers"/>
      <family val="2"/>
    </font>
    <font>
      <sz val="10"/>
      <name val="Univers"/>
      <family val="2"/>
    </font>
    <font>
      <b/>
      <i/>
      <sz val="11"/>
      <name val="Arial"/>
      <family val="2"/>
    </font>
    <font>
      <b/>
      <i/>
      <sz val="12"/>
      <name val="Arial"/>
      <family val="2"/>
    </font>
    <font>
      <b/>
      <i/>
      <sz val="9"/>
      <name val="Arial"/>
      <family val="2"/>
    </font>
    <font>
      <b/>
      <sz val="11"/>
      <color indexed="10"/>
      <name val="Arial"/>
      <family val="2"/>
    </font>
    <font>
      <b/>
      <sz val="12"/>
      <name val="Univers"/>
      <family val="2"/>
    </font>
    <font>
      <b/>
      <sz val="11"/>
      <color rgb="FF0000FF"/>
      <name val="Arial"/>
      <family val="2"/>
    </font>
    <font>
      <b/>
      <sz val="10"/>
      <color rgb="FFFF0000"/>
      <name val="Arial"/>
      <family val="2"/>
    </font>
    <font>
      <u/>
      <sz val="11"/>
      <color theme="10"/>
      <name val="Calibri"/>
      <family val="2"/>
    </font>
    <font>
      <sz val="10"/>
      <color indexed="8"/>
      <name val="Arial"/>
      <family val="2"/>
    </font>
    <font>
      <sz val="9"/>
      <color rgb="FFFF0000"/>
      <name val="Arial"/>
      <family val="2"/>
    </font>
    <font>
      <b/>
      <sz val="10"/>
      <color rgb="FF0000FF"/>
      <name val="Arial"/>
      <family val="2"/>
    </font>
    <font>
      <b/>
      <sz val="10"/>
      <color rgb="FF333399"/>
      <name val="Arial"/>
      <family val="2"/>
    </font>
    <font>
      <b/>
      <sz val="9"/>
      <color rgb="FF333399"/>
      <name val="Arial"/>
      <family val="2"/>
    </font>
    <font>
      <sz val="11"/>
      <name val="Calibri"/>
      <family val="2"/>
      <scheme val="minor"/>
    </font>
    <font>
      <b/>
      <sz val="11"/>
      <color rgb="FFFF0000"/>
      <name val="Calibri"/>
      <family val="2"/>
      <scheme val="minor"/>
    </font>
    <font>
      <b/>
      <sz val="14"/>
      <color rgb="FF0000FF"/>
      <name val="Arial"/>
      <family val="2"/>
    </font>
    <font>
      <b/>
      <sz val="9"/>
      <color theme="1"/>
      <name val="Calibri"/>
      <family val="2"/>
      <scheme val="minor"/>
    </font>
    <font>
      <sz val="8"/>
      <color theme="1"/>
      <name val="Calibri"/>
      <family val="2"/>
      <scheme val="minor"/>
    </font>
    <font>
      <sz val="5"/>
      <name val="Arial"/>
      <family val="2"/>
    </font>
    <font>
      <sz val="9"/>
      <color theme="1"/>
      <name val="Calibri"/>
      <family val="2"/>
      <scheme val="minor"/>
    </font>
    <font>
      <b/>
      <sz val="8"/>
      <color indexed="10"/>
      <name val="Arial"/>
      <family val="2"/>
    </font>
    <font>
      <sz val="8"/>
      <color indexed="10"/>
      <name val="Arial"/>
      <family val="2"/>
    </font>
    <font>
      <u/>
      <sz val="10"/>
      <color indexed="12"/>
      <name val="Arial"/>
      <family val="2"/>
    </font>
    <font>
      <sz val="10"/>
      <name val="Verdana"/>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sz val="11"/>
      <color theme="0"/>
      <name val="Calibri"/>
      <family val="2"/>
      <scheme val="minor"/>
    </font>
    <font>
      <b/>
      <sz val="8"/>
      <color theme="0"/>
      <name val="Arial"/>
      <family val="2"/>
    </font>
    <font>
      <sz val="10"/>
      <color theme="0"/>
      <name val="Arial"/>
      <family val="2"/>
    </font>
    <font>
      <sz val="11"/>
      <color theme="1"/>
      <name val="Calibri"/>
      <family val="2"/>
      <scheme val="minor"/>
    </font>
    <font>
      <sz val="8"/>
      <name val="Calibri"/>
      <family val="2"/>
      <scheme val="minor"/>
    </font>
    <font>
      <sz val="10"/>
      <name val="Calibri"/>
      <family val="2"/>
      <scheme val="minor"/>
    </font>
    <font>
      <sz val="10"/>
      <color theme="1"/>
      <name val="Calibri"/>
      <family val="2"/>
      <scheme val="minor"/>
    </font>
    <font>
      <b/>
      <sz val="9"/>
      <name val="Calibri"/>
      <family val="2"/>
      <scheme val="minor"/>
    </font>
    <font>
      <b/>
      <sz val="10"/>
      <name val="Calibri"/>
      <family val="2"/>
      <scheme val="minor"/>
    </font>
    <font>
      <b/>
      <i/>
      <sz val="11"/>
      <name val="Calibri"/>
      <family val="2"/>
      <scheme val="minor"/>
    </font>
    <font>
      <u/>
      <sz val="11"/>
      <color theme="10"/>
      <name val="Calibri"/>
      <family val="2"/>
      <scheme val="minor"/>
    </font>
    <font>
      <b/>
      <sz val="11"/>
      <name val="Calibri"/>
      <family val="2"/>
      <scheme val="minor"/>
    </font>
    <font>
      <u/>
      <sz val="11"/>
      <color theme="4" tint="-0.249977111117893"/>
      <name val="Calibri"/>
      <family val="2"/>
      <scheme val="minor"/>
    </font>
    <font>
      <sz val="11"/>
      <color rgb="FFFF0000"/>
      <name val="Calibri"/>
      <family val="2"/>
      <scheme val="minor"/>
    </font>
    <font>
      <b/>
      <sz val="11"/>
      <color theme="1"/>
      <name val="Calibri"/>
      <family val="2"/>
      <scheme val="minor"/>
    </font>
    <font>
      <b/>
      <sz val="14"/>
      <color theme="1"/>
      <name val="Calibri"/>
      <family val="2"/>
      <scheme val="minor"/>
    </font>
    <font>
      <sz val="14"/>
      <color rgb="FFFF0000"/>
      <name val="Calibri"/>
      <family val="2"/>
      <scheme val="minor"/>
    </font>
    <font>
      <sz val="11"/>
      <color indexed="8"/>
      <name val="Calibri"/>
      <family val="2"/>
      <scheme val="minor"/>
    </font>
    <font>
      <sz val="11"/>
      <color rgb="FF000000"/>
      <name val="Calibri"/>
      <family val="2"/>
      <scheme val="minor"/>
    </font>
    <font>
      <sz val="12"/>
      <color theme="1"/>
      <name val="Calibri"/>
      <family val="2"/>
      <scheme val="minor"/>
    </font>
    <font>
      <sz val="12"/>
      <name val="Calibri"/>
      <family val="2"/>
      <scheme val="minor"/>
    </font>
    <font>
      <sz val="11"/>
      <name val="Calibri"/>
      <family val="2"/>
    </font>
    <font>
      <sz val="11"/>
      <color rgb="FFFF0000"/>
      <name val="Calibri"/>
      <family val="2"/>
    </font>
    <font>
      <b/>
      <sz val="11"/>
      <name val="Calibri"/>
      <family val="2"/>
    </font>
    <font>
      <b/>
      <sz val="11"/>
      <color theme="0"/>
      <name val="Arial"/>
      <family val="2"/>
    </font>
    <font>
      <b/>
      <sz val="11"/>
      <color rgb="FFC00000"/>
      <name val="Arial"/>
      <family val="2"/>
    </font>
    <font>
      <b/>
      <sz val="12"/>
      <color theme="0"/>
      <name val="Arial"/>
      <family val="2"/>
    </font>
    <font>
      <b/>
      <sz val="9"/>
      <color theme="0"/>
      <name val="Arial"/>
      <family val="2"/>
    </font>
    <font>
      <sz val="10"/>
      <color indexed="10"/>
      <name val="Arial"/>
      <family val="2"/>
    </font>
    <font>
      <vertAlign val="superscript"/>
      <sz val="16"/>
      <name val="Univers"/>
      <family val="2"/>
    </font>
    <font>
      <b/>
      <sz val="11"/>
      <color rgb="FF333399"/>
      <name val="Arial"/>
      <family val="2"/>
    </font>
    <font>
      <u/>
      <sz val="11"/>
      <color theme="0"/>
      <name val="Calibri"/>
      <family val="2"/>
    </font>
    <font>
      <u/>
      <sz val="11"/>
      <name val="Calibri"/>
      <family val="2"/>
    </font>
    <font>
      <b/>
      <sz val="8"/>
      <name val="Calibri"/>
      <family val="2"/>
      <scheme val="minor"/>
    </font>
    <font>
      <b/>
      <i/>
      <sz val="12"/>
      <name val="Calibri"/>
      <family val="2"/>
      <scheme val="minor"/>
    </font>
    <font>
      <b/>
      <u/>
      <sz val="11"/>
      <name val="Calibri"/>
      <family val="2"/>
      <scheme val="minor"/>
    </font>
    <font>
      <u/>
      <sz val="11"/>
      <color theme="0"/>
      <name val="Calibri"/>
      <family val="2"/>
      <scheme val="minor"/>
    </font>
    <font>
      <b/>
      <u/>
      <sz val="11"/>
      <color rgb="FF333399"/>
      <name val="Calibri"/>
      <family val="2"/>
      <scheme val="minor"/>
    </font>
    <font>
      <b/>
      <sz val="11"/>
      <color rgb="FF333399"/>
      <name val="Calibri"/>
      <family val="2"/>
      <scheme val="minor"/>
    </font>
    <font>
      <b/>
      <sz val="9"/>
      <color indexed="62"/>
      <name val="Calibri"/>
      <family val="2"/>
      <scheme val="minor"/>
    </font>
    <font>
      <b/>
      <i/>
      <sz val="8"/>
      <name val="Calibri"/>
      <family val="2"/>
      <scheme val="minor"/>
    </font>
    <font>
      <i/>
      <sz val="11"/>
      <name val="Calibri"/>
      <family val="2"/>
      <scheme val="minor"/>
    </font>
    <font>
      <b/>
      <i/>
      <sz val="11"/>
      <color indexed="10"/>
      <name val="Calibri"/>
      <family val="2"/>
      <scheme val="minor"/>
    </font>
    <font>
      <b/>
      <u/>
      <sz val="10"/>
      <name val="Calibri"/>
      <family val="2"/>
      <scheme val="minor"/>
    </font>
    <font>
      <b/>
      <sz val="10"/>
      <color rgb="FFFF0000"/>
      <name val="Calibri"/>
      <family val="2"/>
      <scheme val="minor"/>
    </font>
    <font>
      <b/>
      <i/>
      <sz val="14"/>
      <name val="Calibri"/>
      <family val="2"/>
      <scheme val="minor"/>
    </font>
    <font>
      <b/>
      <i/>
      <sz val="14"/>
      <color rgb="FF0000FF"/>
      <name val="Calibri"/>
      <family val="2"/>
      <scheme val="minor"/>
    </font>
    <font>
      <b/>
      <sz val="14"/>
      <color indexed="60"/>
      <name val="Calibri"/>
      <family val="2"/>
      <scheme val="minor"/>
    </font>
    <font>
      <b/>
      <sz val="16"/>
      <name val="Calibri"/>
      <family val="2"/>
      <scheme val="minor"/>
    </font>
    <font>
      <b/>
      <sz val="12"/>
      <color theme="1"/>
      <name val="Calibri"/>
      <family val="2"/>
      <scheme val="minor"/>
    </font>
    <font>
      <sz val="14"/>
      <color theme="1"/>
      <name val="Calibri"/>
      <family val="2"/>
      <scheme val="minor"/>
    </font>
    <font>
      <sz val="12"/>
      <color rgb="FF0000FF"/>
      <name val="Calibri"/>
      <family val="2"/>
      <scheme val="minor"/>
    </font>
    <font>
      <b/>
      <sz val="14"/>
      <color rgb="FFFF0000"/>
      <name val="Arial"/>
      <family val="2"/>
    </font>
    <font>
      <b/>
      <sz val="11"/>
      <color rgb="FFFF0000"/>
      <name val="Arial"/>
      <family val="2"/>
    </font>
  </fonts>
  <fills count="60">
    <fill>
      <patternFill patternType="none"/>
    </fill>
    <fill>
      <patternFill patternType="gray125"/>
    </fill>
    <fill>
      <patternFill patternType="solid">
        <fgColor indexed="47"/>
        <bgColor indexed="64"/>
      </patternFill>
    </fill>
    <fill>
      <patternFill patternType="solid">
        <fgColor theme="0"/>
        <bgColor indexed="64"/>
      </patternFill>
    </fill>
    <fill>
      <patternFill patternType="solid">
        <fgColor rgb="FFCCCC00"/>
        <bgColor indexed="64"/>
      </patternFill>
    </fill>
    <fill>
      <patternFill patternType="solid">
        <fgColor indexed="42"/>
        <bgColor indexed="64"/>
      </patternFill>
    </fill>
    <fill>
      <patternFill patternType="solid">
        <fgColor theme="0" tint="-0.14999847407452621"/>
        <bgColor indexed="64"/>
      </patternFill>
    </fill>
    <fill>
      <patternFill patternType="solid">
        <fgColor rgb="FFFFFF99"/>
        <bgColor indexed="64"/>
      </patternFill>
    </fill>
    <fill>
      <patternFill patternType="solid">
        <fgColor indexed="2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indexed="43"/>
        <bgColor indexed="64"/>
      </patternFill>
    </fill>
    <fill>
      <patternFill patternType="solid">
        <fgColor indexed="44"/>
        <bgColor indexed="64"/>
      </patternFill>
    </fill>
    <fill>
      <patternFill patternType="solid">
        <fgColor indexed="46"/>
        <bgColor indexed="64"/>
      </patternFill>
    </fill>
    <fill>
      <patternFill patternType="solid">
        <fgColor rgb="FFCC99FF"/>
        <bgColor indexed="64"/>
      </patternFill>
    </fill>
    <fill>
      <patternFill patternType="solid">
        <fgColor rgb="FFFFCC99"/>
        <bgColor indexed="64"/>
      </patternFill>
    </fill>
    <fill>
      <patternFill patternType="solid">
        <fgColor rgb="FF99CCFF"/>
        <bgColor indexed="64"/>
      </patternFill>
    </fill>
    <fill>
      <patternFill patternType="solid">
        <fgColor rgb="FFCCFFFF"/>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4" tint="0.59999389629810485"/>
        <bgColor indexed="64"/>
      </patternFill>
    </fill>
    <fill>
      <patternFill patternType="solid">
        <fgColor rgb="FF0070C0"/>
        <bgColor indexed="64"/>
      </patternFill>
    </fill>
    <fill>
      <patternFill patternType="solid">
        <fgColor theme="9" tint="0.39997558519241921"/>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9" tint="0.39997558519241921"/>
        <bgColor rgb="FF000000"/>
      </patternFill>
    </fill>
    <fill>
      <patternFill patternType="solid">
        <fgColor theme="7" tint="0.79998168889431442"/>
        <bgColor indexed="64"/>
      </patternFill>
    </fill>
    <fill>
      <patternFill patternType="solid">
        <fgColor theme="2" tint="-0.249977111117893"/>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3" tint="0.59999389629810485"/>
        <bgColor rgb="FF000000"/>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FFC000"/>
        <bgColor indexed="64"/>
      </patternFill>
    </fill>
    <fill>
      <patternFill patternType="solid">
        <fgColor theme="6" tint="0.59999389629810485"/>
        <bgColor indexed="64"/>
      </patternFill>
    </fill>
  </fills>
  <borders count="10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2"/>
      </left>
      <right style="medium">
        <color indexed="62"/>
      </right>
      <top style="medium">
        <color indexed="62"/>
      </top>
      <bottom style="medium">
        <color indexed="62"/>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right/>
      <top/>
      <bottom style="double">
        <color indexed="64"/>
      </bottom>
      <diagonal/>
    </border>
    <border>
      <left/>
      <right/>
      <top style="medium">
        <color indexed="64"/>
      </top>
      <bottom style="double">
        <color indexed="64"/>
      </bottom>
      <diagonal/>
    </border>
    <border>
      <left/>
      <right/>
      <top style="thin">
        <color indexed="64"/>
      </top>
      <bottom style="medium">
        <color indexed="64"/>
      </bottom>
      <diagonal/>
    </border>
    <border>
      <left style="thin">
        <color indexed="64"/>
      </left>
      <right/>
      <top/>
      <bottom style="medium">
        <color indexed="64"/>
      </bottom>
      <diagonal/>
    </border>
    <border>
      <left/>
      <right/>
      <top style="medium">
        <color indexed="62"/>
      </top>
      <bottom/>
      <diagonal/>
    </border>
    <border>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style="medium">
        <color rgb="FF333399"/>
      </left>
      <right/>
      <top style="medium">
        <color rgb="FF333399"/>
      </top>
      <bottom style="medium">
        <color rgb="FF333399"/>
      </bottom>
      <diagonal/>
    </border>
    <border>
      <left/>
      <right/>
      <top style="medium">
        <color rgb="FF333399"/>
      </top>
      <bottom style="medium">
        <color rgb="FF333399"/>
      </bottom>
      <diagonal/>
    </border>
    <border>
      <left/>
      <right style="medium">
        <color rgb="FF333399"/>
      </right>
      <top style="medium">
        <color rgb="FF333399"/>
      </top>
      <bottom style="medium">
        <color rgb="FF333399"/>
      </bottom>
      <diagonal/>
    </border>
    <border>
      <left/>
      <right style="medium">
        <color indexed="64"/>
      </right>
      <top/>
      <bottom style="thin">
        <color indexed="64"/>
      </bottom>
      <diagonal/>
    </border>
    <border>
      <left style="medium">
        <color theme="4" tint="-0.24994659260841701"/>
      </left>
      <right style="medium">
        <color theme="4" tint="-0.24994659260841701"/>
      </right>
      <top style="medium">
        <color theme="4" tint="-0.24994659260841701"/>
      </top>
      <bottom style="medium">
        <color theme="4" tint="-0.24994659260841701"/>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top/>
      <bottom style="thin">
        <color indexed="64"/>
      </bottom>
      <diagonal/>
    </border>
    <border>
      <left/>
      <right/>
      <top style="medium">
        <color indexed="64"/>
      </top>
      <bottom style="thin">
        <color indexed="62"/>
      </bottom>
      <diagonal/>
    </border>
    <border>
      <left/>
      <right style="thick">
        <color rgb="FFFF0000"/>
      </right>
      <top style="medium">
        <color indexed="64"/>
      </top>
      <bottom style="thin">
        <color indexed="62"/>
      </bottom>
      <diagonal/>
    </border>
    <border>
      <left style="thick">
        <color rgb="FFFF0000"/>
      </left>
      <right style="medium">
        <color indexed="64"/>
      </right>
      <top style="medium">
        <color indexed="64"/>
      </top>
      <bottom/>
      <diagonal/>
    </border>
    <border>
      <left style="thick">
        <color rgb="FFFF0000"/>
      </left>
      <right style="medium">
        <color indexed="64"/>
      </right>
      <top/>
      <bottom/>
      <diagonal/>
    </border>
    <border>
      <left style="medium">
        <color indexed="64"/>
      </left>
      <right/>
      <top style="thin">
        <color indexed="64"/>
      </top>
      <bottom style="thin">
        <color indexed="64"/>
      </bottom>
      <diagonal/>
    </border>
    <border>
      <left/>
      <right style="medium">
        <color indexed="62"/>
      </right>
      <top style="medium">
        <color indexed="62"/>
      </top>
      <bottom style="medium">
        <color indexed="62"/>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style="thin">
        <color theme="1"/>
      </top>
      <bottom/>
      <diagonal/>
    </border>
    <border>
      <left/>
      <right style="thin">
        <color theme="1"/>
      </right>
      <top style="thin">
        <color theme="1"/>
      </top>
      <bottom/>
      <diagonal/>
    </border>
    <border>
      <left/>
      <right style="thin">
        <color theme="1"/>
      </right>
      <top/>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theme="1"/>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ck">
        <color rgb="FFFF0000"/>
      </left>
      <right style="thin">
        <color indexed="64"/>
      </right>
      <top style="thick">
        <color rgb="FFFF0000"/>
      </top>
      <bottom/>
      <diagonal/>
    </border>
    <border>
      <left style="thin">
        <color indexed="64"/>
      </left>
      <right style="thick">
        <color rgb="FFFF0000"/>
      </right>
      <top style="thick">
        <color rgb="FFFF0000"/>
      </top>
      <bottom/>
      <diagonal/>
    </border>
    <border>
      <left style="thick">
        <color rgb="FFFF0000"/>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s>
  <cellStyleXfs count="60">
    <xf numFmtId="0" fontId="0" fillId="0" borderId="0"/>
    <xf numFmtId="0" fontId="2" fillId="0" borderId="0"/>
    <xf numFmtId="168" fontId="2" fillId="0" borderId="0" applyFont="0" applyFill="0" applyBorder="0" applyAlignment="0" applyProtection="0"/>
    <xf numFmtId="0" fontId="40" fillId="0" borderId="0" applyNumberFormat="0" applyFill="0" applyBorder="0" applyAlignment="0" applyProtection="0">
      <alignment vertical="top"/>
      <protection locked="0"/>
    </xf>
    <xf numFmtId="169" fontId="2" fillId="0" borderId="0" applyFont="0" applyFill="0" applyBorder="0" applyAlignment="0" applyProtection="0"/>
    <xf numFmtId="0" fontId="41" fillId="0" borderId="0"/>
    <xf numFmtId="168" fontId="2" fillId="0" borderId="0" applyFont="0" applyFill="0" applyBorder="0" applyAlignment="0" applyProtection="0"/>
    <xf numFmtId="0" fontId="2" fillId="0" borderId="0"/>
    <xf numFmtId="172" fontId="2" fillId="0" borderId="0" applyFont="0" applyFill="0" applyBorder="0" applyAlignment="0" applyProtection="0"/>
    <xf numFmtId="0" fontId="57" fillId="19" borderId="0" applyNumberFormat="0" applyBorder="0" applyAlignment="0" applyProtection="0"/>
    <xf numFmtId="0" fontId="57" fillId="20" borderId="0" applyNumberFormat="0" applyBorder="0" applyAlignment="0" applyProtection="0"/>
    <xf numFmtId="0" fontId="57" fillId="21" borderId="0" applyNumberFormat="0" applyBorder="0" applyAlignment="0" applyProtection="0"/>
    <xf numFmtId="0" fontId="57" fillId="22" borderId="0" applyNumberFormat="0" applyBorder="0" applyAlignment="0" applyProtection="0"/>
    <xf numFmtId="0" fontId="57" fillId="23" borderId="0" applyNumberFormat="0" applyBorder="0" applyAlignment="0" applyProtection="0"/>
    <xf numFmtId="0" fontId="57" fillId="24" borderId="0" applyNumberFormat="0" applyBorder="0" applyAlignment="0" applyProtection="0"/>
    <xf numFmtId="0" fontId="57" fillId="25" borderId="0" applyNumberFormat="0" applyBorder="0" applyAlignment="0" applyProtection="0"/>
    <xf numFmtId="0" fontId="57" fillId="26" borderId="0" applyNumberFormat="0" applyBorder="0" applyAlignment="0" applyProtection="0"/>
    <xf numFmtId="0" fontId="57" fillId="27" borderId="0" applyNumberFormat="0" applyBorder="0" applyAlignment="0" applyProtection="0"/>
    <xf numFmtId="0" fontId="57" fillId="22" borderId="0" applyNumberFormat="0" applyBorder="0" applyAlignment="0" applyProtection="0"/>
    <xf numFmtId="0" fontId="57" fillId="25" borderId="0" applyNumberFormat="0" applyBorder="0" applyAlignment="0" applyProtection="0"/>
    <xf numFmtId="0" fontId="57" fillId="28" borderId="0" applyNumberFormat="0" applyBorder="0" applyAlignment="0" applyProtection="0"/>
    <xf numFmtId="0" fontId="58" fillId="29" borderId="0" applyNumberFormat="0" applyBorder="0" applyAlignment="0" applyProtection="0"/>
    <xf numFmtId="0" fontId="58" fillId="26" borderId="0" applyNumberFormat="0" applyBorder="0" applyAlignment="0" applyProtection="0"/>
    <xf numFmtId="0" fontId="58" fillId="27" borderId="0" applyNumberFormat="0" applyBorder="0" applyAlignment="0" applyProtection="0"/>
    <xf numFmtId="0" fontId="58" fillId="30" borderId="0" applyNumberFormat="0" applyBorder="0" applyAlignment="0" applyProtection="0"/>
    <xf numFmtId="0" fontId="58" fillId="31" borderId="0" applyNumberFormat="0" applyBorder="0" applyAlignment="0" applyProtection="0"/>
    <xf numFmtId="0" fontId="58" fillId="32" borderId="0" applyNumberFormat="0" applyBorder="0" applyAlignment="0" applyProtection="0"/>
    <xf numFmtId="0" fontId="58" fillId="33" borderId="0" applyNumberFormat="0" applyBorder="0" applyAlignment="0" applyProtection="0"/>
    <xf numFmtId="0" fontId="58" fillId="34" borderId="0" applyNumberFormat="0" applyBorder="0" applyAlignment="0" applyProtection="0"/>
    <xf numFmtId="0" fontId="58" fillId="35" borderId="0" applyNumberFormat="0" applyBorder="0" applyAlignment="0" applyProtection="0"/>
    <xf numFmtId="0" fontId="58" fillId="30" borderId="0" applyNumberFormat="0" applyBorder="0" applyAlignment="0" applyProtection="0"/>
    <xf numFmtId="0" fontId="58" fillId="31" borderId="0" applyNumberFormat="0" applyBorder="0" applyAlignment="0" applyProtection="0"/>
    <xf numFmtId="0" fontId="58" fillId="36" borderId="0" applyNumberFormat="0" applyBorder="0" applyAlignment="0" applyProtection="0"/>
    <xf numFmtId="0" fontId="59" fillId="37" borderId="67" applyNumberFormat="0" applyAlignment="0" applyProtection="0"/>
    <xf numFmtId="0" fontId="60" fillId="37" borderId="68" applyNumberFormat="0" applyAlignment="0" applyProtection="0"/>
    <xf numFmtId="0" fontId="61" fillId="24" borderId="68" applyNumberFormat="0" applyAlignment="0" applyProtection="0"/>
    <xf numFmtId="0" fontId="62" fillId="0" borderId="69" applyNumberFormat="0" applyFill="0" applyAlignment="0" applyProtection="0"/>
    <xf numFmtId="0" fontId="63" fillId="0" borderId="0" applyNumberForma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169" fontId="2" fillId="0" borderId="0" applyFont="0" applyFill="0" applyBorder="0" applyAlignment="0" applyProtection="0"/>
    <xf numFmtId="0" fontId="64" fillId="21" borderId="0" applyNumberFormat="0" applyBorder="0" applyAlignment="0" applyProtection="0"/>
    <xf numFmtId="0" fontId="55" fillId="0" borderId="0" applyNumberFormat="0" applyFill="0" applyBorder="0" applyAlignment="0" applyProtection="0">
      <alignment vertical="top"/>
      <protection locked="0"/>
    </xf>
    <xf numFmtId="0" fontId="65" fillId="38" borderId="0" applyNumberFormat="0" applyBorder="0" applyAlignment="0" applyProtection="0"/>
    <xf numFmtId="0" fontId="2" fillId="39" borderId="70" applyNumberFormat="0" applyFont="0" applyAlignment="0" applyProtection="0"/>
    <xf numFmtId="0" fontId="66" fillId="20" borderId="0" applyNumberFormat="0" applyBorder="0" applyAlignment="0" applyProtection="0"/>
    <xf numFmtId="0" fontId="2" fillId="0" borderId="0"/>
    <xf numFmtId="0" fontId="56" fillId="0" borderId="0"/>
    <xf numFmtId="0" fontId="2" fillId="0" borderId="0"/>
    <xf numFmtId="0" fontId="68" fillId="0" borderId="71" applyNumberFormat="0" applyFill="0" applyAlignment="0" applyProtection="0"/>
    <xf numFmtId="0" fontId="69" fillId="0" borderId="72" applyNumberFormat="0" applyFill="0" applyAlignment="0" applyProtection="0"/>
    <xf numFmtId="0" fontId="70" fillId="0" borderId="73" applyNumberFormat="0" applyFill="0" applyAlignment="0" applyProtection="0"/>
    <xf numFmtId="0" fontId="70" fillId="0" borderId="0" applyNumberFormat="0" applyFill="0" applyBorder="0" applyAlignment="0" applyProtection="0"/>
    <xf numFmtId="0" fontId="67" fillId="0" borderId="0" applyNumberFormat="0" applyFill="0" applyBorder="0" applyAlignment="0" applyProtection="0"/>
    <xf numFmtId="0" fontId="71" fillId="0" borderId="74" applyNumberFormat="0" applyFill="0" applyAlignment="0" applyProtection="0"/>
    <xf numFmtId="0" fontId="72" fillId="0" borderId="0" applyNumberFormat="0" applyFill="0" applyBorder="0" applyAlignment="0" applyProtection="0"/>
    <xf numFmtId="0" fontId="73" fillId="40" borderId="75" applyNumberFormat="0" applyAlignment="0" applyProtection="0"/>
    <xf numFmtId="0" fontId="77" fillId="0" borderId="0"/>
    <xf numFmtId="0" fontId="55" fillId="0" borderId="0" applyNumberFormat="0" applyFill="0" applyBorder="0" applyAlignment="0" applyProtection="0">
      <alignment vertical="top"/>
      <protection locked="0"/>
    </xf>
    <xf numFmtId="0" fontId="2" fillId="0" borderId="0"/>
  </cellStyleXfs>
  <cellXfs count="925">
    <xf numFmtId="0" fontId="0" fillId="0" borderId="0" xfId="0"/>
    <xf numFmtId="0" fontId="14" fillId="0" borderId="0" xfId="0" applyFont="1"/>
    <xf numFmtId="0" fontId="21" fillId="4" borderId="24" xfId="0" applyFont="1" applyFill="1" applyBorder="1" applyAlignment="1">
      <alignment horizontal="center" vertical="center"/>
    </xf>
    <xf numFmtId="0" fontId="21" fillId="4" borderId="24" xfId="0" applyFont="1" applyFill="1" applyBorder="1" applyAlignment="1">
      <alignment horizontal="center"/>
    </xf>
    <xf numFmtId="0" fontId="21" fillId="0" borderId="0" xfId="0" applyFont="1" applyAlignment="1">
      <alignment horizontal="center"/>
    </xf>
    <xf numFmtId="0" fontId="2" fillId="0" borderId="0" xfId="0" applyFont="1"/>
    <xf numFmtId="0" fontId="25" fillId="0" borderId="0" xfId="0" applyFont="1" applyAlignment="1">
      <alignment horizontal="center"/>
    </xf>
    <xf numFmtId="0" fontId="26" fillId="0" borderId="0" xfId="0" applyFont="1"/>
    <xf numFmtId="0" fontId="26" fillId="0" borderId="0" xfId="0" applyFont="1" applyAlignment="1">
      <alignment horizontal="left"/>
    </xf>
    <xf numFmtId="0" fontId="27" fillId="0" borderId="0" xfId="0" applyFont="1" applyAlignment="1">
      <alignment horizontal="center"/>
    </xf>
    <xf numFmtId="0" fontId="5" fillId="9" borderId="0" xfId="0" applyFont="1" applyFill="1" applyAlignment="1">
      <alignment horizontal="center" vertical="center"/>
    </xf>
    <xf numFmtId="0" fontId="5" fillId="10" borderId="0" xfId="0" applyFont="1" applyFill="1" applyAlignment="1">
      <alignment horizontal="center" vertical="center"/>
    </xf>
    <xf numFmtId="0" fontId="5" fillId="11" borderId="0" xfId="0" applyFont="1" applyFill="1" applyAlignment="1">
      <alignment horizontal="center" vertical="center"/>
    </xf>
    <xf numFmtId="0" fontId="26" fillId="0" borderId="0" xfId="0" applyFont="1" applyAlignment="1">
      <alignment horizontal="center"/>
    </xf>
    <xf numFmtId="0" fontId="28" fillId="9" borderId="0" xfId="0" applyFont="1" applyFill="1" applyAlignment="1">
      <alignment vertical="center"/>
    </xf>
    <xf numFmtId="164" fontId="5" fillId="10" borderId="0" xfId="0" applyNumberFormat="1" applyFont="1" applyFill="1" applyAlignment="1">
      <alignment vertical="center"/>
    </xf>
    <xf numFmtId="164" fontId="5" fillId="11" borderId="0" xfId="0" applyNumberFormat="1" applyFont="1" applyFill="1" applyAlignment="1">
      <alignment vertical="center"/>
    </xf>
    <xf numFmtId="0" fontId="30" fillId="0" borderId="0" xfId="0" applyFont="1"/>
    <xf numFmtId="0" fontId="3" fillId="0" borderId="0" xfId="0" applyFont="1" applyAlignment="1">
      <alignment horizontal="left"/>
    </xf>
    <xf numFmtId="0" fontId="3" fillId="0" borderId="1" xfId="0" applyFont="1" applyBorder="1"/>
    <xf numFmtId="0" fontId="3" fillId="0" borderId="2" xfId="0" applyFont="1" applyBorder="1"/>
    <xf numFmtId="0" fontId="3" fillId="0" borderId="3" xfId="0" applyFont="1" applyBorder="1"/>
    <xf numFmtId="165" fontId="3" fillId="12" borderId="4" xfId="0" applyNumberFormat="1" applyFont="1" applyFill="1" applyBorder="1" applyProtection="1">
      <protection locked="0"/>
    </xf>
    <xf numFmtId="165" fontId="3" fillId="0" borderId="3" xfId="0" applyNumberFormat="1" applyFont="1" applyBorder="1" applyAlignment="1" applyProtection="1">
      <alignment horizontal="center"/>
      <protection hidden="1"/>
    </xf>
    <xf numFmtId="165" fontId="31" fillId="0" borderId="0" xfId="0" applyNumberFormat="1" applyFont="1"/>
    <xf numFmtId="0" fontId="4" fillId="0" borderId="0" xfId="0" applyFont="1"/>
    <xf numFmtId="0" fontId="4" fillId="0" borderId="0" xfId="0" applyFont="1" applyProtection="1">
      <protection hidden="1"/>
    </xf>
    <xf numFmtId="0" fontId="1" fillId="0" borderId="0" xfId="0" applyFont="1" applyAlignment="1">
      <alignment horizontal="left"/>
    </xf>
    <xf numFmtId="49" fontId="5" fillId="0" borderId="1" xfId="0" applyNumberFormat="1" applyFont="1" applyBorder="1"/>
    <xf numFmtId="0" fontId="2" fillId="0" borderId="2" xfId="0" applyFont="1" applyBorder="1" applyAlignment="1">
      <alignment horizontal="left"/>
    </xf>
    <xf numFmtId="0" fontId="2" fillId="0" borderId="2" xfId="0" applyFont="1" applyBorder="1"/>
    <xf numFmtId="0" fontId="2" fillId="0" borderId="3" xfId="0" applyFont="1" applyBorder="1"/>
    <xf numFmtId="0" fontId="2" fillId="0" borderId="0" xfId="0" applyFont="1" applyProtection="1">
      <protection hidden="1"/>
    </xf>
    <xf numFmtId="0" fontId="32" fillId="0" borderId="0" xfId="0" applyFont="1"/>
    <xf numFmtId="49" fontId="2" fillId="0" borderId="1" xfId="0" applyNumberFormat="1" applyFont="1" applyBorder="1"/>
    <xf numFmtId="0" fontId="16" fillId="0" borderId="3" xfId="0" applyFont="1" applyBorder="1" applyAlignment="1">
      <alignment horizontal="center"/>
    </xf>
    <xf numFmtId="2" fontId="2" fillId="12" borderId="1" xfId="0" applyNumberFormat="1" applyFont="1" applyFill="1" applyBorder="1" applyProtection="1">
      <protection locked="0"/>
    </xf>
    <xf numFmtId="0" fontId="2" fillId="12" borderId="3" xfId="0" applyFont="1" applyFill="1" applyBorder="1"/>
    <xf numFmtId="2" fontId="2" fillId="0" borderId="0" xfId="0" applyNumberFormat="1" applyFont="1" applyProtection="1">
      <protection hidden="1"/>
    </xf>
    <xf numFmtId="0" fontId="21" fillId="3" borderId="0" xfId="0" applyFont="1" applyFill="1" applyAlignment="1">
      <alignment horizontal="center"/>
    </xf>
    <xf numFmtId="2" fontId="2" fillId="12" borderId="32" xfId="0" applyNumberFormat="1" applyFont="1" applyFill="1" applyBorder="1" applyProtection="1">
      <protection locked="0"/>
    </xf>
    <xf numFmtId="0" fontId="2" fillId="12" borderId="36" xfId="0" applyFont="1" applyFill="1" applyBorder="1"/>
    <xf numFmtId="0" fontId="2" fillId="0" borderId="7" xfId="0" applyFont="1" applyBorder="1"/>
    <xf numFmtId="2" fontId="2" fillId="0" borderId="7" xfId="0" applyNumberFormat="1" applyFont="1" applyBorder="1" applyProtection="1">
      <protection hidden="1"/>
    </xf>
    <xf numFmtId="0" fontId="2" fillId="0" borderId="7" xfId="0" applyFont="1" applyBorder="1" applyProtection="1">
      <protection hidden="1"/>
    </xf>
    <xf numFmtId="2" fontId="3" fillId="0" borderId="37" xfId="0" applyNumberFormat="1" applyFont="1" applyBorder="1" applyProtection="1">
      <protection hidden="1"/>
    </xf>
    <xf numFmtId="166" fontId="3" fillId="0" borderId="37" xfId="0" applyNumberFormat="1" applyFont="1" applyBorder="1"/>
    <xf numFmtId="0" fontId="2" fillId="0" borderId="37" xfId="0" applyFont="1" applyBorder="1" applyProtection="1">
      <protection hidden="1"/>
    </xf>
    <xf numFmtId="49" fontId="33" fillId="0" borderId="0" xfId="0" applyNumberFormat="1" applyFont="1" applyAlignment="1">
      <alignment horizontal="left"/>
    </xf>
    <xf numFmtId="49" fontId="34" fillId="0" borderId="0" xfId="0" applyNumberFormat="1" applyFont="1" applyAlignment="1">
      <alignment horizontal="left"/>
    </xf>
    <xf numFmtId="2" fontId="3" fillId="0" borderId="0" xfId="0" applyNumberFormat="1" applyFont="1" applyProtection="1">
      <protection hidden="1"/>
    </xf>
    <xf numFmtId="166" fontId="3" fillId="0" borderId="0" xfId="0" applyNumberFormat="1" applyFont="1"/>
    <xf numFmtId="0" fontId="5" fillId="0" borderId="2" xfId="0" applyFont="1" applyBorder="1" applyAlignment="1">
      <alignment horizontal="left"/>
    </xf>
    <xf numFmtId="2" fontId="2" fillId="0" borderId="2" xfId="0" applyNumberFormat="1" applyFont="1" applyBorder="1" applyProtection="1">
      <protection locked="0"/>
    </xf>
    <xf numFmtId="0" fontId="16" fillId="0" borderId="3" xfId="0" applyFont="1" applyBorder="1"/>
    <xf numFmtId="2" fontId="32" fillId="0" borderId="0" xfId="0" applyNumberFormat="1" applyFont="1"/>
    <xf numFmtId="49" fontId="4" fillId="0" borderId="0" xfId="0" applyNumberFormat="1" applyFont="1"/>
    <xf numFmtId="0" fontId="4" fillId="0" borderId="0" xfId="0" applyFont="1" applyAlignment="1" applyProtection="1">
      <alignment horizontal="right"/>
      <protection hidden="1"/>
    </xf>
    <xf numFmtId="0" fontId="26" fillId="0" borderId="0" xfId="0" applyFont="1" applyAlignment="1">
      <alignment horizontal="right"/>
    </xf>
    <xf numFmtId="49" fontId="2" fillId="0" borderId="1" xfId="0" applyNumberFormat="1" applyFont="1" applyBorder="1" applyAlignment="1">
      <alignment horizontal="left"/>
    </xf>
    <xf numFmtId="0" fontId="16" fillId="0" borderId="2" xfId="0" applyFont="1" applyBorder="1" applyAlignment="1">
      <alignment horizontal="center"/>
    </xf>
    <xf numFmtId="0" fontId="2" fillId="12" borderId="2" xfId="0" applyFont="1" applyFill="1" applyBorder="1"/>
    <xf numFmtId="0" fontId="2" fillId="0" borderId="34" xfId="0" applyFont="1" applyBorder="1"/>
    <xf numFmtId="2" fontId="3" fillId="0" borderId="38" xfId="0" applyNumberFormat="1" applyFont="1" applyBorder="1" applyProtection="1">
      <protection hidden="1"/>
    </xf>
    <xf numFmtId="0" fontId="3" fillId="0" borderId="38" xfId="0" applyFont="1" applyBorder="1"/>
    <xf numFmtId="165" fontId="4" fillId="0" borderId="0" xfId="0" applyNumberFormat="1" applyFont="1" applyProtection="1">
      <protection hidden="1"/>
    </xf>
    <xf numFmtId="165" fontId="26" fillId="0" borderId="0" xfId="0" applyNumberFormat="1" applyFont="1"/>
    <xf numFmtId="0" fontId="30" fillId="0" borderId="0" xfId="0" applyFont="1" applyAlignment="1">
      <alignment horizontal="left"/>
    </xf>
    <xf numFmtId="165" fontId="32" fillId="0" borderId="0" xfId="0" applyNumberFormat="1" applyFont="1"/>
    <xf numFmtId="2" fontId="2" fillId="0" borderId="0" xfId="0" applyNumberFormat="1" applyFont="1" applyAlignment="1" applyProtection="1">
      <alignment vertical="center"/>
      <protection hidden="1"/>
    </xf>
    <xf numFmtId="0" fontId="2" fillId="12" borderId="39" xfId="0" applyFont="1" applyFill="1" applyBorder="1"/>
    <xf numFmtId="0" fontId="2" fillId="0" borderId="40" xfId="0" applyFont="1" applyBorder="1"/>
    <xf numFmtId="2" fontId="2" fillId="0" borderId="7" xfId="0" applyNumberFormat="1" applyFont="1" applyBorder="1" applyAlignment="1" applyProtection="1">
      <alignment vertical="center"/>
      <protection hidden="1"/>
    </xf>
    <xf numFmtId="0" fontId="3" fillId="0" borderId="37" xfId="0" applyFont="1" applyBorder="1"/>
    <xf numFmtId="2" fontId="7" fillId="0" borderId="1" xfId="0" applyNumberFormat="1" applyFont="1" applyBorder="1" applyProtection="1">
      <protection hidden="1"/>
    </xf>
    <xf numFmtId="166" fontId="7" fillId="0" borderId="2" xfId="0" applyNumberFormat="1" applyFont="1" applyBorder="1"/>
    <xf numFmtId="166" fontId="7" fillId="0" borderId="34" xfId="0" applyNumberFormat="1" applyFont="1" applyBorder="1"/>
    <xf numFmtId="0" fontId="2" fillId="0" borderId="0" xfId="0" applyFont="1" applyAlignment="1" applyProtection="1">
      <alignment vertical="center"/>
      <protection hidden="1"/>
    </xf>
    <xf numFmtId="0" fontId="17" fillId="0" borderId="0" xfId="0" applyFont="1" applyAlignment="1">
      <alignment horizontal="left"/>
    </xf>
    <xf numFmtId="2" fontId="7" fillId="0" borderId="0" xfId="0" applyNumberFormat="1" applyFont="1" applyProtection="1">
      <protection hidden="1"/>
    </xf>
    <xf numFmtId="166" fontId="7" fillId="0" borderId="0" xfId="0" applyNumberFormat="1" applyFont="1"/>
    <xf numFmtId="2" fontId="7" fillId="12" borderId="1" xfId="0" applyNumberFormat="1" applyFont="1" applyFill="1" applyBorder="1" applyProtection="1">
      <protection locked="0"/>
    </xf>
    <xf numFmtId="166" fontId="7" fillId="12" borderId="2" xfId="0" applyNumberFormat="1" applyFont="1" applyFill="1" applyBorder="1"/>
    <xf numFmtId="0" fontId="7" fillId="0" borderId="14" xfId="0" applyFont="1" applyBorder="1" applyAlignment="1">
      <alignment horizontal="left"/>
    </xf>
    <xf numFmtId="0" fontId="7" fillId="0" borderId="15" xfId="0" applyFont="1" applyBorder="1" applyAlignment="1">
      <alignment horizontal="left"/>
    </xf>
    <xf numFmtId="0" fontId="1" fillId="0" borderId="16" xfId="0" applyFont="1" applyBorder="1"/>
    <xf numFmtId="2" fontId="3" fillId="0" borderId="14" xfId="0" applyNumberFormat="1" applyFont="1" applyBorder="1" applyProtection="1">
      <protection hidden="1"/>
    </xf>
    <xf numFmtId="166" fontId="3" fillId="0" borderId="15" xfId="0" applyNumberFormat="1" applyFont="1" applyBorder="1"/>
    <xf numFmtId="166" fontId="3" fillId="0" borderId="14" xfId="0" applyNumberFormat="1" applyFont="1" applyBorder="1"/>
    <xf numFmtId="2" fontId="5" fillId="0" borderId="15" xfId="0" applyNumberFormat="1" applyFont="1" applyBorder="1" applyAlignment="1" applyProtection="1">
      <alignment vertical="center"/>
      <protection hidden="1"/>
    </xf>
    <xf numFmtId="0" fontId="2" fillId="0" borderId="16" xfId="0" applyFont="1" applyBorder="1" applyAlignment="1" applyProtection="1">
      <alignment vertical="center"/>
      <protection hidden="1"/>
    </xf>
    <xf numFmtId="165" fontId="37" fillId="0" borderId="0" xfId="0" applyNumberFormat="1" applyFont="1"/>
    <xf numFmtId="0" fontId="4" fillId="0" borderId="0" xfId="0" applyFont="1" applyAlignment="1">
      <alignment horizontal="left"/>
    </xf>
    <xf numFmtId="0" fontId="7" fillId="0" borderId="0" xfId="0" applyFont="1" applyAlignment="1">
      <alignment horizontal="left"/>
    </xf>
    <xf numFmtId="165" fontId="4" fillId="0" borderId="0" xfId="0" applyNumberFormat="1" applyFont="1"/>
    <xf numFmtId="0" fontId="24" fillId="0" borderId="39" xfId="0" applyFont="1" applyBorder="1" applyAlignment="1">
      <alignment horizontal="left"/>
    </xf>
    <xf numFmtId="0" fontId="26" fillId="0" borderId="39" xfId="0" applyFont="1" applyBorder="1"/>
    <xf numFmtId="0" fontId="2" fillId="0" borderId="36" xfId="0" applyFont="1" applyBorder="1" applyAlignment="1">
      <alignment horizontal="right" vertical="center"/>
    </xf>
    <xf numFmtId="49" fontId="38" fillId="0" borderId="0" xfId="0" applyNumberFormat="1" applyFont="1"/>
    <xf numFmtId="0" fontId="38" fillId="0" borderId="0" xfId="0" applyFont="1"/>
    <xf numFmtId="0" fontId="3" fillId="0" borderId="0" xfId="0" applyFont="1"/>
    <xf numFmtId="165" fontId="3" fillId="3" borderId="0" xfId="0" applyNumberFormat="1" applyFont="1" applyFill="1" applyProtection="1">
      <protection locked="0"/>
    </xf>
    <xf numFmtId="165" fontId="3" fillId="0" borderId="0" xfId="0" applyNumberFormat="1" applyFont="1" applyAlignment="1" applyProtection="1">
      <alignment horizontal="center"/>
      <protection hidden="1"/>
    </xf>
    <xf numFmtId="0" fontId="32" fillId="0" borderId="2" xfId="0" applyFont="1" applyBorder="1"/>
    <xf numFmtId="0" fontId="7" fillId="0" borderId="0" xfId="0" applyFont="1"/>
    <xf numFmtId="0" fontId="0" fillId="0" borderId="0" xfId="0" applyAlignment="1">
      <alignment horizontal="center"/>
    </xf>
    <xf numFmtId="170" fontId="0" fillId="0" borderId="0" xfId="4" applyNumberFormat="1" applyFont="1" applyProtection="1"/>
    <xf numFmtId="2" fontId="2" fillId="12" borderId="21" xfId="0" applyNumberFormat="1" applyFont="1" applyFill="1" applyBorder="1" applyProtection="1">
      <protection locked="0"/>
    </xf>
    <xf numFmtId="166" fontId="7" fillId="12" borderId="3" xfId="0" applyNumberFormat="1" applyFont="1" applyFill="1" applyBorder="1"/>
    <xf numFmtId="0" fontId="5" fillId="3" borderId="0" xfId="0" applyFont="1" applyFill="1" applyAlignment="1">
      <alignment horizontal="center" vertical="center"/>
    </xf>
    <xf numFmtId="0" fontId="28" fillId="3" borderId="0" xfId="0" applyFont="1" applyFill="1" applyAlignment="1">
      <alignment vertical="center"/>
    </xf>
    <xf numFmtId="164" fontId="5" fillId="3" borderId="0" xfId="0" applyNumberFormat="1" applyFont="1" applyFill="1" applyAlignment="1">
      <alignment vertical="center"/>
    </xf>
    <xf numFmtId="0" fontId="45" fillId="3" borderId="41" xfId="3" applyFont="1" applyFill="1" applyBorder="1" applyAlignment="1" applyProtection="1">
      <alignment horizontal="center"/>
    </xf>
    <xf numFmtId="0" fontId="0" fillId="0" borderId="0" xfId="0" applyAlignment="1">
      <alignment vertical="center"/>
    </xf>
    <xf numFmtId="49" fontId="16" fillId="3" borderId="0" xfId="0" applyNumberFormat="1" applyFont="1" applyFill="1" applyAlignment="1">
      <alignment horizontal="left" vertical="center"/>
    </xf>
    <xf numFmtId="0" fontId="10" fillId="0" borderId="35" xfId="0" applyFont="1" applyBorder="1" applyAlignment="1">
      <alignment horizontal="center" vertical="center"/>
    </xf>
    <xf numFmtId="49" fontId="16" fillId="0" borderId="27" xfId="0" applyNumberFormat="1" applyFont="1" applyBorder="1" applyAlignment="1">
      <alignment horizontal="centerContinuous" vertical="center" wrapText="1"/>
    </xf>
    <xf numFmtId="49" fontId="6" fillId="0" borderId="27" xfId="0" applyNumberFormat="1" applyFont="1" applyBorder="1" applyAlignment="1">
      <alignment horizontal="centerContinuous" vertical="center"/>
    </xf>
    <xf numFmtId="49" fontId="18" fillId="0" borderId="27" xfId="0" applyNumberFormat="1" applyFont="1" applyBorder="1" applyAlignment="1">
      <alignment horizontal="centerContinuous" vertical="center"/>
    </xf>
    <xf numFmtId="49" fontId="14" fillId="0" borderId="27" xfId="0" applyNumberFormat="1" applyFont="1" applyBorder="1" applyAlignment="1">
      <alignment horizontal="centerContinuous" vertical="center"/>
    </xf>
    <xf numFmtId="0" fontId="19" fillId="0" borderId="27" xfId="0" applyFont="1" applyBorder="1" applyAlignment="1">
      <alignment horizontal="center" vertical="center" wrapText="1"/>
    </xf>
    <xf numFmtId="49" fontId="19" fillId="3" borderId="0" xfId="0" applyNumberFormat="1" applyFont="1" applyFill="1" applyAlignment="1">
      <alignment horizontal="center" vertical="center" textRotation="90"/>
    </xf>
    <xf numFmtId="0" fontId="5" fillId="0" borderId="29" xfId="0" applyFont="1" applyBorder="1" applyAlignment="1">
      <alignment horizontal="center" vertical="center" wrapText="1"/>
    </xf>
    <xf numFmtId="49" fontId="18" fillId="0" borderId="20" xfId="0" applyNumberFormat="1" applyFont="1" applyBorder="1" applyAlignment="1">
      <alignment horizontal="center" vertical="center" textRotation="90"/>
    </xf>
    <xf numFmtId="0" fontId="20" fillId="0" borderId="22" xfId="0" applyFont="1" applyBorder="1" applyAlignment="1">
      <alignment horizontal="left" vertical="center" wrapText="1"/>
    </xf>
    <xf numFmtId="1" fontId="6" fillId="3" borderId="0" xfId="0" applyNumberFormat="1" applyFont="1" applyFill="1" applyAlignment="1">
      <alignment horizontal="center" vertical="center"/>
    </xf>
    <xf numFmtId="0" fontId="10" fillId="8" borderId="11" xfId="0" applyFont="1" applyFill="1" applyBorder="1" applyAlignment="1">
      <alignment vertical="center"/>
    </xf>
    <xf numFmtId="1" fontId="10" fillId="3" borderId="0" xfId="0" applyNumberFormat="1" applyFont="1" applyFill="1" applyAlignment="1">
      <alignment horizontal="center" vertical="center"/>
    </xf>
    <xf numFmtId="0" fontId="10" fillId="18" borderId="49" xfId="0" applyFont="1" applyFill="1" applyBorder="1" applyAlignment="1">
      <alignment vertical="center"/>
    </xf>
    <xf numFmtId="0" fontId="10" fillId="3" borderId="0" xfId="0" applyFont="1" applyFill="1" applyAlignment="1">
      <alignment horizontal="center" vertical="center"/>
    </xf>
    <xf numFmtId="0" fontId="10" fillId="3" borderId="45" xfId="0" applyFont="1" applyFill="1" applyBorder="1" applyAlignment="1">
      <alignment horizontal="center" vertical="center"/>
    </xf>
    <xf numFmtId="0" fontId="52" fillId="0" borderId="0" xfId="0" applyFont="1"/>
    <xf numFmtId="0" fontId="11" fillId="0" borderId="49" xfId="0" applyFont="1" applyBorder="1" applyAlignment="1">
      <alignment vertical="center"/>
    </xf>
    <xf numFmtId="49" fontId="10" fillId="0" borderId="4" xfId="0" applyNumberFormat="1" applyFont="1" applyBorder="1" applyAlignment="1">
      <alignment horizontal="center" vertical="center"/>
    </xf>
    <xf numFmtId="0" fontId="11" fillId="0" borderId="50" xfId="0" applyFont="1" applyBorder="1" applyAlignment="1">
      <alignment vertical="center"/>
    </xf>
    <xf numFmtId="0" fontId="42" fillId="0" borderId="49" xfId="0" applyFont="1" applyBorder="1" applyAlignment="1">
      <alignment vertical="center"/>
    </xf>
    <xf numFmtId="0" fontId="11" fillId="0" borderId="0" xfId="0" applyFont="1"/>
    <xf numFmtId="0" fontId="52" fillId="3" borderId="0" xfId="0" applyFont="1" applyFill="1" applyAlignment="1">
      <alignment horizontal="center" vertical="center" textRotation="90"/>
    </xf>
    <xf numFmtId="0" fontId="10" fillId="18" borderId="47" xfId="0" applyFont="1" applyFill="1" applyBorder="1" applyAlignment="1">
      <alignment vertical="center"/>
    </xf>
    <xf numFmtId="0" fontId="10" fillId="3" borderId="55" xfId="0" applyFont="1" applyFill="1" applyBorder="1" applyAlignment="1">
      <alignment vertical="center"/>
    </xf>
    <xf numFmtId="0" fontId="11" fillId="3" borderId="0" xfId="0" applyFont="1" applyFill="1"/>
    <xf numFmtId="0" fontId="11" fillId="0" borderId="49" xfId="0" applyFont="1" applyBorder="1" applyAlignment="1">
      <alignment vertical="center" wrapText="1"/>
    </xf>
    <xf numFmtId="49" fontId="10" fillId="3" borderId="4" xfId="0" applyNumberFormat="1" applyFont="1" applyFill="1" applyBorder="1" applyAlignment="1">
      <alignment horizontal="center" vertical="center"/>
    </xf>
    <xf numFmtId="0" fontId="11" fillId="3" borderId="50" xfId="0" applyFont="1" applyFill="1" applyBorder="1" applyAlignment="1">
      <alignment vertical="center"/>
    </xf>
    <xf numFmtId="49" fontId="23" fillId="0" borderId="4" xfId="0" applyNumberFormat="1" applyFont="1" applyBorder="1" applyAlignment="1">
      <alignment horizontal="center" vertical="center"/>
    </xf>
    <xf numFmtId="0" fontId="10" fillId="3" borderId="58" xfId="0" applyFont="1" applyFill="1" applyBorder="1" applyAlignment="1">
      <alignment vertical="center"/>
    </xf>
    <xf numFmtId="0" fontId="11" fillId="0" borderId="58" xfId="0" applyFont="1" applyBorder="1" applyAlignment="1">
      <alignment vertical="center"/>
    </xf>
    <xf numFmtId="0" fontId="11" fillId="3" borderId="49" xfId="0" applyFont="1" applyFill="1" applyBorder="1" applyAlignment="1">
      <alignment vertical="center"/>
    </xf>
    <xf numFmtId="0" fontId="11" fillId="0" borderId="55" xfId="0" applyFont="1" applyBorder="1" applyAlignment="1">
      <alignment vertical="center"/>
    </xf>
    <xf numFmtId="49" fontId="10" fillId="0" borderId="27" xfId="0" applyNumberFormat="1" applyFont="1" applyBorder="1" applyAlignment="1">
      <alignment horizontal="center" vertical="center"/>
    </xf>
    <xf numFmtId="1" fontId="11" fillId="0" borderId="49" xfId="0" applyNumberFormat="1" applyFont="1" applyBorder="1" applyAlignment="1">
      <alignment horizontal="left" vertical="center"/>
    </xf>
    <xf numFmtId="0" fontId="11" fillId="0" borderId="53" xfId="0" applyFont="1" applyBorder="1" applyAlignment="1">
      <alignment vertical="center"/>
    </xf>
    <xf numFmtId="0" fontId="10" fillId="18" borderId="55" xfId="0" applyFont="1" applyFill="1" applyBorder="1" applyAlignment="1">
      <alignment vertical="center"/>
    </xf>
    <xf numFmtId="49" fontId="10" fillId="0" borderId="25" xfId="0" applyNumberFormat="1" applyFont="1" applyBorder="1" applyAlignment="1">
      <alignment horizontal="center" vertical="center"/>
    </xf>
    <xf numFmtId="0" fontId="11" fillId="0" borderId="57" xfId="0" applyFont="1" applyBorder="1" applyAlignment="1">
      <alignment vertical="center"/>
    </xf>
    <xf numFmtId="0" fontId="10" fillId="8" borderId="23" xfId="0" applyFont="1" applyFill="1" applyBorder="1" applyAlignment="1">
      <alignment vertical="center"/>
    </xf>
    <xf numFmtId="0" fontId="6" fillId="3" borderId="0" xfId="0" applyFont="1" applyFill="1" applyAlignment="1">
      <alignment horizontal="center" vertical="center"/>
    </xf>
    <xf numFmtId="0" fontId="6" fillId="3" borderId="13" xfId="0" applyFont="1" applyFill="1" applyBorder="1" applyAlignment="1">
      <alignment horizontal="center" vertical="center"/>
    </xf>
    <xf numFmtId="49" fontId="6" fillId="0" borderId="4" xfId="0" applyNumberFormat="1" applyFont="1" applyBorder="1" applyAlignment="1">
      <alignment horizontal="center" vertical="center"/>
    </xf>
    <xf numFmtId="0" fontId="14" fillId="0" borderId="50" xfId="0" applyFont="1" applyBorder="1" applyAlignment="1">
      <alignment vertical="center"/>
    </xf>
    <xf numFmtId="49" fontId="6" fillId="3" borderId="4" xfId="0" applyNumberFormat="1" applyFont="1" applyFill="1" applyBorder="1" applyAlignment="1">
      <alignment horizontal="center" vertical="center"/>
    </xf>
    <xf numFmtId="0" fontId="14" fillId="3" borderId="50" xfId="0" applyFont="1" applyFill="1" applyBorder="1" applyAlignment="1">
      <alignment vertical="center"/>
    </xf>
    <xf numFmtId="49" fontId="53" fillId="0" borderId="4" xfId="0" applyNumberFormat="1" applyFont="1" applyBorder="1" applyAlignment="1">
      <alignment horizontal="center" vertical="center"/>
    </xf>
    <xf numFmtId="0" fontId="54" fillId="0" borderId="0" xfId="0" applyFont="1"/>
    <xf numFmtId="0" fontId="10" fillId="0" borderId="49" xfId="0" applyFont="1" applyBorder="1" applyAlignment="1">
      <alignment vertical="center"/>
    </xf>
    <xf numFmtId="49" fontId="6" fillId="0" borderId="63" xfId="0" applyNumberFormat="1" applyFont="1" applyBorder="1" applyAlignment="1">
      <alignment horizontal="center" vertical="center"/>
    </xf>
    <xf numFmtId="49" fontId="6" fillId="0" borderId="27" xfId="0" applyNumberFormat="1" applyFont="1" applyBorder="1" applyAlignment="1">
      <alignment horizontal="center" vertical="center"/>
    </xf>
    <xf numFmtId="0" fontId="14" fillId="0" borderId="56" xfId="0" applyFont="1" applyBorder="1" applyAlignment="1">
      <alignment vertical="center"/>
    </xf>
    <xf numFmtId="49" fontId="6" fillId="0" borderId="25" xfId="0" applyNumberFormat="1" applyFont="1" applyBorder="1" applyAlignment="1">
      <alignment horizontal="center" vertical="center"/>
    </xf>
    <xf numFmtId="0" fontId="14" fillId="0" borderId="57" xfId="0" applyFont="1" applyBorder="1" applyAlignment="1">
      <alignment vertical="center"/>
    </xf>
    <xf numFmtId="49" fontId="14" fillId="0" borderId="56" xfId="0" applyNumberFormat="1" applyFont="1" applyBorder="1" applyAlignment="1">
      <alignment vertical="center"/>
    </xf>
    <xf numFmtId="49" fontId="6" fillId="0" borderId="34" xfId="0" applyNumberFormat="1" applyFont="1" applyBorder="1" applyAlignment="1">
      <alignment horizontal="center" vertical="center"/>
    </xf>
    <xf numFmtId="49" fontId="6" fillId="0" borderId="28" xfId="0" applyNumberFormat="1" applyFont="1" applyBorder="1" applyAlignment="1">
      <alignment horizontal="center" vertical="center"/>
    </xf>
    <xf numFmtId="49" fontId="6" fillId="0" borderId="0" xfId="0" applyNumberFormat="1" applyFont="1" applyAlignment="1">
      <alignment horizontal="center" vertical="center"/>
    </xf>
    <xf numFmtId="49" fontId="6" fillId="3" borderId="28" xfId="0" applyNumberFormat="1" applyFont="1" applyFill="1" applyBorder="1" applyAlignment="1">
      <alignment horizontal="center" vertical="center"/>
    </xf>
    <xf numFmtId="49" fontId="14" fillId="0" borderId="52" xfId="0" applyNumberFormat="1" applyFont="1" applyBorder="1" applyAlignment="1">
      <alignment vertical="center"/>
    </xf>
    <xf numFmtId="49" fontId="6" fillId="3" borderId="25" xfId="0" applyNumberFormat="1" applyFont="1" applyFill="1" applyBorder="1" applyAlignment="1">
      <alignment horizontal="center" vertical="center"/>
    </xf>
    <xf numFmtId="0" fontId="14" fillId="3" borderId="57" xfId="0" applyFont="1" applyFill="1" applyBorder="1" applyAlignment="1">
      <alignment vertical="center"/>
    </xf>
    <xf numFmtId="0" fontId="11" fillId="0" borderId="51" xfId="0" applyFont="1" applyBorder="1" applyAlignment="1">
      <alignment vertical="center"/>
    </xf>
    <xf numFmtId="0" fontId="14" fillId="3" borderId="0" xfId="0" applyFont="1" applyFill="1"/>
    <xf numFmtId="0" fontId="0" fillId="3" borderId="0" xfId="0" applyFill="1"/>
    <xf numFmtId="0" fontId="50" fillId="0" borderId="0" xfId="0" applyFont="1"/>
    <xf numFmtId="0" fontId="50" fillId="3" borderId="0" xfId="0" applyFont="1" applyFill="1"/>
    <xf numFmtId="0" fontId="0" fillId="3" borderId="0" xfId="0" applyFill="1" applyAlignment="1">
      <alignment vertical="center"/>
    </xf>
    <xf numFmtId="0" fontId="5" fillId="3" borderId="0" xfId="0" applyFont="1" applyFill="1" applyAlignment="1">
      <alignment horizontal="center" vertical="center" textRotation="90"/>
    </xf>
    <xf numFmtId="49" fontId="6" fillId="0" borderId="66" xfId="0" applyNumberFormat="1" applyFont="1" applyBorder="1" applyAlignment="1">
      <alignment horizontal="center" vertical="center"/>
    </xf>
    <xf numFmtId="0" fontId="5" fillId="0" borderId="1" xfId="0" applyFont="1" applyBorder="1" applyAlignment="1">
      <alignment vertical="center"/>
    </xf>
    <xf numFmtId="0" fontId="0" fillId="0" borderId="2" xfId="0" applyBorder="1" applyAlignment="1">
      <alignment vertical="center"/>
    </xf>
    <xf numFmtId="0" fontId="0" fillId="0" borderId="3" xfId="0" applyBorder="1" applyAlignment="1">
      <alignment vertical="center"/>
    </xf>
    <xf numFmtId="0" fontId="0" fillId="0" borderId="5" xfId="0" applyBorder="1"/>
    <xf numFmtId="0" fontId="3" fillId="5" borderId="4" xfId="0" applyFont="1" applyFill="1" applyBorder="1" applyAlignment="1">
      <alignment horizontal="center" vertical="center"/>
    </xf>
    <xf numFmtId="0" fontId="3" fillId="5" borderId="1" xfId="0" applyFont="1" applyFill="1" applyBorder="1" applyAlignment="1">
      <alignment horizontal="center" vertical="center"/>
    </xf>
    <xf numFmtId="0" fontId="10" fillId="0" borderId="8" xfId="0" applyFont="1" applyBorder="1" applyAlignment="1">
      <alignment horizontal="center" vertical="center" wrapText="1"/>
    </xf>
    <xf numFmtId="0" fontId="75" fillId="0" borderId="9" xfId="0" applyFont="1" applyBorder="1" applyAlignment="1">
      <alignment horizontal="center" wrapText="1"/>
    </xf>
    <xf numFmtId="0" fontId="11" fillId="0" borderId="10" xfId="0" applyFont="1" applyBorder="1" applyAlignment="1">
      <alignment horizontal="center" wrapText="1"/>
    </xf>
    <xf numFmtId="1" fontId="76" fillId="0" borderId="12" xfId="0" applyNumberFormat="1" applyFont="1" applyBorder="1" applyAlignment="1">
      <alignment horizontal="center"/>
    </xf>
    <xf numFmtId="0" fontId="0" fillId="0" borderId="10" xfId="0" applyBorder="1" applyAlignment="1">
      <alignment horizontal="center"/>
    </xf>
    <xf numFmtId="1" fontId="76" fillId="3" borderId="12" xfId="0" applyNumberFormat="1" applyFont="1" applyFill="1" applyBorder="1" applyAlignment="1">
      <alignment horizontal="center"/>
    </xf>
    <xf numFmtId="0" fontId="2" fillId="0" borderId="0" xfId="0" applyFont="1" applyAlignment="1">
      <alignment horizontal="center"/>
    </xf>
    <xf numFmtId="0" fontId="76" fillId="0" borderId="12" xfId="0" applyFont="1" applyBorder="1" applyAlignment="1">
      <alignment horizontal="center"/>
    </xf>
    <xf numFmtId="0" fontId="2" fillId="0" borderId="10" xfId="0" applyFont="1" applyBorder="1" applyAlignment="1">
      <alignment horizontal="center"/>
    </xf>
    <xf numFmtId="0" fontId="0" fillId="0" borderId="13" xfId="0" applyBorder="1" applyAlignment="1">
      <alignment horizontal="center"/>
    </xf>
    <xf numFmtId="0" fontId="74" fillId="0" borderId="13" xfId="0" applyFont="1"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7" xfId="0" applyBorder="1"/>
    <xf numFmtId="0" fontId="0" fillId="0" borderId="8" xfId="0" applyBorder="1" applyAlignment="1">
      <alignment horizontal="center"/>
    </xf>
    <xf numFmtId="0" fontId="0" fillId="0" borderId="14" xfId="0" applyBorder="1" applyAlignment="1">
      <alignment horizontal="center"/>
    </xf>
    <xf numFmtId="0" fontId="0" fillId="0" borderId="15" xfId="0" applyBorder="1" applyAlignment="1">
      <alignment horizontal="center"/>
    </xf>
    <xf numFmtId="0" fontId="0" fillId="0" borderId="15" xfId="0" applyBorder="1"/>
    <xf numFmtId="0" fontId="0" fillId="0" borderId="16" xfId="0" applyBorder="1" applyAlignment="1">
      <alignment horizontal="center"/>
    </xf>
    <xf numFmtId="0" fontId="5" fillId="0" borderId="43" xfId="0" applyFont="1" applyBorder="1" applyAlignment="1">
      <alignment horizontal="left" vertical="center"/>
    </xf>
    <xf numFmtId="0" fontId="0" fillId="0" borderId="44" xfId="0" applyBorder="1" applyAlignment="1">
      <alignment vertical="center"/>
    </xf>
    <xf numFmtId="0" fontId="0" fillId="0" borderId="44" xfId="0" applyBorder="1" applyAlignment="1">
      <alignment horizontal="center" vertical="center"/>
    </xf>
    <xf numFmtId="0" fontId="0" fillId="0" borderId="45" xfId="0" applyBorder="1" applyAlignment="1">
      <alignment vertical="center"/>
    </xf>
    <xf numFmtId="0" fontId="2" fillId="3" borderId="0" xfId="0" applyFont="1" applyFill="1" applyAlignment="1">
      <alignment vertical="center"/>
    </xf>
    <xf numFmtId="0" fontId="5" fillId="0" borderId="10" xfId="0" applyFont="1" applyBorder="1" applyAlignment="1">
      <alignment horizontal="left" vertical="center"/>
    </xf>
    <xf numFmtId="0" fontId="0" fillId="0" borderId="0" xfId="0" applyAlignment="1">
      <alignment horizontal="center" vertical="center"/>
    </xf>
    <xf numFmtId="0" fontId="0" fillId="0" borderId="13" xfId="0" applyBorder="1" applyAlignment="1">
      <alignment vertical="center"/>
    </xf>
    <xf numFmtId="0" fontId="2" fillId="0" borderId="10" xfId="0" applyFont="1" applyBorder="1" applyAlignment="1">
      <alignment horizontal="left" vertical="center"/>
    </xf>
    <xf numFmtId="0" fontId="39" fillId="0" borderId="6" xfId="0" applyFont="1" applyBorder="1" applyAlignment="1">
      <alignment horizontal="left" vertical="center"/>
    </xf>
    <xf numFmtId="0" fontId="0" fillId="0" borderId="7" xfId="0" applyBorder="1" applyAlignment="1">
      <alignment vertical="center"/>
    </xf>
    <xf numFmtId="0" fontId="0" fillId="0" borderId="7" xfId="0" applyBorder="1" applyAlignment="1">
      <alignment horizontal="center" vertical="center"/>
    </xf>
    <xf numFmtId="0" fontId="0" fillId="0" borderId="8" xfId="0" applyBorder="1" applyAlignment="1">
      <alignment vertical="center"/>
    </xf>
    <xf numFmtId="0" fontId="15" fillId="3" borderId="0" xfId="0" applyFont="1" applyFill="1" applyAlignment="1">
      <alignment vertical="center"/>
    </xf>
    <xf numFmtId="0" fontId="2" fillId="3" borderId="0" xfId="0" applyFont="1" applyFill="1"/>
    <xf numFmtId="0" fontId="43" fillId="0" borderId="43" xfId="0" applyFont="1" applyBorder="1" applyAlignment="1">
      <alignment horizontal="left" vertical="center"/>
    </xf>
    <xf numFmtId="0" fontId="43" fillId="0" borderId="6" xfId="0" applyFont="1" applyBorder="1" applyAlignment="1">
      <alignment horizontal="center" vertical="center" wrapText="1"/>
    </xf>
    <xf numFmtId="0" fontId="5" fillId="0" borderId="0" xfId="0" applyFont="1" applyAlignment="1">
      <alignment vertical="top"/>
    </xf>
    <xf numFmtId="0" fontId="2" fillId="0" borderId="0" xfId="0" applyFont="1" applyAlignment="1">
      <alignment vertical="top" wrapText="1"/>
    </xf>
    <xf numFmtId="0" fontId="45" fillId="4" borderId="64" xfId="0" applyFont="1" applyFill="1" applyBorder="1" applyAlignment="1">
      <alignment horizontal="center" vertical="center"/>
    </xf>
    <xf numFmtId="170" fontId="0" fillId="3" borderId="0" xfId="4" applyNumberFormat="1" applyFont="1" applyFill="1" applyBorder="1" applyProtection="1"/>
    <xf numFmtId="0" fontId="46" fillId="0" borderId="0" xfId="0" applyFont="1"/>
    <xf numFmtId="0" fontId="84" fillId="3" borderId="0" xfId="3" applyFont="1" applyFill="1" applyBorder="1" applyAlignment="1" applyProtection="1"/>
    <xf numFmtId="0" fontId="46" fillId="3" borderId="0" xfId="0" applyFont="1" applyFill="1"/>
    <xf numFmtId="0" fontId="86" fillId="3" borderId="0" xfId="3" applyFont="1" applyFill="1" applyBorder="1" applyAlignment="1" applyProtection="1">
      <alignment horizontal="center" vertical="center" wrapText="1"/>
    </xf>
    <xf numFmtId="3" fontId="0" fillId="0" borderId="0" xfId="0" applyNumberFormat="1"/>
    <xf numFmtId="170" fontId="0" fillId="0" borderId="0" xfId="0" applyNumberFormat="1"/>
    <xf numFmtId="49" fontId="0" fillId="0" borderId="0" xfId="0" applyNumberFormat="1"/>
    <xf numFmtId="0" fontId="5" fillId="0" borderId="0" xfId="0" applyFont="1"/>
    <xf numFmtId="0" fontId="5" fillId="0" borderId="0" xfId="0" applyFont="1" applyAlignment="1">
      <alignment vertical="center"/>
    </xf>
    <xf numFmtId="0" fontId="5" fillId="0" borderId="0" xfId="0" applyFont="1" applyAlignment="1">
      <alignment horizontal="center" vertical="center"/>
    </xf>
    <xf numFmtId="1" fontId="13" fillId="0" borderId="0" xfId="0" applyNumberFormat="1" applyFont="1" applyAlignment="1">
      <alignment horizontal="center" vertical="center"/>
    </xf>
    <xf numFmtId="2" fontId="13" fillId="0" borderId="0" xfId="0" applyNumberFormat="1" applyFont="1" applyAlignment="1">
      <alignment vertical="center"/>
    </xf>
    <xf numFmtId="0" fontId="2" fillId="0" borderId="0" xfId="0" applyFont="1" applyAlignment="1">
      <alignment vertical="center"/>
    </xf>
    <xf numFmtId="0" fontId="2" fillId="0" borderId="0" xfId="0" applyFont="1" applyAlignment="1">
      <alignment horizontal="left" vertical="center"/>
    </xf>
    <xf numFmtId="1" fontId="14" fillId="0" borderId="0" xfId="0" applyNumberFormat="1" applyFont="1" applyAlignment="1">
      <alignment horizontal="center" vertical="center"/>
    </xf>
    <xf numFmtId="2" fontId="14" fillId="0" borderId="0" xfId="0" applyNumberFormat="1" applyFont="1" applyAlignment="1">
      <alignment vertical="center"/>
    </xf>
    <xf numFmtId="0" fontId="10" fillId="0" borderId="4" xfId="0" applyFont="1" applyBorder="1" applyAlignment="1">
      <alignment horizontal="center" vertical="center"/>
    </xf>
    <xf numFmtId="0" fontId="6" fillId="0" borderId="4" xfId="0" applyFont="1" applyBorder="1" applyAlignment="1">
      <alignment horizontal="center" vertical="center"/>
    </xf>
    <xf numFmtId="0" fontId="87" fillId="0" borderId="0" xfId="0" applyFont="1"/>
    <xf numFmtId="49" fontId="0" fillId="45" borderId="21" xfId="0" applyNumberFormat="1" applyFill="1" applyBorder="1"/>
    <xf numFmtId="0" fontId="0" fillId="45" borderId="31" xfId="0" applyFill="1" applyBorder="1"/>
    <xf numFmtId="0" fontId="0" fillId="45" borderId="22" xfId="0" applyFill="1" applyBorder="1"/>
    <xf numFmtId="49" fontId="0" fillId="45" borderId="34" xfId="0" applyNumberFormat="1" applyFill="1" applyBorder="1"/>
    <xf numFmtId="0" fontId="0" fillId="45" borderId="0" xfId="0" applyFill="1"/>
    <xf numFmtId="0" fontId="0" fillId="45" borderId="42" xfId="0" applyFill="1" applyBorder="1"/>
    <xf numFmtId="49" fontId="0" fillId="45" borderId="30" xfId="0" applyNumberFormat="1" applyFill="1" applyBorder="1"/>
    <xf numFmtId="0" fontId="0" fillId="45" borderId="5" xfId="0" applyFill="1" applyBorder="1"/>
    <xf numFmtId="0" fontId="0" fillId="45" borderId="35" xfId="0" applyFill="1" applyBorder="1"/>
    <xf numFmtId="49" fontId="88" fillId="45" borderId="21" xfId="0" applyNumberFormat="1" applyFont="1" applyFill="1" applyBorder="1"/>
    <xf numFmtId="49" fontId="88" fillId="45" borderId="31" xfId="0" applyNumberFormat="1" applyFont="1" applyFill="1" applyBorder="1"/>
    <xf numFmtId="0" fontId="88" fillId="45" borderId="31" xfId="0" applyFont="1" applyFill="1" applyBorder="1"/>
    <xf numFmtId="49" fontId="0" fillId="49" borderId="21" xfId="0" applyNumberFormat="1" applyFill="1" applyBorder="1"/>
    <xf numFmtId="0" fontId="0" fillId="49" borderId="31" xfId="0" applyFill="1" applyBorder="1"/>
    <xf numFmtId="0" fontId="0" fillId="49" borderId="22" xfId="0" applyFill="1" applyBorder="1"/>
    <xf numFmtId="49" fontId="0" fillId="49" borderId="30" xfId="0" applyNumberFormat="1" applyFill="1" applyBorder="1"/>
    <xf numFmtId="0" fontId="0" fillId="49" borderId="5" xfId="0" applyFill="1" applyBorder="1"/>
    <xf numFmtId="0" fontId="0" fillId="49" borderId="35" xfId="0" applyFill="1" applyBorder="1"/>
    <xf numFmtId="49" fontId="0" fillId="49" borderId="34" xfId="0" applyNumberFormat="1" applyFill="1" applyBorder="1"/>
    <xf numFmtId="0" fontId="0" fillId="49" borderId="0" xfId="0" applyFill="1"/>
    <xf numFmtId="0" fontId="0" fillId="49" borderId="42" xfId="0" applyFill="1" applyBorder="1"/>
    <xf numFmtId="49" fontId="88" fillId="49" borderId="21" xfId="0" applyNumberFormat="1" applyFont="1" applyFill="1" applyBorder="1"/>
    <xf numFmtId="49" fontId="88" fillId="49" borderId="31" xfId="0" applyNumberFormat="1" applyFont="1" applyFill="1" applyBorder="1"/>
    <xf numFmtId="0" fontId="88" fillId="49" borderId="31" xfId="0" applyFont="1" applyFill="1" applyBorder="1"/>
    <xf numFmtId="0" fontId="0" fillId="10" borderId="0" xfId="0" applyFill="1"/>
    <xf numFmtId="49" fontId="88" fillId="10" borderId="1" xfId="0" applyNumberFormat="1" applyFont="1" applyFill="1" applyBorder="1"/>
    <xf numFmtId="49" fontId="88" fillId="10" borderId="2" xfId="0" applyNumberFormat="1" applyFont="1" applyFill="1" applyBorder="1"/>
    <xf numFmtId="0" fontId="88" fillId="10" borderId="2" xfId="0" applyFont="1" applyFill="1" applyBorder="1"/>
    <xf numFmtId="0" fontId="88" fillId="10" borderId="3" xfId="0" applyFont="1" applyFill="1" applyBorder="1"/>
    <xf numFmtId="49" fontId="0" fillId="10" borderId="21" xfId="0" applyNumberFormat="1" applyFill="1" applyBorder="1"/>
    <xf numFmtId="0" fontId="0" fillId="10" borderId="31" xfId="0" applyFill="1" applyBorder="1"/>
    <xf numFmtId="0" fontId="0" fillId="10" borderId="22" xfId="0" applyFill="1" applyBorder="1"/>
    <xf numFmtId="49" fontId="0" fillId="10" borderId="34" xfId="0" applyNumberFormat="1" applyFill="1" applyBorder="1"/>
    <xf numFmtId="0" fontId="0" fillId="10" borderId="42" xfId="0" applyFill="1" applyBorder="1"/>
    <xf numFmtId="49" fontId="0" fillId="10" borderId="30" xfId="0" applyNumberFormat="1" applyFill="1" applyBorder="1"/>
    <xf numFmtId="0" fontId="0" fillId="10" borderId="5" xfId="0" applyFill="1" applyBorder="1"/>
    <xf numFmtId="0" fontId="0" fillId="10" borderId="35" xfId="0" applyFill="1" applyBorder="1"/>
    <xf numFmtId="0" fontId="0" fillId="47" borderId="2" xfId="0" applyFill="1" applyBorder="1"/>
    <xf numFmtId="0" fontId="0" fillId="47" borderId="3" xfId="0" applyFill="1" applyBorder="1"/>
    <xf numFmtId="0" fontId="88" fillId="47" borderId="1" xfId="0" applyFont="1" applyFill="1" applyBorder="1"/>
    <xf numFmtId="0" fontId="88" fillId="47" borderId="2" xfId="0" applyFont="1" applyFill="1" applyBorder="1"/>
    <xf numFmtId="0" fontId="88" fillId="47" borderId="3" xfId="0" applyFont="1" applyFill="1" applyBorder="1"/>
    <xf numFmtId="49" fontId="0" fillId="47" borderId="21" xfId="0" applyNumberFormat="1" applyFill="1" applyBorder="1"/>
    <xf numFmtId="0" fontId="0" fillId="47" borderId="31" xfId="0" applyFill="1" applyBorder="1"/>
    <xf numFmtId="0" fontId="0" fillId="47" borderId="22" xfId="0" applyFill="1" applyBorder="1"/>
    <xf numFmtId="49" fontId="0" fillId="47" borderId="30" xfId="0" applyNumberFormat="1" applyFill="1" applyBorder="1"/>
    <xf numFmtId="0" fontId="0" fillId="47" borderId="5" xfId="0" applyFill="1" applyBorder="1"/>
    <xf numFmtId="0" fontId="0" fillId="47" borderId="35" xfId="0" applyFill="1" applyBorder="1"/>
    <xf numFmtId="49" fontId="0" fillId="47" borderId="1" xfId="0" applyNumberFormat="1" applyFill="1" applyBorder="1"/>
    <xf numFmtId="49" fontId="0" fillId="47" borderId="34" xfId="0" applyNumberFormat="1" applyFill="1" applyBorder="1"/>
    <xf numFmtId="0" fontId="0" fillId="47" borderId="0" xfId="0" applyFill="1"/>
    <xf numFmtId="0" fontId="0" fillId="47" borderId="42" xfId="0" applyFill="1" applyBorder="1"/>
    <xf numFmtId="49" fontId="0" fillId="3" borderId="0" xfId="0" applyNumberFormat="1" applyFill="1"/>
    <xf numFmtId="49" fontId="0" fillId="44" borderId="21" xfId="0" applyNumberFormat="1" applyFill="1" applyBorder="1"/>
    <xf numFmtId="0" fontId="88" fillId="44" borderId="31" xfId="0" applyFont="1" applyFill="1" applyBorder="1"/>
    <xf numFmtId="0" fontId="0" fillId="44" borderId="31" xfId="0" applyFill="1" applyBorder="1"/>
    <xf numFmtId="0" fontId="0" fillId="44" borderId="22" xfId="0" applyFill="1" applyBorder="1"/>
    <xf numFmtId="49" fontId="0" fillId="44" borderId="34" xfId="0" applyNumberFormat="1" applyFill="1" applyBorder="1"/>
    <xf numFmtId="0" fontId="0" fillId="44" borderId="0" xfId="0" applyFill="1"/>
    <xf numFmtId="0" fontId="0" fillId="44" borderId="42" xfId="0" applyFill="1" applyBorder="1"/>
    <xf numFmtId="49" fontId="0" fillId="44" borderId="30" xfId="0" applyNumberFormat="1" applyFill="1" applyBorder="1"/>
    <xf numFmtId="0" fontId="0" fillId="44" borderId="5" xfId="0" applyFill="1" applyBorder="1"/>
    <xf numFmtId="0" fontId="0" fillId="44" borderId="35" xfId="0" applyFill="1" applyBorder="1"/>
    <xf numFmtId="0" fontId="89" fillId="0" borderId="0" xfId="0" applyFont="1"/>
    <xf numFmtId="49" fontId="0" fillId="11" borderId="21" xfId="0" applyNumberFormat="1" applyFill="1" applyBorder="1"/>
    <xf numFmtId="0" fontId="0" fillId="11" borderId="31" xfId="0" applyFill="1" applyBorder="1"/>
    <xf numFmtId="0" fontId="0" fillId="11" borderId="22" xfId="0" applyFill="1" applyBorder="1"/>
    <xf numFmtId="49" fontId="0" fillId="11" borderId="30" xfId="0" applyNumberFormat="1" applyFill="1" applyBorder="1"/>
    <xf numFmtId="0" fontId="0" fillId="11" borderId="5" xfId="0" applyFill="1" applyBorder="1"/>
    <xf numFmtId="0" fontId="0" fillId="11" borderId="35" xfId="0" applyFill="1" applyBorder="1"/>
    <xf numFmtId="49" fontId="0" fillId="11" borderId="34" xfId="0" applyNumberFormat="1" applyFill="1" applyBorder="1"/>
    <xf numFmtId="0" fontId="0" fillId="11" borderId="0" xfId="0" applyFill="1"/>
    <xf numFmtId="0" fontId="0" fillId="11" borderId="42" xfId="0" applyFill="1" applyBorder="1"/>
    <xf numFmtId="0" fontId="87" fillId="11" borderId="5" xfId="0" applyFont="1" applyFill="1" applyBorder="1"/>
    <xf numFmtId="0" fontId="90" fillId="0" borderId="0" xfId="0" applyFont="1"/>
    <xf numFmtId="0" fontId="88" fillId="3" borderId="0" xfId="0" applyFont="1" applyFill="1"/>
    <xf numFmtId="0" fontId="92" fillId="46" borderId="4" xfId="5" applyFont="1" applyFill="1" applyBorder="1" applyAlignment="1">
      <alignment vertical="center"/>
    </xf>
    <xf numFmtId="3" fontId="7" fillId="53" borderId="1" xfId="0" applyNumberFormat="1" applyFont="1" applyFill="1" applyBorder="1" applyAlignment="1">
      <alignment horizontal="left"/>
    </xf>
    <xf numFmtId="0" fontId="92" fillId="46" borderId="4" xfId="5" applyFont="1" applyFill="1" applyBorder="1" applyAlignment="1">
      <alignment horizontal="left" vertical="center"/>
    </xf>
    <xf numFmtId="0" fontId="95" fillId="43" borderId="4" xfId="0" applyFont="1" applyFill="1" applyBorder="1" applyAlignment="1">
      <alignment horizontal="left"/>
    </xf>
    <xf numFmtId="0" fontId="95" fillId="53" borderId="4" xfId="0" applyFont="1" applyFill="1" applyBorder="1"/>
    <xf numFmtId="0" fontId="46" fillId="48" borderId="29" xfId="0" applyFont="1" applyFill="1" applyBorder="1" applyAlignment="1">
      <alignment horizontal="left"/>
    </xf>
    <xf numFmtId="0" fontId="95" fillId="48" borderId="29" xfId="0" applyFont="1" applyFill="1" applyBorder="1" applyAlignment="1">
      <alignment horizontal="left"/>
    </xf>
    <xf numFmtId="0" fontId="91" fillId="51" borderId="26" xfId="5" applyFont="1" applyFill="1" applyBorder="1" applyAlignment="1">
      <alignment horizontal="left" vertical="center"/>
    </xf>
    <xf numFmtId="0" fontId="91" fillId="51" borderId="26" xfId="5" applyFont="1" applyFill="1" applyBorder="1" applyAlignment="1">
      <alignment vertical="center"/>
    </xf>
    <xf numFmtId="0" fontId="92" fillId="52" borderId="29" xfId="5" applyFont="1" applyFill="1" applyBorder="1" applyAlignment="1">
      <alignment horizontal="left" vertical="center"/>
    </xf>
    <xf numFmtId="0" fontId="92" fillId="52" borderId="29" xfId="5" applyFont="1" applyFill="1" applyBorder="1" applyAlignment="1">
      <alignment vertical="center"/>
    </xf>
    <xf numFmtId="0" fontId="92" fillId="46" borderId="26" xfId="5" applyFont="1" applyFill="1" applyBorder="1" applyAlignment="1">
      <alignment vertical="center"/>
    </xf>
    <xf numFmtId="3" fontId="7" fillId="10" borderId="29" xfId="0" applyNumberFormat="1" applyFont="1" applyFill="1" applyBorder="1" applyAlignment="1">
      <alignment horizontal="left"/>
    </xf>
    <xf numFmtId="3" fontId="95" fillId="10" borderId="29" xfId="0" applyNumberFormat="1" applyFont="1" applyFill="1" applyBorder="1" applyAlignment="1">
      <alignment horizontal="left"/>
    </xf>
    <xf numFmtId="3" fontId="95" fillId="49" borderId="29" xfId="0" applyNumberFormat="1" applyFont="1" applyFill="1" applyBorder="1" applyAlignment="1">
      <alignment horizontal="left"/>
    </xf>
    <xf numFmtId="3" fontId="7" fillId="50" borderId="29" xfId="0" applyNumberFormat="1" applyFont="1" applyFill="1" applyBorder="1" applyAlignment="1">
      <alignment horizontal="left"/>
    </xf>
    <xf numFmtId="3" fontId="95" fillId="50" borderId="29" xfId="0" applyNumberFormat="1" applyFont="1" applyFill="1" applyBorder="1" applyAlignment="1">
      <alignment horizontal="left"/>
    </xf>
    <xf numFmtId="3" fontId="7" fillId="44" borderId="29" xfId="0" applyNumberFormat="1" applyFont="1" applyFill="1" applyBorder="1" applyAlignment="1">
      <alignment horizontal="left"/>
    </xf>
    <xf numFmtId="3" fontId="95" fillId="44" borderId="29" xfId="0" applyNumberFormat="1" applyFont="1" applyFill="1" applyBorder="1" applyAlignment="1">
      <alignment horizontal="left"/>
    </xf>
    <xf numFmtId="3" fontId="96" fillId="53" borderId="32" xfId="0" applyNumberFormat="1" applyFont="1" applyFill="1" applyBorder="1" applyAlignment="1">
      <alignment horizontal="left"/>
    </xf>
    <xf numFmtId="0" fontId="97" fillId="43" borderId="26" xfId="0" applyFont="1" applyFill="1" applyBorder="1" applyAlignment="1">
      <alignment horizontal="left"/>
    </xf>
    <xf numFmtId="0" fontId="97" fillId="48" borderId="26" xfId="0" applyFont="1" applyFill="1" applyBorder="1" applyAlignment="1">
      <alignment horizontal="left"/>
    </xf>
    <xf numFmtId="0" fontId="97" fillId="51" borderId="26" xfId="0" applyFont="1" applyFill="1" applyBorder="1" applyAlignment="1">
      <alignment horizontal="left"/>
    </xf>
    <xf numFmtId="0" fontId="97" fillId="10" borderId="26" xfId="0" applyFont="1" applyFill="1" applyBorder="1" applyAlignment="1">
      <alignment horizontal="left"/>
    </xf>
    <xf numFmtId="0" fontId="97" fillId="49" borderId="26" xfId="0" applyFont="1" applyFill="1" applyBorder="1" applyAlignment="1">
      <alignment horizontal="left"/>
    </xf>
    <xf numFmtId="0" fontId="97" fillId="50" borderId="26" xfId="0" applyFont="1" applyFill="1" applyBorder="1" applyAlignment="1">
      <alignment horizontal="left"/>
    </xf>
    <xf numFmtId="0" fontId="97" fillId="44" borderId="26" xfId="0" applyFont="1" applyFill="1" applyBorder="1" applyAlignment="1">
      <alignment horizontal="left"/>
    </xf>
    <xf numFmtId="0" fontId="97" fillId="47" borderId="33" xfId="0" applyFont="1" applyFill="1" applyBorder="1"/>
    <xf numFmtId="0" fontId="97" fillId="53" borderId="33" xfId="0" applyFont="1" applyFill="1" applyBorder="1" applyAlignment="1">
      <alignment horizontal="left"/>
    </xf>
    <xf numFmtId="171" fontId="3" fillId="12" borderId="4" xfId="0" applyNumberFormat="1" applyFont="1" applyFill="1" applyBorder="1" applyProtection="1">
      <protection locked="0"/>
    </xf>
    <xf numFmtId="0" fontId="80" fillId="0" borderId="0" xfId="0" applyFont="1"/>
    <xf numFmtId="0" fontId="85" fillId="17" borderId="55" xfId="0" applyFont="1" applyFill="1" applyBorder="1" applyAlignment="1">
      <alignment horizontal="left" vertical="top" wrapText="1"/>
    </xf>
    <xf numFmtId="0" fontId="85" fillId="17" borderId="25" xfId="0" applyFont="1" applyFill="1" applyBorder="1" applyAlignment="1">
      <alignment horizontal="left" vertical="center" wrapText="1"/>
    </xf>
    <xf numFmtId="0" fontId="85" fillId="17" borderId="25" xfId="0" applyFont="1" applyFill="1" applyBorder="1" applyAlignment="1">
      <alignment vertical="center" wrapText="1"/>
    </xf>
    <xf numFmtId="0" fontId="105" fillId="56" borderId="0" xfId="3" applyFont="1" applyFill="1" applyAlignment="1" applyProtection="1"/>
    <xf numFmtId="0" fontId="105" fillId="56" borderId="0" xfId="3" applyFont="1" applyFill="1" applyAlignment="1" applyProtection="1">
      <alignment vertical="center"/>
    </xf>
    <xf numFmtId="0" fontId="106" fillId="10" borderId="4" xfId="3" applyFont="1" applyFill="1" applyBorder="1" applyAlignment="1" applyProtection="1">
      <alignment vertical="center"/>
    </xf>
    <xf numFmtId="0" fontId="0" fillId="0" borderId="0" xfId="0" applyAlignment="1">
      <alignment horizontal="left"/>
    </xf>
    <xf numFmtId="0" fontId="0" fillId="9" borderId="17" xfId="0" applyFill="1" applyBorder="1" applyAlignment="1">
      <alignment horizontal="left"/>
    </xf>
    <xf numFmtId="0" fontId="85" fillId="9" borderId="76" xfId="0" applyFont="1" applyFill="1" applyBorder="1" applyAlignment="1">
      <alignment horizontal="left" vertical="center" wrapText="1"/>
    </xf>
    <xf numFmtId="0" fontId="0" fillId="3" borderId="0" xfId="0" applyFill="1" applyAlignment="1">
      <alignment horizontal="center" vertical="center"/>
    </xf>
    <xf numFmtId="0" fontId="46" fillId="3" borderId="0" xfId="0" applyFont="1" applyFill="1" applyAlignment="1">
      <alignment horizontal="center" vertical="center"/>
    </xf>
    <xf numFmtId="49" fontId="46" fillId="3" borderId="0" xfId="0" applyNumberFormat="1" applyFont="1" applyFill="1" applyAlignment="1">
      <alignment horizontal="center" vertical="center"/>
    </xf>
    <xf numFmtId="0" fontId="0" fillId="41" borderId="0" xfId="0" applyFill="1"/>
    <xf numFmtId="0" fontId="0" fillId="48" borderId="47" xfId="0" applyFill="1" applyBorder="1" applyAlignment="1">
      <alignment horizontal="center"/>
    </xf>
    <xf numFmtId="0" fontId="0" fillId="48" borderId="26" xfId="0" applyFill="1" applyBorder="1" applyAlignment="1">
      <alignment horizontal="left"/>
    </xf>
    <xf numFmtId="0" fontId="0" fillId="48" borderId="26" xfId="0" applyFill="1" applyBorder="1"/>
    <xf numFmtId="170" fontId="46" fillId="48" borderId="33" xfId="0" applyNumberFormat="1" applyFont="1" applyFill="1" applyBorder="1" applyAlignment="1">
      <alignment horizontal="right"/>
    </xf>
    <xf numFmtId="171" fontId="46" fillId="48" borderId="48" xfId="0" applyNumberFormat="1" applyFont="1" applyFill="1" applyBorder="1" applyAlignment="1">
      <alignment horizontal="right"/>
    </xf>
    <xf numFmtId="0" fontId="0" fillId="48" borderId="51" xfId="0" applyFill="1" applyBorder="1" applyAlignment="1">
      <alignment horizontal="center"/>
    </xf>
    <xf numFmtId="170" fontId="46" fillId="48" borderId="32" xfId="0" applyNumberFormat="1" applyFont="1" applyFill="1" applyBorder="1" applyAlignment="1">
      <alignment horizontal="right"/>
    </xf>
    <xf numFmtId="0" fontId="46" fillId="48" borderId="29" xfId="0" applyFont="1" applyFill="1" applyBorder="1" applyAlignment="1">
      <alignment horizontal="right"/>
    </xf>
    <xf numFmtId="171" fontId="46" fillId="48" borderId="29" xfId="0" applyNumberFormat="1" applyFont="1" applyFill="1" applyBorder="1" applyAlignment="1">
      <alignment horizontal="right"/>
    </xf>
    <xf numFmtId="0" fontId="46" fillId="48" borderId="52" xfId="0" applyFont="1" applyFill="1" applyBorder="1" applyAlignment="1">
      <alignment horizontal="left"/>
    </xf>
    <xf numFmtId="0" fontId="0" fillId="41" borderId="47" xfId="0" applyFill="1" applyBorder="1" applyAlignment="1">
      <alignment horizontal="center"/>
    </xf>
    <xf numFmtId="170" fontId="46" fillId="51" borderId="33" xfId="0" applyNumberFormat="1" applyFont="1" applyFill="1" applyBorder="1" applyAlignment="1">
      <alignment horizontal="right"/>
    </xf>
    <xf numFmtId="4" fontId="91" fillId="51" borderId="26" xfId="5" applyNumberFormat="1" applyFont="1" applyFill="1" applyBorder="1" applyAlignment="1">
      <alignment horizontal="right" vertical="center"/>
    </xf>
    <xf numFmtId="171" fontId="91" fillId="51" borderId="26" xfId="5" applyNumberFormat="1" applyFont="1" applyFill="1" applyBorder="1" applyAlignment="1">
      <alignment horizontal="right" vertical="center"/>
    </xf>
    <xf numFmtId="171" fontId="91" fillId="51" borderId="48" xfId="5" applyNumberFormat="1" applyFont="1" applyFill="1" applyBorder="1" applyAlignment="1">
      <alignment vertical="center"/>
    </xf>
    <xf numFmtId="0" fontId="0" fillId="41" borderId="51" xfId="0" applyFill="1" applyBorder="1" applyAlignment="1">
      <alignment horizontal="center"/>
    </xf>
    <xf numFmtId="0" fontId="95" fillId="52" borderId="29" xfId="5" applyFont="1" applyFill="1" applyBorder="1" applyAlignment="1">
      <alignment vertical="center"/>
    </xf>
    <xf numFmtId="170" fontId="46" fillId="51" borderId="32" xfId="0" applyNumberFormat="1" applyFont="1" applyFill="1" applyBorder="1" applyAlignment="1">
      <alignment horizontal="right"/>
    </xf>
    <xf numFmtId="0" fontId="91" fillId="51" borderId="29" xfId="5" applyFont="1" applyFill="1" applyBorder="1" applyAlignment="1">
      <alignment horizontal="right" vertical="center"/>
    </xf>
    <xf numFmtId="171" fontId="91" fillId="51" borderId="29" xfId="5" applyNumberFormat="1" applyFont="1" applyFill="1" applyBorder="1" applyAlignment="1">
      <alignment horizontal="right" vertical="center"/>
    </xf>
    <xf numFmtId="0" fontId="91" fillId="51" borderId="52" xfId="5" applyFont="1" applyFill="1" applyBorder="1" applyAlignment="1">
      <alignment vertical="center"/>
    </xf>
    <xf numFmtId="0" fontId="0" fillId="43" borderId="47" xfId="0" applyFill="1" applyBorder="1" applyAlignment="1">
      <alignment horizontal="center"/>
    </xf>
    <xf numFmtId="170" fontId="46" fillId="43" borderId="33" xfId="0" applyNumberFormat="1" applyFont="1" applyFill="1" applyBorder="1" applyAlignment="1">
      <alignment horizontal="right"/>
    </xf>
    <xf numFmtId="4" fontId="92" fillId="46" borderId="26" xfId="5" applyNumberFormat="1" applyFont="1" applyFill="1" applyBorder="1" applyAlignment="1">
      <alignment horizontal="right" vertical="center"/>
    </xf>
    <xf numFmtId="171" fontId="92" fillId="46" borderId="26" xfId="5" applyNumberFormat="1" applyFont="1" applyFill="1" applyBorder="1" applyAlignment="1">
      <alignment horizontal="right" vertical="center"/>
    </xf>
    <xf numFmtId="171" fontId="92" fillId="46" borderId="48" xfId="5" applyNumberFormat="1" applyFont="1" applyFill="1" applyBorder="1" applyAlignment="1">
      <alignment vertical="center"/>
    </xf>
    <xf numFmtId="0" fontId="0" fillId="43" borderId="4" xfId="0" applyFill="1" applyBorder="1" applyAlignment="1">
      <alignment horizontal="center"/>
    </xf>
    <xf numFmtId="170" fontId="46" fillId="43" borderId="1" xfId="0" applyNumberFormat="1" applyFont="1" applyFill="1" applyBorder="1" applyAlignment="1">
      <alignment horizontal="right"/>
    </xf>
    <xf numFmtId="0" fontId="92" fillId="46" borderId="4" xfId="5" applyFont="1" applyFill="1" applyBorder="1" applyAlignment="1">
      <alignment horizontal="right" vertical="center"/>
    </xf>
    <xf numFmtId="171" fontId="92" fillId="46" borderId="4" xfId="5" applyNumberFormat="1" applyFont="1" applyFill="1" applyBorder="1" applyAlignment="1">
      <alignment horizontal="right" vertical="center"/>
    </xf>
    <xf numFmtId="0" fontId="92" fillId="46" borderId="50" xfId="5" applyFont="1" applyFill="1" applyBorder="1" applyAlignment="1">
      <alignment vertical="center"/>
    </xf>
    <xf numFmtId="0" fontId="0" fillId="10" borderId="47" xfId="0" applyFill="1" applyBorder="1" applyAlignment="1">
      <alignment horizontal="center"/>
    </xf>
    <xf numFmtId="0" fontId="0" fillId="10" borderId="26" xfId="0" applyFill="1" applyBorder="1" applyAlignment="1">
      <alignment horizontal="left"/>
    </xf>
    <xf numFmtId="0" fontId="0" fillId="10" borderId="26" xfId="0" applyFill="1" applyBorder="1"/>
    <xf numFmtId="170" fontId="46" fillId="10" borderId="33" xfId="0" applyNumberFormat="1" applyFont="1" applyFill="1" applyBorder="1" applyAlignment="1">
      <alignment horizontal="right"/>
    </xf>
    <xf numFmtId="4" fontId="0" fillId="10" borderId="26" xfId="0" applyNumberFormat="1" applyFill="1" applyBorder="1" applyAlignment="1">
      <alignment horizontal="right"/>
    </xf>
    <xf numFmtId="171" fontId="0" fillId="10" borderId="26" xfId="0" applyNumberFormat="1" applyFill="1" applyBorder="1" applyAlignment="1">
      <alignment horizontal="right"/>
    </xf>
    <xf numFmtId="171" fontId="0" fillId="10" borderId="48" xfId="0" applyNumberFormat="1" applyFill="1" applyBorder="1"/>
    <xf numFmtId="0" fontId="0" fillId="10" borderId="51" xfId="0" applyFill="1" applyBorder="1" applyAlignment="1">
      <alignment horizontal="center"/>
    </xf>
    <xf numFmtId="0" fontId="0" fillId="10" borderId="29" xfId="0" applyFill="1" applyBorder="1"/>
    <xf numFmtId="170" fontId="46" fillId="10" borderId="32" xfId="0" applyNumberFormat="1" applyFont="1" applyFill="1" applyBorder="1" applyAlignment="1">
      <alignment horizontal="right"/>
    </xf>
    <xf numFmtId="170" fontId="0" fillId="10" borderId="29" xfId="4" applyNumberFormat="1" applyFont="1" applyFill="1" applyBorder="1" applyAlignment="1" applyProtection="1">
      <alignment horizontal="right"/>
    </xf>
    <xf numFmtId="171" fontId="0" fillId="10" borderId="29" xfId="0" applyNumberFormat="1" applyFill="1" applyBorder="1" applyAlignment="1">
      <alignment horizontal="right"/>
    </xf>
    <xf numFmtId="0" fontId="0" fillId="10" borderId="52" xfId="0" applyFill="1" applyBorder="1"/>
    <xf numFmtId="0" fontId="0" fillId="49" borderId="47" xfId="0" applyFill="1" applyBorder="1" applyAlignment="1">
      <alignment horizontal="center"/>
    </xf>
    <xf numFmtId="0" fontId="46" fillId="49" borderId="26" xfId="0" applyFont="1" applyFill="1" applyBorder="1" applyAlignment="1">
      <alignment horizontal="left" vertical="center"/>
    </xf>
    <xf numFmtId="49" fontId="46" fillId="49" borderId="26" xfId="0" applyNumberFormat="1" applyFont="1" applyFill="1" applyBorder="1" applyAlignment="1">
      <alignment horizontal="left" vertical="center"/>
    </xf>
    <xf numFmtId="0" fontId="0" fillId="49" borderId="26" xfId="0" applyFill="1" applyBorder="1"/>
    <xf numFmtId="170" fontId="46" fillId="49" borderId="33" xfId="0" applyNumberFormat="1" applyFont="1" applyFill="1" applyBorder="1" applyAlignment="1">
      <alignment horizontal="right"/>
    </xf>
    <xf numFmtId="4" fontId="0" fillId="49" borderId="26" xfId="4" applyNumberFormat="1" applyFont="1" applyFill="1" applyBorder="1" applyAlignment="1" applyProtection="1">
      <alignment horizontal="right"/>
    </xf>
    <xf numFmtId="171" fontId="0" fillId="49" borderId="26" xfId="0" applyNumberFormat="1" applyFill="1" applyBorder="1" applyAlignment="1">
      <alignment horizontal="right"/>
    </xf>
    <xf numFmtId="171" fontId="0" fillId="49" borderId="48" xfId="0" applyNumberFormat="1" applyFill="1" applyBorder="1"/>
    <xf numFmtId="0" fontId="0" fillId="49" borderId="51" xfId="0" applyFill="1" applyBorder="1" applyAlignment="1">
      <alignment horizontal="center"/>
    </xf>
    <xf numFmtId="0" fontId="46" fillId="49" borderId="29" xfId="0" applyFont="1" applyFill="1" applyBorder="1" applyAlignment="1">
      <alignment horizontal="left" vertical="center"/>
    </xf>
    <xf numFmtId="49" fontId="46" fillId="49" borderId="29" xfId="0" applyNumberFormat="1" applyFont="1" applyFill="1" applyBorder="1" applyAlignment="1">
      <alignment horizontal="left" vertical="center"/>
    </xf>
    <xf numFmtId="0" fontId="0" fillId="49" borderId="29" xfId="0" applyFill="1" applyBorder="1"/>
    <xf numFmtId="170" fontId="46" fillId="49" borderId="32" xfId="0" applyNumberFormat="1" applyFont="1" applyFill="1" applyBorder="1" applyAlignment="1">
      <alignment horizontal="right"/>
    </xf>
    <xf numFmtId="4" fontId="0" fillId="49" borderId="29" xfId="4" applyNumberFormat="1" applyFont="1" applyFill="1" applyBorder="1" applyAlignment="1" applyProtection="1">
      <alignment horizontal="right"/>
    </xf>
    <xf numFmtId="171" fontId="0" fillId="49" borderId="29" xfId="0" applyNumberFormat="1" applyFill="1" applyBorder="1" applyAlignment="1">
      <alignment horizontal="right"/>
    </xf>
    <xf numFmtId="0" fontId="0" fillId="49" borderId="52" xfId="0" applyFill="1" applyBorder="1"/>
    <xf numFmtId="0" fontId="0" fillId="50" borderId="47" xfId="0" applyFill="1" applyBorder="1" applyAlignment="1">
      <alignment horizontal="center"/>
    </xf>
    <xf numFmtId="0" fontId="46" fillId="50" borderId="26" xfId="0" applyFont="1" applyFill="1" applyBorder="1" applyAlignment="1">
      <alignment horizontal="left" vertical="center"/>
    </xf>
    <xf numFmtId="49" fontId="46" fillId="50" borderId="26" xfId="0" applyNumberFormat="1" applyFont="1" applyFill="1" applyBorder="1" applyAlignment="1">
      <alignment horizontal="left" vertical="center"/>
    </xf>
    <xf numFmtId="0" fontId="0" fillId="50" borderId="26" xfId="0" applyFill="1" applyBorder="1"/>
    <xf numFmtId="170" fontId="46" fillId="50" borderId="33" xfId="0" applyNumberFormat="1" applyFont="1" applyFill="1" applyBorder="1" applyAlignment="1">
      <alignment horizontal="right"/>
    </xf>
    <xf numFmtId="4" fontId="0" fillId="50" borderId="26" xfId="4" applyNumberFormat="1" applyFont="1" applyFill="1" applyBorder="1" applyAlignment="1" applyProtection="1">
      <alignment horizontal="right"/>
    </xf>
    <xf numFmtId="171" fontId="0" fillId="50" borderId="26" xfId="0" applyNumberFormat="1" applyFill="1" applyBorder="1" applyAlignment="1">
      <alignment horizontal="right"/>
    </xf>
    <xf numFmtId="171" fontId="0" fillId="50" borderId="48" xfId="0" applyNumberFormat="1" applyFill="1" applyBorder="1"/>
    <xf numFmtId="0" fontId="0" fillId="50" borderId="51" xfId="0" applyFill="1" applyBorder="1" applyAlignment="1">
      <alignment horizontal="center"/>
    </xf>
    <xf numFmtId="0" fontId="46" fillId="50" borderId="29" xfId="0" applyFont="1" applyFill="1" applyBorder="1" applyAlignment="1">
      <alignment horizontal="left" vertical="center"/>
    </xf>
    <xf numFmtId="49" fontId="46" fillId="50" borderId="29" xfId="0" applyNumberFormat="1" applyFont="1" applyFill="1" applyBorder="1" applyAlignment="1">
      <alignment horizontal="left" vertical="center"/>
    </xf>
    <xf numFmtId="170" fontId="46" fillId="50" borderId="32" xfId="0" applyNumberFormat="1" applyFont="1" applyFill="1" applyBorder="1" applyAlignment="1">
      <alignment horizontal="right"/>
    </xf>
    <xf numFmtId="4" fontId="0" fillId="50" borderId="29" xfId="4" applyNumberFormat="1" applyFont="1" applyFill="1" applyBorder="1" applyAlignment="1" applyProtection="1">
      <alignment horizontal="right"/>
    </xf>
    <xf numFmtId="171" fontId="0" fillId="50" borderId="29" xfId="0" applyNumberFormat="1" applyFill="1" applyBorder="1" applyAlignment="1">
      <alignment horizontal="right"/>
    </xf>
    <xf numFmtId="0" fontId="0" fillId="50" borderId="52" xfId="0" applyFill="1" applyBorder="1"/>
    <xf numFmtId="0" fontId="0" fillId="44" borderId="47" xfId="0" applyFill="1" applyBorder="1" applyAlignment="1">
      <alignment horizontal="center"/>
    </xf>
    <xf numFmtId="0" fontId="46" fillId="44" borderId="26" xfId="0" applyFont="1" applyFill="1" applyBorder="1" applyAlignment="1">
      <alignment horizontal="left" vertical="center"/>
    </xf>
    <xf numFmtId="49" fontId="46" fillId="44" borderId="26" xfId="0" applyNumberFormat="1" applyFont="1" applyFill="1" applyBorder="1" applyAlignment="1">
      <alignment horizontal="left" vertical="center"/>
    </xf>
    <xf numFmtId="0" fontId="0" fillId="44" borderId="26" xfId="0" applyFill="1" applyBorder="1"/>
    <xf numFmtId="170" fontId="46" fillId="44" borderId="33" xfId="0" applyNumberFormat="1" applyFont="1" applyFill="1" applyBorder="1" applyAlignment="1">
      <alignment horizontal="right"/>
    </xf>
    <xf numFmtId="4" fontId="0" fillId="44" borderId="26" xfId="4" applyNumberFormat="1" applyFont="1" applyFill="1" applyBorder="1" applyAlignment="1" applyProtection="1">
      <alignment horizontal="right"/>
    </xf>
    <xf numFmtId="171" fontId="0" fillId="44" borderId="26" xfId="0" applyNumberFormat="1" applyFill="1" applyBorder="1" applyAlignment="1">
      <alignment horizontal="right"/>
    </xf>
    <xf numFmtId="171" fontId="0" fillId="44" borderId="48" xfId="0" applyNumberFormat="1" applyFill="1" applyBorder="1"/>
    <xf numFmtId="0" fontId="0" fillId="44" borderId="51" xfId="0" applyFill="1" applyBorder="1" applyAlignment="1">
      <alignment horizontal="center"/>
    </xf>
    <xf numFmtId="0" fontId="46" fillId="44" borderId="29" xfId="0" applyFont="1" applyFill="1" applyBorder="1" applyAlignment="1">
      <alignment horizontal="left" vertical="center"/>
    </xf>
    <xf numFmtId="49" fontId="46" fillId="44" borderId="29" xfId="0" applyNumberFormat="1" applyFont="1" applyFill="1" applyBorder="1" applyAlignment="1">
      <alignment horizontal="left" vertical="center"/>
    </xf>
    <xf numFmtId="170" fontId="46" fillId="44" borderId="32" xfId="0" applyNumberFormat="1" applyFont="1" applyFill="1" applyBorder="1" applyAlignment="1">
      <alignment horizontal="right"/>
    </xf>
    <xf numFmtId="4" fontId="0" fillId="44" borderId="29" xfId="4" applyNumberFormat="1" applyFont="1" applyFill="1" applyBorder="1" applyAlignment="1" applyProtection="1">
      <alignment horizontal="right"/>
    </xf>
    <xf numFmtId="171" fontId="0" fillId="44" borderId="29" xfId="0" applyNumberFormat="1" applyFill="1" applyBorder="1" applyAlignment="1">
      <alignment horizontal="right"/>
    </xf>
    <xf numFmtId="0" fontId="0" fillId="44" borderId="52" xfId="0" applyFill="1" applyBorder="1"/>
    <xf numFmtId="0" fontId="0" fillId="47" borderId="47" xfId="0" applyFill="1" applyBorder="1" applyAlignment="1">
      <alignment horizontal="center"/>
    </xf>
    <xf numFmtId="0" fontId="0" fillId="47" borderId="26" xfId="0" applyFill="1" applyBorder="1" applyAlignment="1">
      <alignment horizontal="left"/>
    </xf>
    <xf numFmtId="0" fontId="0" fillId="47" borderId="26" xfId="0" applyFill="1" applyBorder="1"/>
    <xf numFmtId="170" fontId="46" fillId="47" borderId="33" xfId="0" applyNumberFormat="1" applyFont="1" applyFill="1" applyBorder="1" applyAlignment="1">
      <alignment horizontal="right"/>
    </xf>
    <xf numFmtId="4" fontId="0" fillId="47" borderId="26" xfId="4" applyNumberFormat="1" applyFont="1" applyFill="1" applyBorder="1" applyAlignment="1" applyProtection="1">
      <alignment horizontal="right"/>
    </xf>
    <xf numFmtId="171" fontId="0" fillId="47" borderId="26" xfId="0" applyNumberFormat="1" applyFill="1" applyBorder="1" applyAlignment="1">
      <alignment horizontal="right"/>
    </xf>
    <xf numFmtId="171" fontId="0" fillId="47" borderId="48" xfId="0" applyNumberFormat="1" applyFill="1" applyBorder="1"/>
    <xf numFmtId="0" fontId="0" fillId="47" borderId="51" xfId="0" applyFill="1" applyBorder="1" applyAlignment="1">
      <alignment horizontal="center"/>
    </xf>
    <xf numFmtId="0" fontId="0" fillId="47" borderId="29" xfId="0" applyFill="1" applyBorder="1" applyAlignment="1">
      <alignment horizontal="left"/>
    </xf>
    <xf numFmtId="0" fontId="0" fillId="47" borderId="29" xfId="0" applyFill="1" applyBorder="1"/>
    <xf numFmtId="3" fontId="95" fillId="47" borderId="32" xfId="0" applyNumberFormat="1" applyFont="1" applyFill="1" applyBorder="1" applyAlignment="1">
      <alignment horizontal="left"/>
    </xf>
    <xf numFmtId="170" fontId="46" fillId="47" borderId="32" xfId="0" applyNumberFormat="1" applyFont="1" applyFill="1" applyBorder="1" applyAlignment="1">
      <alignment horizontal="right"/>
    </xf>
    <xf numFmtId="4" fontId="0" fillId="47" borderId="29" xfId="4" applyNumberFormat="1" applyFont="1" applyFill="1" applyBorder="1" applyAlignment="1" applyProtection="1">
      <alignment horizontal="right"/>
    </xf>
    <xf numFmtId="171" fontId="0" fillId="47" borderId="29" xfId="0" applyNumberFormat="1" applyFill="1" applyBorder="1" applyAlignment="1">
      <alignment horizontal="right"/>
    </xf>
    <xf numFmtId="0" fontId="0" fillId="47" borderId="52" xfId="0" applyFill="1" applyBorder="1"/>
    <xf numFmtId="0" fontId="0" fillId="53" borderId="47" xfId="0" applyFill="1" applyBorder="1" applyAlignment="1">
      <alignment horizontal="center"/>
    </xf>
    <xf numFmtId="0" fontId="0" fillId="53" borderId="26" xfId="0" applyFill="1" applyBorder="1" applyAlignment="1">
      <alignment horizontal="left"/>
    </xf>
    <xf numFmtId="0" fontId="0" fillId="53" borderId="26" xfId="0" applyFill="1" applyBorder="1"/>
    <xf numFmtId="170" fontId="46" fillId="53" borderId="33" xfId="0" applyNumberFormat="1" applyFont="1" applyFill="1" applyBorder="1" applyAlignment="1">
      <alignment horizontal="right"/>
    </xf>
    <xf numFmtId="4" fontId="0" fillId="53" borderId="26" xfId="4" applyNumberFormat="1" applyFont="1" applyFill="1" applyBorder="1" applyAlignment="1" applyProtection="1">
      <alignment horizontal="right"/>
    </xf>
    <xf numFmtId="171" fontId="0" fillId="53" borderId="26" xfId="0" applyNumberFormat="1" applyFill="1" applyBorder="1" applyAlignment="1">
      <alignment horizontal="right"/>
    </xf>
    <xf numFmtId="0" fontId="0" fillId="53" borderId="48" xfId="0" applyFill="1" applyBorder="1"/>
    <xf numFmtId="0" fontId="0" fillId="53" borderId="49" xfId="0" applyFill="1" applyBorder="1" applyAlignment="1">
      <alignment horizontal="center"/>
    </xf>
    <xf numFmtId="0" fontId="0" fillId="53" borderId="4" xfId="0" applyFill="1" applyBorder="1" applyAlignment="1">
      <alignment horizontal="left"/>
    </xf>
    <xf numFmtId="170" fontId="46" fillId="53" borderId="1" xfId="0" applyNumberFormat="1" applyFont="1" applyFill="1" applyBorder="1" applyAlignment="1">
      <alignment horizontal="right"/>
    </xf>
    <xf numFmtId="4" fontId="0" fillId="53" borderId="4" xfId="4" applyNumberFormat="1" applyFont="1" applyFill="1" applyBorder="1" applyAlignment="1" applyProtection="1">
      <alignment horizontal="right"/>
    </xf>
    <xf numFmtId="171" fontId="0" fillId="53" borderId="4" xfId="0" applyNumberFormat="1" applyFill="1" applyBorder="1" applyAlignment="1">
      <alignment horizontal="right"/>
    </xf>
    <xf numFmtId="171" fontId="0" fillId="53" borderId="50" xfId="0" applyNumberFormat="1" applyFill="1" applyBorder="1"/>
    <xf numFmtId="0" fontId="0" fillId="53" borderId="51" xfId="0" applyFill="1" applyBorder="1" applyAlignment="1">
      <alignment horizontal="center"/>
    </xf>
    <xf numFmtId="0" fontId="0" fillId="53" borderId="29" xfId="0" applyFill="1" applyBorder="1" applyAlignment="1">
      <alignment horizontal="left"/>
    </xf>
    <xf numFmtId="0" fontId="0" fillId="53" borderId="29" xfId="0" applyFill="1" applyBorder="1"/>
    <xf numFmtId="170" fontId="46" fillId="53" borderId="32" xfId="0" applyNumberFormat="1" applyFont="1" applyFill="1" applyBorder="1" applyAlignment="1">
      <alignment horizontal="right"/>
    </xf>
    <xf numFmtId="4" fontId="0" fillId="53" borderId="29" xfId="4" applyNumberFormat="1" applyFont="1" applyFill="1" applyBorder="1" applyAlignment="1" applyProtection="1">
      <alignment horizontal="right"/>
    </xf>
    <xf numFmtId="171" fontId="0" fillId="53" borderId="29" xfId="0" applyNumberFormat="1" applyFill="1" applyBorder="1" applyAlignment="1">
      <alignment horizontal="right"/>
    </xf>
    <xf numFmtId="0" fontId="0" fillId="53" borderId="52" xfId="0" applyFill="1" applyBorder="1"/>
    <xf numFmtId="0" fontId="0" fillId="3" borderId="0" xfId="0" applyFill="1" applyAlignment="1">
      <alignment horizontal="left"/>
    </xf>
    <xf numFmtId="0" fontId="85" fillId="6" borderId="54" xfId="0" applyFont="1" applyFill="1" applyBorder="1" applyAlignment="1">
      <alignment vertical="center" wrapText="1"/>
    </xf>
    <xf numFmtId="0" fontId="85" fillId="17" borderId="34" xfId="0" applyFont="1" applyFill="1" applyBorder="1" applyAlignment="1">
      <alignment horizontal="left" vertical="center" wrapText="1"/>
    </xf>
    <xf numFmtId="0" fontId="85" fillId="17" borderId="6" xfId="0" applyFont="1" applyFill="1" applyBorder="1" applyAlignment="1">
      <alignment horizontal="left" vertical="center" wrapText="1"/>
    </xf>
    <xf numFmtId="0" fontId="81" fillId="0" borderId="0" xfId="0" applyFont="1" applyAlignment="1">
      <alignment horizontal="center" vertical="center" wrapText="1"/>
    </xf>
    <xf numFmtId="168" fontId="79" fillId="3" borderId="56" xfId="6" applyFont="1" applyFill="1" applyBorder="1" applyAlignment="1" applyProtection="1">
      <alignment horizontal="right" vertical="center"/>
    </xf>
    <xf numFmtId="168" fontId="79" fillId="0" borderId="56" xfId="6" applyFont="1" applyBorder="1" applyAlignment="1" applyProtection="1">
      <alignment horizontal="right" vertical="center"/>
    </xf>
    <xf numFmtId="1" fontId="79" fillId="7" borderId="4" xfId="0" applyNumberFormat="1" applyFont="1" applyFill="1" applyBorder="1" applyAlignment="1" applyProtection="1">
      <alignment horizontal="center" vertical="center"/>
      <protection locked="0"/>
    </xf>
    <xf numFmtId="0" fontId="79" fillId="0" borderId="0" xfId="0" applyFont="1" applyAlignment="1">
      <alignment horizontal="center"/>
    </xf>
    <xf numFmtId="168" fontId="94" fillId="54" borderId="3" xfId="2" applyFont="1" applyFill="1" applyBorder="1" applyAlignment="1" applyProtection="1">
      <alignment horizontal="center" vertical="center"/>
      <protection locked="0"/>
    </xf>
    <xf numFmtId="168" fontId="94" fillId="54" borderId="30" xfId="2" applyFont="1" applyFill="1" applyBorder="1" applyAlignment="1" applyProtection="1">
      <alignment horizontal="center" vertical="center"/>
      <protection locked="0"/>
    </xf>
    <xf numFmtId="168" fontId="94" fillId="54" borderId="4" xfId="2" applyFont="1" applyFill="1" applyBorder="1" applyAlignment="1" applyProtection="1">
      <alignment horizontal="center" vertical="center"/>
      <protection locked="0"/>
    </xf>
    <xf numFmtId="168" fontId="94" fillId="54" borderId="21" xfId="2" applyFont="1" applyFill="1" applyBorder="1" applyAlignment="1" applyProtection="1">
      <alignment horizontal="center" vertical="center"/>
      <protection locked="0"/>
    </xf>
    <xf numFmtId="168" fontId="94" fillId="54" borderId="20" xfId="2" applyFont="1" applyFill="1" applyBorder="1" applyAlignment="1" applyProtection="1">
      <alignment horizontal="center" vertical="center"/>
      <protection locked="0"/>
    </xf>
    <xf numFmtId="0" fontId="0" fillId="10" borderId="30" xfId="0" applyFill="1" applyBorder="1"/>
    <xf numFmtId="2" fontId="127" fillId="12" borderId="4" xfId="0" applyNumberFormat="1" applyFont="1" applyFill="1" applyBorder="1" applyAlignment="1" applyProtection="1">
      <alignment horizontal="center"/>
      <protection locked="0"/>
    </xf>
    <xf numFmtId="0" fontId="46" fillId="11" borderId="5" xfId="0" applyFont="1" applyFill="1" applyBorder="1"/>
    <xf numFmtId="170" fontId="85" fillId="15" borderId="17" xfId="4" applyNumberFormat="1" applyFont="1" applyFill="1" applyBorder="1" applyAlignment="1" applyProtection="1">
      <alignment horizontal="center" vertical="top" wrapText="1"/>
    </xf>
    <xf numFmtId="170" fontId="85" fillId="15" borderId="102" xfId="4" applyNumberFormat="1" applyFont="1" applyFill="1" applyBorder="1" applyAlignment="1" applyProtection="1">
      <alignment horizontal="right" vertical="center"/>
    </xf>
    <xf numFmtId="0" fontId="85" fillId="15" borderId="19" xfId="0" applyFont="1" applyFill="1" applyBorder="1" applyAlignment="1">
      <alignment horizontal="center" vertical="top" wrapText="1"/>
    </xf>
    <xf numFmtId="169" fontId="85" fillId="15" borderId="103" xfId="4" applyFont="1" applyFill="1" applyBorder="1" applyAlignment="1" applyProtection="1">
      <alignment vertical="center"/>
    </xf>
    <xf numFmtId="4" fontId="46" fillId="48" borderId="27" xfId="0" applyNumberFormat="1" applyFont="1" applyFill="1" applyBorder="1" applyAlignment="1">
      <alignment horizontal="right"/>
    </xf>
    <xf numFmtId="171" fontId="46" fillId="48" borderId="27" xfId="0" applyNumberFormat="1" applyFont="1" applyFill="1" applyBorder="1" applyAlignment="1">
      <alignment horizontal="right"/>
    </xf>
    <xf numFmtId="0" fontId="85" fillId="15" borderId="104" xfId="0" applyFont="1" applyFill="1" applyBorder="1" applyAlignment="1">
      <alignment horizontal="left" vertical="top" wrapText="1"/>
    </xf>
    <xf numFmtId="170" fontId="85" fillId="15" borderId="105" xfId="4" applyNumberFormat="1" applyFont="1" applyFill="1" applyBorder="1" applyAlignment="1" applyProtection="1">
      <alignment horizontal="left" vertical="top" wrapText="1"/>
    </xf>
    <xf numFmtId="165" fontId="85" fillId="15" borderId="106" xfId="4" applyNumberFormat="1" applyFont="1" applyFill="1" applyBorder="1" applyAlignment="1" applyProtection="1">
      <alignment horizontal="right" vertical="center"/>
    </xf>
    <xf numFmtId="171" fontId="85" fillId="15" borderId="107" xfId="4" applyNumberFormat="1" applyFont="1" applyFill="1" applyBorder="1" applyAlignment="1" applyProtection="1">
      <alignment horizontal="right" vertical="center"/>
    </xf>
    <xf numFmtId="0" fontId="3" fillId="2" borderId="47" xfId="0" applyFont="1" applyFill="1" applyBorder="1" applyAlignment="1">
      <alignment horizontal="center" vertical="center" wrapText="1"/>
    </xf>
    <xf numFmtId="0" fontId="3" fillId="2" borderId="33" xfId="0" applyFont="1" applyFill="1" applyBorder="1" applyAlignment="1">
      <alignment horizontal="left" vertical="center" wrapText="1"/>
    </xf>
    <xf numFmtId="0" fontId="7" fillId="2" borderId="48" xfId="0" applyFont="1" applyFill="1" applyBorder="1" applyAlignment="1">
      <alignment horizontal="left" wrapText="1"/>
    </xf>
    <xf numFmtId="0" fontId="3" fillId="2" borderId="33" xfId="0" applyFont="1" applyFill="1" applyBorder="1" applyAlignment="1">
      <alignment horizontal="center" vertical="center" wrapText="1"/>
    </xf>
    <xf numFmtId="1" fontId="3" fillId="0" borderId="49" xfId="0" applyNumberFormat="1" applyFont="1" applyBorder="1" applyAlignment="1">
      <alignment horizontal="center" vertical="center"/>
    </xf>
    <xf numFmtId="0" fontId="3" fillId="57" borderId="4" xfId="0" applyFont="1" applyFill="1" applyBorder="1" applyAlignment="1">
      <alignment horizontal="left" vertical="center" wrapText="1"/>
    </xf>
    <xf numFmtId="0" fontId="7" fillId="0" borderId="50" xfId="0" applyFont="1" applyBorder="1" applyAlignment="1">
      <alignment horizontal="left"/>
    </xf>
    <xf numFmtId="0" fontId="7" fillId="0" borderId="4" xfId="0" applyFont="1" applyBorder="1" applyAlignment="1">
      <alignment vertical="center" wrapText="1"/>
    </xf>
    <xf numFmtId="0" fontId="3" fillId="59" borderId="4" xfId="0" applyFont="1" applyFill="1" applyBorder="1" applyAlignment="1">
      <alignment horizontal="left" vertical="center" wrapText="1"/>
    </xf>
    <xf numFmtId="0" fontId="3" fillId="56" borderId="4" xfId="0" applyFont="1" applyFill="1" applyBorder="1" applyAlignment="1">
      <alignment horizontal="left" vertical="center" wrapText="1"/>
    </xf>
    <xf numFmtId="0" fontId="3" fillId="54" borderId="27" xfId="0" applyFont="1" applyFill="1" applyBorder="1" applyAlignment="1">
      <alignment horizontal="left" vertical="center" wrapText="1"/>
    </xf>
    <xf numFmtId="0" fontId="7" fillId="0" borderId="56" xfId="0" applyFont="1" applyBorder="1" applyAlignment="1">
      <alignment horizontal="left"/>
    </xf>
    <xf numFmtId="0" fontId="3" fillId="17" borderId="4" xfId="0" applyFont="1" applyFill="1" applyBorder="1" applyAlignment="1">
      <alignment horizontal="left" vertical="center" wrapText="1"/>
    </xf>
    <xf numFmtId="0" fontId="3" fillId="55" borderId="4" xfId="0" applyFont="1" applyFill="1" applyBorder="1" applyAlignment="1">
      <alignment horizontal="left" vertical="center" wrapText="1"/>
    </xf>
    <xf numFmtId="0" fontId="7" fillId="0" borderId="1" xfId="0" applyFont="1" applyBorder="1" applyAlignment="1">
      <alignment horizontal="left"/>
    </xf>
    <xf numFmtId="0" fontId="3" fillId="58" borderId="27" xfId="0" applyFont="1" applyFill="1" applyBorder="1" applyAlignment="1">
      <alignment horizontal="left" vertical="center" wrapText="1"/>
    </xf>
    <xf numFmtId="0" fontId="7" fillId="0" borderId="30" xfId="0" applyFont="1" applyBorder="1" applyAlignment="1">
      <alignment horizontal="left"/>
    </xf>
    <xf numFmtId="0" fontId="93" fillId="0" borderId="0" xfId="0" applyFont="1"/>
    <xf numFmtId="0" fontId="123" fillId="0" borderId="0" xfId="0" applyFont="1"/>
    <xf numFmtId="2" fontId="7" fillId="12" borderId="1" xfId="0" applyNumberFormat="1" applyFont="1" applyFill="1" applyBorder="1"/>
    <xf numFmtId="0" fontId="124" fillId="0" borderId="0" xfId="0" applyFont="1"/>
    <xf numFmtId="0" fontId="26" fillId="0" borderId="21" xfId="0" applyFont="1" applyBorder="1"/>
    <xf numFmtId="0" fontId="103" fillId="7" borderId="31" xfId="0" applyFont="1" applyFill="1" applyBorder="1"/>
    <xf numFmtId="0" fontId="26" fillId="7" borderId="31" xfId="0" applyFont="1" applyFill="1" applyBorder="1"/>
    <xf numFmtId="0" fontId="26" fillId="0" borderId="31" xfId="0" applyFont="1" applyBorder="1" applyAlignment="1">
      <alignment horizontal="center"/>
    </xf>
    <xf numFmtId="0" fontId="98" fillId="42" borderId="34" xfId="0" applyFont="1" applyFill="1" applyBorder="1"/>
    <xf numFmtId="0" fontId="98" fillId="42" borderId="0" xfId="0" applyFont="1" applyFill="1" applyAlignment="1">
      <alignment horizontal="left"/>
    </xf>
    <xf numFmtId="0" fontId="4" fillId="0" borderId="34" xfId="0" applyFont="1" applyBorder="1"/>
    <xf numFmtId="0" fontId="4" fillId="0" borderId="42" xfId="0" applyFont="1" applyBorder="1"/>
    <xf numFmtId="0" fontId="2" fillId="0" borderId="1" xfId="0" applyFont="1" applyBorder="1"/>
    <xf numFmtId="0" fontId="2" fillId="0" borderId="42" xfId="0" applyFont="1" applyBorder="1"/>
    <xf numFmtId="171" fontId="2" fillId="0" borderId="0" xfId="0" applyNumberFormat="1" applyFont="1"/>
    <xf numFmtId="171" fontId="2" fillId="0" borderId="42" xfId="0" applyNumberFormat="1" applyFont="1" applyBorder="1"/>
    <xf numFmtId="171" fontId="2" fillId="0" borderId="7" xfId="0" applyNumberFormat="1" applyFont="1" applyBorder="1"/>
    <xf numFmtId="171" fontId="2" fillId="0" borderId="86" xfId="0" applyNumberFormat="1" applyFont="1" applyBorder="1"/>
    <xf numFmtId="2" fontId="3" fillId="0" borderId="5" xfId="0" applyNumberFormat="1" applyFont="1" applyBorder="1"/>
    <xf numFmtId="166" fontId="3" fillId="0" borderId="5" xfId="0" applyNumberFormat="1" applyFont="1" applyBorder="1"/>
    <xf numFmtId="171" fontId="3" fillId="0" borderId="5" xfId="0" applyNumberFormat="1" applyFont="1" applyBorder="1"/>
    <xf numFmtId="2" fontId="3" fillId="0" borderId="30" xfId="0" applyNumberFormat="1" applyFont="1" applyBorder="1"/>
    <xf numFmtId="166" fontId="3" fillId="0" borderId="35" xfId="0" applyNumberFormat="1" applyFont="1" applyBorder="1"/>
    <xf numFmtId="171" fontId="3" fillId="0" borderId="35" xfId="0" applyNumberFormat="1" applyFont="1" applyBorder="1"/>
    <xf numFmtId="2" fontId="3" fillId="0" borderId="0" xfId="0" applyNumberFormat="1" applyFont="1"/>
    <xf numFmtId="2" fontId="3" fillId="0" borderId="34" xfId="0" applyNumberFormat="1" applyFont="1" applyBorder="1"/>
    <xf numFmtId="166" fontId="3" fillId="0" borderId="42" xfId="0" applyNumberFormat="1" applyFont="1" applyBorder="1"/>
    <xf numFmtId="2" fontId="3" fillId="0" borderId="42" xfId="0" applyNumberFormat="1" applyFont="1" applyBorder="1"/>
    <xf numFmtId="2" fontId="2" fillId="0" borderId="2" xfId="0" applyNumberFormat="1" applyFont="1" applyBorder="1"/>
    <xf numFmtId="2" fontId="2" fillId="0" borderId="0" xfId="0" applyNumberFormat="1" applyFont="1"/>
    <xf numFmtId="2" fontId="2" fillId="0" borderId="1" xfId="0" applyNumberFormat="1" applyFont="1" applyBorder="1"/>
    <xf numFmtId="2" fontId="2" fillId="0" borderId="42" xfId="0" applyNumberFormat="1" applyFont="1" applyBorder="1"/>
    <xf numFmtId="171" fontId="3" fillId="0" borderId="0" xfId="0" applyNumberFormat="1" applyFont="1"/>
    <xf numFmtId="171" fontId="3" fillId="0" borderId="42" xfId="0" applyNumberFormat="1" applyFont="1" applyBorder="1"/>
    <xf numFmtId="171" fontId="2" fillId="0" borderId="5" xfId="0" applyNumberFormat="1" applyFont="1" applyBorder="1"/>
    <xf numFmtId="171" fontId="2" fillId="0" borderId="35" xfId="0" applyNumberFormat="1" applyFont="1" applyBorder="1"/>
    <xf numFmtId="0" fontId="0" fillId="0" borderId="34" xfId="0" applyBorder="1"/>
    <xf numFmtId="0" fontId="0" fillId="0" borderId="42" xfId="0" applyBorder="1"/>
    <xf numFmtId="2" fontId="2" fillId="0" borderId="30" xfId="0" applyNumberFormat="1" applyFont="1" applyBorder="1"/>
    <xf numFmtId="0" fontId="2" fillId="0" borderId="35" xfId="0" applyFont="1" applyBorder="1"/>
    <xf numFmtId="2" fontId="3" fillId="6" borderId="37" xfId="0" applyNumberFormat="1" applyFont="1" applyFill="1" applyBorder="1"/>
    <xf numFmtId="166" fontId="3" fillId="6" borderId="37" xfId="0" applyNumberFormat="1" applyFont="1" applyFill="1" applyBorder="1"/>
    <xf numFmtId="171" fontId="3" fillId="6" borderId="37" xfId="0" applyNumberFormat="1" applyFont="1" applyFill="1" applyBorder="1"/>
    <xf numFmtId="165" fontId="31" fillId="6" borderId="0" xfId="0" applyNumberFormat="1" applyFont="1" applyFill="1"/>
    <xf numFmtId="2" fontId="3" fillId="6" borderId="95" xfId="0" applyNumberFormat="1" applyFont="1" applyFill="1" applyBorder="1"/>
    <xf numFmtId="166" fontId="3" fillId="6" borderId="96" xfId="0" applyNumberFormat="1" applyFont="1" applyFill="1" applyBorder="1"/>
    <xf numFmtId="171" fontId="3" fillId="6" borderId="96" xfId="0" applyNumberFormat="1" applyFont="1" applyFill="1" applyBorder="1"/>
    <xf numFmtId="0" fontId="4" fillId="0" borderId="0" xfId="0" applyFont="1" applyAlignment="1">
      <alignment horizontal="right"/>
    </xf>
    <xf numFmtId="0" fontId="4" fillId="0" borderId="42" xfId="0" applyFont="1" applyBorder="1" applyAlignment="1">
      <alignment horizontal="right"/>
    </xf>
    <xf numFmtId="2" fontId="2" fillId="3" borderId="30" xfId="0" applyNumberFormat="1" applyFont="1" applyFill="1" applyBorder="1"/>
    <xf numFmtId="0" fontId="2" fillId="3" borderId="5" xfId="0" applyFont="1" applyFill="1" applyBorder="1"/>
    <xf numFmtId="0" fontId="2" fillId="3" borderId="35" xfId="0" applyFont="1" applyFill="1" applyBorder="1"/>
    <xf numFmtId="2" fontId="3" fillId="0" borderId="38" xfId="0" applyNumberFormat="1" applyFont="1" applyBorder="1"/>
    <xf numFmtId="171" fontId="3" fillId="0" borderId="38" xfId="0" applyNumberFormat="1" applyFont="1" applyBorder="1"/>
    <xf numFmtId="2" fontId="3" fillId="0" borderId="97" xfId="0" applyNumberFormat="1" applyFont="1" applyBorder="1"/>
    <xf numFmtId="0" fontId="3" fillId="0" borderId="98" xfId="0" applyFont="1" applyBorder="1"/>
    <xf numFmtId="171" fontId="3" fillId="0" borderId="98" xfId="0" applyNumberFormat="1" applyFont="1" applyBorder="1"/>
    <xf numFmtId="165" fontId="4" fillId="0" borderId="42" xfId="0" applyNumberFormat="1" applyFont="1" applyBorder="1"/>
    <xf numFmtId="0" fontId="98" fillId="42" borderId="34" xfId="0" applyFont="1" applyFill="1" applyBorder="1" applyAlignment="1">
      <alignment horizontal="left"/>
    </xf>
    <xf numFmtId="0" fontId="5" fillId="0" borderId="2" xfId="0" applyFont="1" applyBorder="1"/>
    <xf numFmtId="0" fontId="16" fillId="0" borderId="30" xfId="0" applyFont="1" applyBorder="1" applyAlignment="1">
      <alignment horizontal="center"/>
    </xf>
    <xf numFmtId="0" fontId="16" fillId="0" borderId="35" xfId="0" applyFont="1" applyBorder="1" applyAlignment="1">
      <alignment horizontal="center"/>
    </xf>
    <xf numFmtId="171" fontId="2" fillId="0" borderId="0" xfId="0" applyNumberFormat="1" applyFont="1" applyAlignment="1">
      <alignment vertical="center"/>
    </xf>
    <xf numFmtId="171" fontId="2" fillId="0" borderId="42" xfId="0" applyNumberFormat="1" applyFont="1" applyBorder="1" applyAlignment="1">
      <alignment vertical="center"/>
    </xf>
    <xf numFmtId="2" fontId="2" fillId="3" borderId="1" xfId="0" applyNumberFormat="1" applyFont="1" applyFill="1" applyBorder="1"/>
    <xf numFmtId="0" fontId="2" fillId="3" borderId="2" xfId="0" applyFont="1" applyFill="1" applyBorder="1"/>
    <xf numFmtId="0" fontId="2" fillId="3" borderId="3" xfId="0" applyFont="1" applyFill="1" applyBorder="1"/>
    <xf numFmtId="171" fontId="2" fillId="0" borderId="7" xfId="0" applyNumberFormat="1" applyFont="1" applyBorder="1" applyAlignment="1">
      <alignment vertical="center"/>
    </xf>
    <xf numFmtId="171" fontId="2" fillId="0" borderId="86" xfId="0" applyNumberFormat="1" applyFont="1" applyBorder="1" applyAlignment="1">
      <alignment vertical="center"/>
    </xf>
    <xf numFmtId="2" fontId="3" fillId="0" borderId="37" xfId="0" applyNumberFormat="1" applyFont="1" applyBorder="1"/>
    <xf numFmtId="171" fontId="3" fillId="0" borderId="37" xfId="0" applyNumberFormat="1" applyFont="1" applyBorder="1"/>
    <xf numFmtId="2" fontId="3" fillId="0" borderId="95" xfId="0" applyNumberFormat="1" applyFont="1" applyBorder="1"/>
    <xf numFmtId="0" fontId="3" fillId="0" borderId="96" xfId="0" applyFont="1" applyBorder="1"/>
    <xf numFmtId="171" fontId="3" fillId="0" borderId="96" xfId="0" applyNumberFormat="1" applyFont="1" applyBorder="1"/>
    <xf numFmtId="0" fontId="100" fillId="42" borderId="0" xfId="0" applyFont="1" applyFill="1" applyAlignment="1">
      <alignment horizontal="left"/>
    </xf>
    <xf numFmtId="2" fontId="7" fillId="0" borderId="1" xfId="0" applyNumberFormat="1" applyFont="1" applyBorder="1"/>
    <xf numFmtId="166" fontId="7" fillId="0" borderId="3" xfId="0" applyNumberFormat="1" applyFont="1" applyBorder="1"/>
    <xf numFmtId="0" fontId="30" fillId="0" borderId="34" xfId="0" applyFont="1" applyBorder="1"/>
    <xf numFmtId="2" fontId="7" fillId="0" borderId="0" xfId="0" applyNumberFormat="1" applyFont="1"/>
    <xf numFmtId="2" fontId="7" fillId="0" borderId="34" xfId="0" applyNumberFormat="1" applyFont="1" applyBorder="1"/>
    <xf numFmtId="166" fontId="7" fillId="0" borderId="42" xfId="0" applyNumberFormat="1" applyFont="1" applyBorder="1"/>
    <xf numFmtId="171" fontId="4" fillId="0" borderId="0" xfId="0" applyNumberFormat="1" applyFont="1"/>
    <xf numFmtId="171" fontId="4" fillId="0" borderId="42" xfId="0" applyNumberFormat="1" applyFont="1" applyBorder="1"/>
    <xf numFmtId="2" fontId="3" fillId="0" borderId="14" xfId="0" applyNumberFormat="1" applyFont="1" applyBorder="1"/>
    <xf numFmtId="2" fontId="3" fillId="0" borderId="99" xfId="0" applyNumberFormat="1" applyFont="1" applyBorder="1"/>
    <xf numFmtId="166" fontId="3" fillId="0" borderId="100" xfId="0" applyNumberFormat="1" applyFont="1" applyBorder="1"/>
    <xf numFmtId="171" fontId="5" fillId="0" borderId="100" xfId="0" applyNumberFormat="1" applyFont="1" applyBorder="1" applyAlignment="1">
      <alignment vertical="center"/>
    </xf>
    <xf numFmtId="0" fontId="4" fillId="0" borderId="34" xfId="0" applyFont="1" applyBorder="1" applyAlignment="1">
      <alignment horizontal="left"/>
    </xf>
    <xf numFmtId="0" fontId="7" fillId="0" borderId="5" xfId="0" applyFont="1" applyBorder="1" applyAlignment="1">
      <alignment horizontal="left"/>
    </xf>
    <xf numFmtId="166" fontId="7" fillId="0" borderId="30" xfId="0" applyNumberFormat="1" applyFont="1" applyBorder="1"/>
    <xf numFmtId="171" fontId="2" fillId="0" borderId="5" xfId="0" applyNumberFormat="1" applyFont="1" applyBorder="1" applyAlignment="1">
      <alignment vertical="center"/>
    </xf>
    <xf numFmtId="165" fontId="26" fillId="0" borderId="5" xfId="0" applyNumberFormat="1" applyFont="1" applyBorder="1"/>
    <xf numFmtId="166" fontId="7" fillId="0" borderId="5" xfId="0" applyNumberFormat="1" applyFont="1" applyBorder="1"/>
    <xf numFmtId="171" fontId="2" fillId="0" borderId="35" xfId="0" applyNumberFormat="1" applyFont="1" applyBorder="1" applyAlignment="1">
      <alignment vertical="center"/>
    </xf>
    <xf numFmtId="166" fontId="126" fillId="12" borderId="2" xfId="0" applyNumberFormat="1" applyFont="1" applyFill="1" applyBorder="1" applyAlignment="1" applyProtection="1">
      <alignment horizontal="center"/>
      <protection locked="0"/>
    </xf>
    <xf numFmtId="0" fontId="104" fillId="4" borderId="82" xfId="0" applyFont="1" applyFill="1" applyBorder="1" applyAlignment="1">
      <alignment horizontal="center" vertical="center"/>
    </xf>
    <xf numFmtId="0" fontId="7" fillId="0" borderId="0" xfId="0" applyFont="1" applyAlignment="1">
      <alignment vertical="center"/>
    </xf>
    <xf numFmtId="0" fontId="33" fillId="0" borderId="0" xfId="0" applyFont="1" applyAlignment="1">
      <alignment horizontal="center" vertical="center"/>
    </xf>
    <xf numFmtId="0" fontId="33" fillId="0" borderId="25" xfId="0" applyFont="1" applyBorder="1" applyAlignment="1">
      <alignment vertical="center"/>
    </xf>
    <xf numFmtId="0" fontId="74" fillId="42" borderId="21" xfId="0" applyFont="1" applyFill="1" applyBorder="1" applyAlignment="1">
      <alignment horizontal="center" vertical="center" wrapText="1"/>
    </xf>
    <xf numFmtId="0" fontId="98" fillId="42" borderId="20" xfId="0" applyFont="1" applyFill="1" applyBorder="1" applyAlignment="1">
      <alignment vertical="center"/>
    </xf>
    <xf numFmtId="0" fontId="98" fillId="42" borderId="21" xfId="0" applyFont="1" applyFill="1" applyBorder="1" applyAlignment="1">
      <alignment horizontal="center" vertical="center" wrapText="1"/>
    </xf>
    <xf numFmtId="0" fontId="98" fillId="42" borderId="20" xfId="0" applyFont="1" applyFill="1" applyBorder="1" applyAlignment="1">
      <alignment horizontal="center" vertical="center" wrapText="1"/>
    </xf>
    <xf numFmtId="0" fontId="93" fillId="0" borderId="83" xfId="0" applyFont="1" applyBorder="1" applyAlignment="1">
      <alignment horizontal="center" vertical="center"/>
    </xf>
    <xf numFmtId="0" fontId="94" fillId="0" borderId="84" xfId="0" applyFont="1" applyBorder="1" applyAlignment="1">
      <alignment horizontal="left" vertical="center" wrapText="1"/>
    </xf>
    <xf numFmtId="0" fontId="93" fillId="0" borderId="27" xfId="0" applyFont="1" applyBorder="1" applyAlignment="1">
      <alignment horizontal="center" vertical="center"/>
    </xf>
    <xf numFmtId="0" fontId="94" fillId="0" borderId="27" xfId="0" applyFont="1" applyBorder="1" applyAlignment="1">
      <alignment horizontal="left" vertical="center" wrapText="1"/>
    </xf>
    <xf numFmtId="0" fontId="93" fillId="0" borderId="4" xfId="0" applyFont="1" applyBorder="1" applyAlignment="1">
      <alignment horizontal="center" vertical="center"/>
    </xf>
    <xf numFmtId="0" fontId="94" fillId="0" borderId="4" xfId="0" applyFont="1" applyBorder="1" applyAlignment="1">
      <alignment horizontal="left" vertical="center" wrapText="1"/>
    </xf>
    <xf numFmtId="0" fontId="93" fillId="0" borderId="20" xfId="0" applyFont="1" applyBorder="1" applyAlignment="1">
      <alignment horizontal="center" vertical="center"/>
    </xf>
    <xf numFmtId="0" fontId="94" fillId="0" borderId="20" xfId="0" applyFont="1" applyBorder="1" applyAlignment="1">
      <alignment horizontal="left" vertical="center" wrapText="1"/>
    </xf>
    <xf numFmtId="0" fontId="93" fillId="9" borderId="92" xfId="0" applyFont="1" applyFill="1" applyBorder="1"/>
    <xf numFmtId="0" fontId="0" fillId="9" borderId="93" xfId="0" applyFill="1" applyBorder="1"/>
    <xf numFmtId="0" fontId="7" fillId="0" borderId="0" xfId="0" applyFont="1" applyAlignment="1">
      <alignment horizontal="left" vertical="center" wrapText="1"/>
    </xf>
    <xf numFmtId="0" fontId="0" fillId="0" borderId="89" xfId="0" applyBorder="1"/>
    <xf numFmtId="0" fontId="0" fillId="9" borderId="94" xfId="0" applyFill="1" applyBorder="1"/>
    <xf numFmtId="0" fontId="0" fillId="0" borderId="90" xfId="0" applyBorder="1"/>
    <xf numFmtId="0" fontId="0" fillId="0" borderId="91" xfId="0" applyBorder="1"/>
    <xf numFmtId="0" fontId="0" fillId="53" borderId="13" xfId="0" applyFill="1" applyBorder="1"/>
    <xf numFmtId="0" fontId="47" fillId="53" borderId="13" xfId="0" applyFont="1" applyFill="1" applyBorder="1"/>
    <xf numFmtId="0" fontId="107" fillId="8" borderId="58" xfId="0" applyFont="1" applyFill="1" applyBorder="1" applyAlignment="1">
      <alignment horizontal="center" vertical="center"/>
    </xf>
    <xf numFmtId="49" fontId="107" fillId="8" borderId="27" xfId="0" applyNumberFormat="1" applyFont="1" applyFill="1" applyBorder="1" applyAlignment="1">
      <alignment horizontal="center" vertical="center" wrapText="1"/>
    </xf>
    <xf numFmtId="49" fontId="107" fillId="8" borderId="27" xfId="0" applyNumberFormat="1" applyFont="1" applyFill="1" applyBorder="1" applyAlignment="1">
      <alignment horizontal="center" vertical="center"/>
    </xf>
    <xf numFmtId="49" fontId="107" fillId="8" borderId="30" xfId="0" applyNumberFormat="1" applyFont="1" applyFill="1" applyBorder="1" applyAlignment="1">
      <alignment horizontal="center" vertical="center" wrapText="1"/>
    </xf>
    <xf numFmtId="0" fontId="107" fillId="8" borderId="27" xfId="0" applyFont="1" applyFill="1" applyBorder="1" applyAlignment="1">
      <alignment horizontal="center" wrapText="1"/>
    </xf>
    <xf numFmtId="3" fontId="107" fillId="8" borderId="27" xfId="0" applyNumberFormat="1" applyFont="1" applyFill="1" applyBorder="1" applyAlignment="1">
      <alignment horizontal="centerContinuous" vertical="center" wrapText="1"/>
    </xf>
    <xf numFmtId="49" fontId="114" fillId="8" borderId="27" xfId="0" applyNumberFormat="1" applyFont="1" applyFill="1" applyBorder="1" applyAlignment="1">
      <alignment horizontal="centerContinuous" vertical="center" wrapText="1"/>
    </xf>
    <xf numFmtId="167" fontId="107" fillId="8" borderId="27" xfId="0" applyNumberFormat="1" applyFont="1" applyFill="1" applyBorder="1" applyAlignment="1">
      <alignment horizontal="center" vertical="center" wrapText="1"/>
    </xf>
    <xf numFmtId="3" fontId="85" fillId="7" borderId="27" xfId="0" applyNumberFormat="1" applyFont="1" applyFill="1" applyBorder="1" applyAlignment="1">
      <alignment horizontal="center" vertical="center" wrapText="1"/>
    </xf>
    <xf numFmtId="4" fontId="85" fillId="8" borderId="27" xfId="0" applyNumberFormat="1" applyFont="1" applyFill="1" applyBorder="1" applyAlignment="1">
      <alignment horizontal="centerContinuous" vertical="center"/>
    </xf>
    <xf numFmtId="167" fontId="82" fillId="8" borderId="50" xfId="0" applyNumberFormat="1" applyFont="1" applyFill="1" applyBorder="1" applyAlignment="1">
      <alignment horizontal="center" vertical="center"/>
    </xf>
    <xf numFmtId="0" fontId="115" fillId="8" borderId="49" xfId="0" applyFont="1" applyFill="1" applyBorder="1" applyAlignment="1">
      <alignment horizontal="center" vertical="center"/>
    </xf>
    <xf numFmtId="49" fontId="115" fillId="8" borderId="4" xfId="0" applyNumberFormat="1" applyFont="1" applyFill="1" applyBorder="1" applyAlignment="1">
      <alignment horizontal="center" vertical="center" wrapText="1"/>
    </xf>
    <xf numFmtId="49" fontId="115" fillId="8" borderId="4" xfId="0" applyNumberFormat="1" applyFont="1" applyFill="1" applyBorder="1" applyAlignment="1">
      <alignment horizontal="center" vertical="center"/>
    </xf>
    <xf numFmtId="4" fontId="115" fillId="8" borderId="1" xfId="0" applyNumberFormat="1" applyFont="1" applyFill="1" applyBorder="1" applyAlignment="1">
      <alignment horizontal="center" vertical="center"/>
    </xf>
    <xf numFmtId="0" fontId="115" fillId="8" borderId="4" xfId="0" applyFont="1" applyFill="1" applyBorder="1" applyAlignment="1">
      <alignment horizontal="center" vertical="center" wrapText="1"/>
    </xf>
    <xf numFmtId="49" fontId="115" fillId="17" borderId="3" xfId="0" applyNumberFormat="1" applyFont="1" applyFill="1" applyBorder="1" applyAlignment="1">
      <alignment horizontal="center" vertical="center" wrapText="1"/>
    </xf>
    <xf numFmtId="49" fontId="115" fillId="14" borderId="4" xfId="0" applyNumberFormat="1" applyFont="1" applyFill="1" applyBorder="1" applyAlignment="1">
      <alignment horizontal="center" vertical="center" wrapText="1"/>
    </xf>
    <xf numFmtId="167" fontId="115" fillId="8" borderId="4" xfId="0" applyNumberFormat="1" applyFont="1" applyFill="1" applyBorder="1" applyAlignment="1">
      <alignment horizontal="center" vertical="center" wrapText="1"/>
    </xf>
    <xf numFmtId="3" fontId="115" fillId="8" borderId="4" xfId="0" applyNumberFormat="1" applyFont="1" applyFill="1" applyBorder="1" applyAlignment="1">
      <alignment horizontal="center" vertical="center" wrapText="1"/>
    </xf>
    <xf numFmtId="4" fontId="115" fillId="8" borderId="4" xfId="0" applyNumberFormat="1" applyFont="1" applyFill="1" applyBorder="1" applyAlignment="1">
      <alignment horizontal="center" vertical="center"/>
    </xf>
    <xf numFmtId="167" fontId="115" fillId="8" borderId="50" xfId="0" applyNumberFormat="1" applyFont="1" applyFill="1" applyBorder="1" applyAlignment="1">
      <alignment horizontal="center" vertical="center"/>
    </xf>
    <xf numFmtId="0" fontId="46" fillId="14" borderId="81" xfId="0" applyFont="1" applyFill="1" applyBorder="1" applyAlignment="1">
      <alignment horizontal="center" vertical="center"/>
    </xf>
    <xf numFmtId="0" fontId="46" fillId="14" borderId="4" xfId="0" applyFont="1" applyFill="1" applyBorder="1" applyAlignment="1">
      <alignment horizontal="center" vertical="center"/>
    </xf>
    <xf numFmtId="0" fontId="46" fillId="14" borderId="27" xfId="0" applyFont="1" applyFill="1" applyBorder="1" applyAlignment="1">
      <alignment horizontal="center" vertical="center"/>
    </xf>
    <xf numFmtId="0" fontId="85" fillId="14" borderId="27" xfId="0" applyFont="1" applyFill="1" applyBorder="1" applyAlignment="1">
      <alignment horizontal="left" vertical="center"/>
    </xf>
    <xf numFmtId="170" fontId="85" fillId="14" borderId="1" xfId="0" applyNumberFormat="1" applyFont="1" applyFill="1" applyBorder="1"/>
    <xf numFmtId="170" fontId="85" fillId="14" borderId="4" xfId="0" applyNumberFormat="1" applyFont="1" applyFill="1" applyBorder="1"/>
    <xf numFmtId="170" fontId="85" fillId="14" borderId="3" xfId="0" applyNumberFormat="1" applyFont="1" applyFill="1" applyBorder="1"/>
    <xf numFmtId="2" fontId="85" fillId="14" borderId="1" xfId="0" applyNumberFormat="1" applyFont="1" applyFill="1" applyBorder="1"/>
    <xf numFmtId="44" fontId="85" fillId="14" borderId="50" xfId="0" applyNumberFormat="1" applyFont="1" applyFill="1" applyBorder="1"/>
    <xf numFmtId="0" fontId="82" fillId="3" borderId="76" xfId="0" applyFont="1" applyFill="1" applyBorder="1" applyAlignment="1">
      <alignment horizontal="center" vertical="center"/>
    </xf>
    <xf numFmtId="0" fontId="79" fillId="3" borderId="27" xfId="0" applyFont="1" applyFill="1" applyBorder="1" applyAlignment="1">
      <alignment horizontal="center" vertical="center"/>
    </xf>
    <xf numFmtId="0" fontId="80" fillId="0" borderId="4" xfId="0" applyFont="1" applyBorder="1" applyAlignment="1">
      <alignment horizontal="center"/>
    </xf>
    <xf numFmtId="170" fontId="79" fillId="0" borderId="4" xfId="0" applyNumberFormat="1" applyFont="1" applyBorder="1" applyAlignment="1">
      <alignment horizontal="right" vertical="center"/>
    </xf>
    <xf numFmtId="0" fontId="79" fillId="0" borderId="4" xfId="0" applyFont="1" applyBorder="1" applyAlignment="1">
      <alignment horizontal="center"/>
    </xf>
    <xf numFmtId="49" fontId="79" fillId="3" borderId="4" xfId="0" applyNumberFormat="1" applyFont="1" applyFill="1" applyBorder="1" applyAlignment="1">
      <alignment horizontal="center"/>
    </xf>
    <xf numFmtId="0" fontId="79" fillId="3" borderId="35" xfId="0" applyFont="1" applyFill="1" applyBorder="1" applyAlignment="1">
      <alignment horizontal="center"/>
    </xf>
    <xf numFmtId="1" fontId="79" fillId="3" borderId="1" xfId="0" applyNumberFormat="1" applyFont="1" applyFill="1" applyBorder="1" applyAlignment="1">
      <alignment horizontal="center"/>
    </xf>
    <xf numFmtId="1" fontId="79" fillId="3" borderId="2" xfId="0" applyNumberFormat="1" applyFont="1" applyFill="1" applyBorder="1" applyAlignment="1">
      <alignment horizontal="center"/>
    </xf>
    <xf numFmtId="1" fontId="79" fillId="3" borderId="3" xfId="0" applyNumberFormat="1" applyFont="1" applyFill="1" applyBorder="1" applyAlignment="1">
      <alignment horizontal="center"/>
    </xf>
    <xf numFmtId="170" fontId="79" fillId="3" borderId="4" xfId="0" applyNumberFormat="1" applyFont="1" applyFill="1" applyBorder="1"/>
    <xf numFmtId="1" fontId="79" fillId="3" borderId="4" xfId="0" applyNumberFormat="1" applyFont="1" applyFill="1" applyBorder="1" applyAlignment="1">
      <alignment horizontal="center" vertical="center"/>
    </xf>
    <xf numFmtId="4" fontId="79" fillId="3" borderId="27" xfId="0" applyNumberFormat="1" applyFont="1" applyFill="1" applyBorder="1" applyAlignment="1">
      <alignment horizontal="right" vertical="center"/>
    </xf>
    <xf numFmtId="0" fontId="79" fillId="3" borderId="76" xfId="0" applyFont="1" applyFill="1" applyBorder="1" applyAlignment="1">
      <alignment horizontal="center" vertical="center"/>
    </xf>
    <xf numFmtId="49" fontId="79" fillId="0" borderId="27" xfId="0" applyNumberFormat="1" applyFont="1" applyBorder="1" applyAlignment="1">
      <alignment horizontal="center" vertical="center"/>
    </xf>
    <xf numFmtId="0" fontId="79" fillId="0" borderId="4" xfId="0" applyFont="1" applyBorder="1"/>
    <xf numFmtId="49" fontId="79" fillId="5" borderId="4" xfId="0" applyNumberFormat="1" applyFont="1" applyFill="1" applyBorder="1" applyAlignment="1">
      <alignment horizontal="center"/>
    </xf>
    <xf numFmtId="170" fontId="79" fillId="2" borderId="4" xfId="0" applyNumberFormat="1" applyFont="1" applyFill="1" applyBorder="1"/>
    <xf numFmtId="4" fontId="79" fillId="0" borderId="27" xfId="0" applyNumberFormat="1" applyFont="1" applyBorder="1" applyAlignment="1">
      <alignment horizontal="right" vertical="center"/>
    </xf>
    <xf numFmtId="1" fontId="79" fillId="3" borderId="30" xfId="0" applyNumberFormat="1" applyFont="1" applyFill="1" applyBorder="1" applyAlignment="1">
      <alignment horizontal="center"/>
    </xf>
    <xf numFmtId="1" fontId="79" fillId="3" borderId="5" xfId="0" applyNumberFormat="1" applyFont="1" applyFill="1" applyBorder="1" applyAlignment="1">
      <alignment horizontal="center"/>
    </xf>
    <xf numFmtId="1" fontId="79" fillId="3" borderId="35" xfId="0" applyNumberFormat="1" applyFont="1" applyFill="1" applyBorder="1" applyAlignment="1">
      <alignment horizontal="center"/>
    </xf>
    <xf numFmtId="3" fontId="79" fillId="0" borderId="4" xfId="0" applyNumberFormat="1" applyFont="1" applyBorder="1"/>
    <xf numFmtId="0" fontId="79" fillId="0" borderId="4" xfId="0" applyFont="1" applyBorder="1" applyAlignment="1">
      <alignment horizontal="center" vertical="center"/>
    </xf>
    <xf numFmtId="49" fontId="79" fillId="3" borderId="27" xfId="0" applyNumberFormat="1" applyFont="1" applyFill="1" applyBorder="1" applyAlignment="1">
      <alignment horizontal="center" vertical="center"/>
    </xf>
    <xf numFmtId="0" fontId="80" fillId="3" borderId="4" xfId="0" applyFont="1" applyFill="1" applyBorder="1" applyAlignment="1">
      <alignment horizontal="center"/>
    </xf>
    <xf numFmtId="0" fontId="117" fillId="3" borderId="4" xfId="0" applyFont="1" applyFill="1" applyBorder="1"/>
    <xf numFmtId="3" fontId="79" fillId="3" borderId="4" xfId="0" applyNumberFormat="1" applyFont="1" applyFill="1" applyBorder="1"/>
    <xf numFmtId="0" fontId="79" fillId="3" borderId="1" xfId="0" applyFont="1" applyFill="1" applyBorder="1"/>
    <xf numFmtId="170" fontId="79" fillId="3" borderId="4" xfId="0" applyNumberFormat="1" applyFont="1" applyFill="1" applyBorder="1" applyAlignment="1">
      <alignment horizontal="right" vertical="center"/>
    </xf>
    <xf numFmtId="0" fontId="79" fillId="3" borderId="4" xfId="0" applyFont="1" applyFill="1" applyBorder="1" applyAlignment="1">
      <alignment horizontal="center"/>
    </xf>
    <xf numFmtId="0" fontId="79" fillId="3" borderId="4" xfId="0" applyFont="1" applyFill="1" applyBorder="1"/>
    <xf numFmtId="0" fontId="118" fillId="0" borderId="4" xfId="0" applyFont="1" applyBorder="1" applyAlignment="1">
      <alignment horizontal="center"/>
    </xf>
    <xf numFmtId="0" fontId="80" fillId="0" borderId="1" xfId="0" applyFont="1" applyBorder="1" applyAlignment="1">
      <alignment horizontal="center"/>
    </xf>
    <xf numFmtId="0" fontId="79" fillId="3" borderId="3" xfId="0" applyFont="1" applyFill="1" applyBorder="1" applyAlignment="1">
      <alignment horizontal="center"/>
    </xf>
    <xf numFmtId="0" fontId="79" fillId="0" borderId="4" xfId="0" applyFont="1" applyBorder="1" applyAlignment="1">
      <alignment horizontal="left"/>
    </xf>
    <xf numFmtId="0" fontId="0" fillId="0" borderId="10" xfId="0" applyBorder="1"/>
    <xf numFmtId="0" fontId="0" fillId="0" borderId="13" xfId="0" applyBorder="1"/>
    <xf numFmtId="0" fontId="0" fillId="0" borderId="6" xfId="0" applyBorder="1"/>
    <xf numFmtId="0" fontId="0" fillId="0" borderId="8" xfId="0" applyBorder="1"/>
    <xf numFmtId="0" fontId="3" fillId="9" borderId="14" xfId="0" applyFont="1" applyFill="1" applyBorder="1" applyAlignment="1">
      <alignment horizontal="center" vertical="center"/>
    </xf>
    <xf numFmtId="0" fontId="3" fillId="9" borderId="15" xfId="0" applyFont="1" applyFill="1" applyBorder="1" applyAlignment="1">
      <alignment horizontal="center" vertical="center"/>
    </xf>
    <xf numFmtId="0" fontId="3" fillId="9" borderId="16" xfId="0" applyFont="1" applyFill="1" applyBorder="1" applyAlignment="1">
      <alignment horizontal="center" vertical="center"/>
    </xf>
    <xf numFmtId="49" fontId="33" fillId="0" borderId="0" xfId="0" applyNumberFormat="1" applyFont="1" applyAlignment="1">
      <alignment horizontal="left"/>
    </xf>
    <xf numFmtId="0" fontId="30" fillId="0" borderId="0" xfId="0" applyFont="1" applyAlignment="1">
      <alignment horizontal="left"/>
    </xf>
    <xf numFmtId="0" fontId="17" fillId="0" borderId="0" xfId="0" applyFont="1" applyAlignment="1">
      <alignment horizontal="left"/>
    </xf>
    <xf numFmtId="0" fontId="2" fillId="0" borderId="2" xfId="0" applyFont="1" applyBorder="1" applyAlignment="1">
      <alignment horizontal="left"/>
    </xf>
    <xf numFmtId="0" fontId="2" fillId="0" borderId="3" xfId="0" applyFont="1" applyBorder="1"/>
    <xf numFmtId="0" fontId="0" fillId="0" borderId="3" xfId="0" applyBorder="1"/>
    <xf numFmtId="49" fontId="30" fillId="0" borderId="0" xfId="0" applyNumberFormat="1" applyFont="1" applyAlignment="1">
      <alignment horizontal="left"/>
    </xf>
    <xf numFmtId="49" fontId="34" fillId="0" borderId="0" xfId="0" applyNumberFormat="1" applyFont="1" applyAlignment="1">
      <alignment horizontal="left"/>
    </xf>
    <xf numFmtId="0" fontId="2" fillId="0" borderId="2" xfId="0" applyFont="1" applyBorder="1"/>
    <xf numFmtId="0" fontId="8" fillId="9" borderId="1" xfId="0" applyFont="1" applyFill="1" applyBorder="1" applyAlignment="1">
      <alignment horizontal="center" vertical="center"/>
    </xf>
    <xf numFmtId="0" fontId="8" fillId="9" borderId="2" xfId="0" applyFont="1" applyFill="1" applyBorder="1" applyAlignment="1">
      <alignment horizontal="center" vertical="center"/>
    </xf>
    <xf numFmtId="0" fontId="8" fillId="9" borderId="3"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3"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5" fillId="3" borderId="3" xfId="0" applyFont="1" applyFill="1" applyBorder="1" applyAlignment="1">
      <alignment horizontal="center" vertical="center" wrapText="1"/>
    </xf>
    <xf numFmtId="14" fontId="1" fillId="3" borderId="32" xfId="0" applyNumberFormat="1" applyFont="1" applyFill="1" applyBorder="1" applyAlignment="1">
      <alignment horizontal="center" vertical="center"/>
    </xf>
    <xf numFmtId="0" fontId="2" fillId="3" borderId="39" xfId="0" applyFont="1" applyFill="1" applyBorder="1" applyAlignment="1">
      <alignment horizontal="center"/>
    </xf>
    <xf numFmtId="0" fontId="2" fillId="3" borderId="36" xfId="0" applyFont="1" applyFill="1" applyBorder="1" applyAlignment="1">
      <alignment horizontal="center"/>
    </xf>
    <xf numFmtId="0" fontId="29" fillId="0" borderId="30" xfId="0" applyFont="1" applyBorder="1" applyAlignment="1">
      <alignment horizontal="center"/>
    </xf>
    <xf numFmtId="0" fontId="29" fillId="0" borderId="5" xfId="0" applyFont="1" applyBorder="1" applyAlignment="1">
      <alignment horizontal="center"/>
    </xf>
    <xf numFmtId="0" fontId="29" fillId="0" borderId="35" xfId="0" applyFont="1" applyBorder="1" applyAlignment="1">
      <alignment horizontal="center"/>
    </xf>
    <xf numFmtId="0" fontId="38" fillId="0" borderId="0" xfId="0" applyFont="1" applyAlignment="1">
      <alignment horizontal="left"/>
    </xf>
    <xf numFmtId="49" fontId="98" fillId="42" borderId="0" xfId="0" applyNumberFormat="1" applyFont="1" applyFill="1" applyAlignment="1">
      <alignment horizontal="left"/>
    </xf>
    <xf numFmtId="0" fontId="98" fillId="42" borderId="0" xfId="0" applyFont="1" applyFill="1" applyAlignment="1">
      <alignment horizontal="left"/>
    </xf>
    <xf numFmtId="0" fontId="100" fillId="42" borderId="0" xfId="0" applyFont="1" applyFill="1" applyAlignment="1">
      <alignment horizontal="left"/>
    </xf>
    <xf numFmtId="0" fontId="8" fillId="9" borderId="14" xfId="0" applyFont="1" applyFill="1" applyBorder="1" applyAlignment="1">
      <alignment horizontal="center" vertical="center"/>
    </xf>
    <xf numFmtId="0" fontId="8" fillId="9" borderId="15" xfId="0" applyFont="1" applyFill="1" applyBorder="1" applyAlignment="1">
      <alignment horizontal="center" vertical="center"/>
    </xf>
    <xf numFmtId="0" fontId="8" fillId="9" borderId="16" xfId="0" applyFont="1" applyFill="1" applyBorder="1" applyAlignment="1">
      <alignment horizontal="center" vertical="center"/>
    </xf>
    <xf numFmtId="0" fontId="102" fillId="0" borderId="1" xfId="0" applyFont="1" applyBorder="1" applyAlignment="1">
      <alignment horizontal="center" vertical="center" wrapText="1"/>
    </xf>
    <xf numFmtId="0" fontId="102" fillId="0" borderId="2" xfId="0" applyFont="1" applyBorder="1" applyAlignment="1">
      <alignment horizontal="center" vertical="center" wrapText="1"/>
    </xf>
    <xf numFmtId="0" fontId="102" fillId="0" borderId="3" xfId="0" applyFont="1" applyBorder="1" applyAlignment="1">
      <alignment horizontal="center" vertical="center" wrapText="1"/>
    </xf>
    <xf numFmtId="0" fontId="5" fillId="0" borderId="2" xfId="0" applyFont="1" applyBorder="1" applyAlignment="1">
      <alignment horizontal="left"/>
    </xf>
    <xf numFmtId="49" fontId="33" fillId="6" borderId="0" xfId="0" applyNumberFormat="1" applyFont="1" applyFill="1" applyAlignment="1">
      <alignment horizontal="left"/>
    </xf>
    <xf numFmtId="49" fontId="34" fillId="6" borderId="0" xfId="0" applyNumberFormat="1" applyFont="1" applyFill="1" applyAlignment="1">
      <alignment horizontal="left"/>
    </xf>
    <xf numFmtId="0" fontId="125" fillId="0" borderId="0" xfId="0" applyFont="1" applyAlignment="1">
      <alignment horizontal="left" vertical="center" wrapText="1"/>
    </xf>
    <xf numFmtId="0" fontId="0" fillId="0" borderId="0" xfId="0"/>
    <xf numFmtId="0" fontId="0" fillId="0" borderId="42" xfId="0" applyBorder="1"/>
    <xf numFmtId="0" fontId="120" fillId="3" borderId="33" xfId="0" applyFont="1" applyFill="1" applyBorder="1" applyAlignment="1">
      <alignment horizontal="center" vertical="center" wrapText="1"/>
    </xf>
    <xf numFmtId="0" fontId="120" fillId="3" borderId="44" xfId="0" applyFont="1" applyFill="1" applyBorder="1" applyAlignment="1">
      <alignment horizontal="center" vertical="center" wrapText="1"/>
    </xf>
    <xf numFmtId="0" fontId="119" fillId="9" borderId="14" xfId="0" applyFont="1" applyFill="1" applyBorder="1" applyAlignment="1">
      <alignment horizontal="center" vertical="center" wrapText="1"/>
    </xf>
    <xf numFmtId="0" fontId="119" fillId="9" borderId="15" xfId="0" applyFont="1" applyFill="1" applyBorder="1" applyAlignment="1">
      <alignment horizontal="center" vertical="center" wrapText="1"/>
    </xf>
    <xf numFmtId="0" fontId="94" fillId="0" borderId="87" xfId="0" applyFont="1" applyBorder="1" applyAlignment="1">
      <alignment horizontal="left" vertical="center" wrapText="1"/>
    </xf>
    <xf numFmtId="0" fontId="93" fillId="0" borderId="87" xfId="0" applyFont="1" applyBorder="1" applyAlignment="1">
      <alignment vertical="center"/>
    </xf>
    <xf numFmtId="0" fontId="93" fillId="0" borderId="88" xfId="0" applyFont="1" applyBorder="1" applyAlignment="1">
      <alignment vertical="center"/>
    </xf>
    <xf numFmtId="2" fontId="127" fillId="12" borderId="101" xfId="0" applyNumberFormat="1" applyFont="1" applyFill="1" applyBorder="1" applyAlignment="1">
      <alignment horizontal="center"/>
    </xf>
    <xf numFmtId="2" fontId="127" fillId="12" borderId="2" xfId="0" applyNumberFormat="1" applyFont="1" applyFill="1" applyBorder="1" applyAlignment="1">
      <alignment horizontal="center"/>
    </xf>
    <xf numFmtId="2" fontId="127" fillId="12" borderId="3" xfId="0" applyNumberFormat="1" applyFont="1" applyFill="1" applyBorder="1" applyAlignment="1">
      <alignment horizontal="center"/>
    </xf>
    <xf numFmtId="0" fontId="122" fillId="9" borderId="18" xfId="0" applyFont="1" applyFill="1" applyBorder="1" applyAlignment="1">
      <alignment horizontal="center" vertical="center" wrapText="1"/>
    </xf>
    <xf numFmtId="0" fontId="122" fillId="9" borderId="19" xfId="0" applyFont="1" applyFill="1" applyBorder="1" applyAlignment="1">
      <alignment horizontal="center" vertical="center" wrapText="1"/>
    </xf>
    <xf numFmtId="0" fontId="122" fillId="9" borderId="5" xfId="0" applyFont="1" applyFill="1" applyBorder="1" applyAlignment="1">
      <alignment horizontal="center" vertical="center" wrapText="1"/>
    </xf>
    <xf numFmtId="0" fontId="122" fillId="9" borderId="63" xfId="0" applyFont="1" applyFill="1" applyBorder="1" applyAlignment="1">
      <alignment horizontal="center" vertical="center" wrapText="1"/>
    </xf>
    <xf numFmtId="2" fontId="126" fillId="12" borderId="81" xfId="0" applyNumberFormat="1" applyFont="1" applyFill="1" applyBorder="1" applyAlignment="1" applyProtection="1">
      <alignment horizontal="center" vertical="center"/>
      <protection locked="0"/>
    </xf>
    <xf numFmtId="2" fontId="126" fillId="12" borderId="2" xfId="0" applyNumberFormat="1" applyFont="1" applyFill="1" applyBorder="1" applyAlignment="1" applyProtection="1">
      <alignment horizontal="center" vertical="center"/>
      <protection locked="0"/>
    </xf>
    <xf numFmtId="2" fontId="126" fillId="12" borderId="3" xfId="0" applyNumberFormat="1" applyFont="1" applyFill="1" applyBorder="1" applyAlignment="1" applyProtection="1">
      <alignment horizontal="center" vertical="center"/>
      <protection locked="0"/>
    </xf>
    <xf numFmtId="0" fontId="83" fillId="14" borderId="53" xfId="5" applyFont="1" applyFill="1" applyBorder="1" applyAlignment="1">
      <alignment horizontal="center" vertical="center"/>
    </xf>
    <xf numFmtId="0" fontId="83" fillId="14" borderId="20" xfId="5" applyFont="1" applyFill="1" applyBorder="1" applyAlignment="1">
      <alignment horizontal="center" vertical="center"/>
    </xf>
    <xf numFmtId="0" fontId="83" fillId="14" borderId="21" xfId="5" applyFont="1" applyFill="1" applyBorder="1" applyAlignment="1">
      <alignment horizontal="center" vertical="center"/>
    </xf>
    <xf numFmtId="0" fontId="85" fillId="17" borderId="32" xfId="0" applyFont="1" applyFill="1" applyBorder="1" applyAlignment="1">
      <alignment horizontal="center" vertical="center" wrapText="1"/>
    </xf>
    <xf numFmtId="0" fontId="85" fillId="17" borderId="39" xfId="0" applyFont="1" applyFill="1" applyBorder="1" applyAlignment="1">
      <alignment horizontal="center" vertical="center" wrapText="1"/>
    </xf>
    <xf numFmtId="49" fontId="2" fillId="0" borderId="4" xfId="0" applyNumberFormat="1" applyFont="1" applyBorder="1" applyAlignment="1">
      <alignment horizontal="left" vertical="center"/>
    </xf>
    <xf numFmtId="49" fontId="2" fillId="0" borderId="4" xfId="0" applyNumberFormat="1" applyFont="1" applyBorder="1" applyAlignment="1">
      <alignment horizontal="left" vertical="center" wrapText="1"/>
    </xf>
    <xf numFmtId="0" fontId="2" fillId="0" borderId="7" xfId="0" applyFont="1" applyBorder="1" applyAlignment="1">
      <alignment vertical="center" wrapText="1"/>
    </xf>
    <xf numFmtId="0" fontId="0" fillId="0" borderId="7" xfId="0" applyBorder="1" applyAlignment="1">
      <alignment vertical="center"/>
    </xf>
    <xf numFmtId="0" fontId="0" fillId="0" borderId="8" xfId="0" applyBorder="1" applyAlignment="1">
      <alignment vertical="center"/>
    </xf>
    <xf numFmtId="0" fontId="12" fillId="0" borderId="0" xfId="0" applyFont="1" applyAlignment="1">
      <alignment horizontal="center"/>
    </xf>
    <xf numFmtId="0" fontId="5" fillId="6" borderId="43" xfId="0" applyFont="1" applyFill="1" applyBorder="1" applyAlignment="1">
      <alignment horizontal="center" vertical="center"/>
    </xf>
    <xf numFmtId="0" fontId="5" fillId="6" borderId="44" xfId="0" applyFont="1" applyFill="1" applyBorder="1" applyAlignment="1">
      <alignment horizontal="center" vertical="center"/>
    </xf>
    <xf numFmtId="0" fontId="5" fillId="6" borderId="45" xfId="0" applyFont="1" applyFill="1" applyBorder="1" applyAlignment="1">
      <alignment horizontal="center" vertical="center"/>
    </xf>
    <xf numFmtId="0" fontId="10" fillId="0" borderId="0" xfId="0" applyFont="1" applyAlignment="1">
      <alignment horizontal="center" vertical="center" wrapText="1"/>
    </xf>
    <xf numFmtId="0" fontId="15" fillId="0" borderId="0" xfId="0" applyFont="1" applyAlignment="1">
      <alignment horizontal="center" vertical="center"/>
    </xf>
    <xf numFmtId="0" fontId="10" fillId="0" borderId="46" xfId="0" applyFont="1" applyBorder="1" applyAlignment="1">
      <alignment horizontal="center" vertical="center" wrapText="1"/>
    </xf>
    <xf numFmtId="0" fontId="10" fillId="0" borderId="39" xfId="0" applyFont="1" applyBorder="1" applyAlignment="1">
      <alignment horizontal="center" vertical="center" wrapText="1"/>
    </xf>
    <xf numFmtId="0" fontId="8" fillId="9" borderId="14" xfId="0" applyFont="1" applyFill="1" applyBorder="1" applyAlignment="1">
      <alignment horizontal="center"/>
    </xf>
    <xf numFmtId="0" fontId="9" fillId="9" borderId="15" xfId="0" applyFont="1" applyFill="1" applyBorder="1" applyAlignment="1">
      <alignment horizontal="center"/>
    </xf>
    <xf numFmtId="0" fontId="9" fillId="9" borderId="16" xfId="0" applyFont="1" applyFill="1" applyBorder="1" applyAlignment="1">
      <alignment horizontal="center"/>
    </xf>
    <xf numFmtId="0" fontId="105" fillId="56" borderId="0" xfId="3" applyFont="1" applyFill="1" applyAlignment="1" applyProtection="1"/>
    <xf numFmtId="0" fontId="44" fillId="3" borderId="0" xfId="3" applyFont="1" applyFill="1" applyBorder="1" applyAlignment="1" applyProtection="1">
      <alignment horizontal="center"/>
    </xf>
    <xf numFmtId="0" fontId="45" fillId="4" borderId="60" xfId="0" applyFont="1" applyFill="1" applyBorder="1" applyAlignment="1">
      <alignment horizontal="center" vertical="center"/>
    </xf>
    <xf numFmtId="0" fontId="45" fillId="4" borderId="61" xfId="0" applyFont="1" applyFill="1" applyBorder="1" applyAlignment="1">
      <alignment horizontal="center" vertical="center"/>
    </xf>
    <xf numFmtId="0" fontId="45" fillId="4" borderId="62" xfId="0" applyFont="1" applyFill="1" applyBorder="1" applyAlignment="1">
      <alignment horizontal="center" vertical="center"/>
    </xf>
    <xf numFmtId="0" fontId="2" fillId="0" borderId="4" xfId="0"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0" fontId="48" fillId="0" borderId="0" xfId="0" applyFont="1" applyAlignment="1">
      <alignment horizontal="center" vertical="center"/>
    </xf>
    <xf numFmtId="49" fontId="10" fillId="3" borderId="1" xfId="0" applyNumberFormat="1" applyFont="1" applyFill="1" applyBorder="1" applyAlignment="1">
      <alignment horizontal="center" vertical="center"/>
    </xf>
    <xf numFmtId="49" fontId="10" fillId="3" borderId="2" xfId="0" applyNumberFormat="1" applyFont="1" applyFill="1" applyBorder="1" applyAlignment="1">
      <alignment horizontal="center" vertical="center"/>
    </xf>
    <xf numFmtId="49" fontId="10" fillId="3" borderId="66" xfId="0" applyNumberFormat="1" applyFont="1" applyFill="1" applyBorder="1" applyAlignment="1">
      <alignment horizontal="center" vertical="center"/>
    </xf>
    <xf numFmtId="0" fontId="10" fillId="5" borderId="15" xfId="0" applyFont="1" applyFill="1" applyBorder="1" applyAlignment="1">
      <alignment horizontal="center" vertical="center"/>
    </xf>
    <xf numFmtId="0" fontId="10" fillId="5" borderId="16" xfId="0" applyFont="1" applyFill="1" applyBorder="1" applyAlignment="1">
      <alignment horizontal="center" vertical="center"/>
    </xf>
    <xf numFmtId="1" fontId="10" fillId="3" borderId="0" xfId="0" applyNumberFormat="1" applyFont="1" applyFill="1" applyAlignment="1">
      <alignment horizontal="center" vertical="center" textRotation="90"/>
    </xf>
    <xf numFmtId="0" fontId="10" fillId="3" borderId="0" xfId="0" applyFont="1" applyFill="1" applyAlignment="1">
      <alignment horizontal="center" vertical="center" textRotation="90"/>
    </xf>
    <xf numFmtId="49" fontId="10" fillId="0" borderId="65" xfId="0" applyNumberFormat="1" applyFont="1" applyBorder="1" applyAlignment="1">
      <alignment horizontal="center" vertical="center"/>
    </xf>
    <xf numFmtId="49" fontId="10" fillId="0" borderId="18" xfId="0" applyNumberFormat="1" applyFont="1" applyBorder="1" applyAlignment="1">
      <alignment horizontal="center" vertical="center"/>
    </xf>
    <xf numFmtId="49" fontId="10" fillId="0" borderId="19" xfId="0" applyNumberFormat="1" applyFont="1" applyBorder="1" applyAlignment="1">
      <alignment horizontal="center" vertical="center"/>
    </xf>
    <xf numFmtId="49" fontId="10" fillId="3" borderId="30" xfId="0" applyNumberFormat="1" applyFont="1" applyFill="1" applyBorder="1" applyAlignment="1">
      <alignment horizontal="center" vertical="center"/>
    </xf>
    <xf numFmtId="49" fontId="10" fillId="3" borderId="5" xfId="0" applyNumberFormat="1" applyFont="1" applyFill="1" applyBorder="1" applyAlignment="1">
      <alignment horizontal="center" vertical="center"/>
    </xf>
    <xf numFmtId="49" fontId="10" fillId="3" borderId="63" xfId="0" applyNumberFormat="1" applyFont="1" applyFill="1" applyBorder="1" applyAlignment="1">
      <alignment horizontal="center" vertical="center"/>
    </xf>
    <xf numFmtId="1" fontId="6" fillId="3" borderId="0" xfId="0" applyNumberFormat="1" applyFont="1" applyFill="1" applyAlignment="1">
      <alignment horizontal="center" vertical="center" textRotation="90"/>
    </xf>
    <xf numFmtId="0" fontId="5" fillId="3" borderId="0" xfId="0" applyFont="1" applyFill="1" applyAlignment="1">
      <alignment horizontal="center" vertical="center" textRotation="90"/>
    </xf>
    <xf numFmtId="49" fontId="6" fillId="0" borderId="1" xfId="0" applyNumberFormat="1" applyFont="1" applyBorder="1" applyAlignment="1">
      <alignment horizontal="center" vertical="center"/>
    </xf>
    <xf numFmtId="49" fontId="6" fillId="0" borderId="2" xfId="0" applyNumberFormat="1" applyFont="1" applyBorder="1" applyAlignment="1">
      <alignment horizontal="center" vertical="center"/>
    </xf>
    <xf numFmtId="49" fontId="6" fillId="0" borderId="66" xfId="0" applyNumberFormat="1" applyFont="1" applyBorder="1" applyAlignment="1">
      <alignment horizontal="center" vertical="center"/>
    </xf>
    <xf numFmtId="49" fontId="6" fillId="0" borderId="33" xfId="0" applyNumberFormat="1" applyFont="1" applyBorder="1" applyAlignment="1">
      <alignment horizontal="center" vertical="center"/>
    </xf>
    <xf numFmtId="49" fontId="6" fillId="0" borderId="44" xfId="0" applyNumberFormat="1" applyFont="1" applyBorder="1" applyAlignment="1">
      <alignment horizontal="center" vertical="center"/>
    </xf>
    <xf numFmtId="49" fontId="6" fillId="0" borderId="45" xfId="0" applyNumberFormat="1" applyFont="1" applyBorder="1" applyAlignment="1">
      <alignment horizontal="center" vertical="center"/>
    </xf>
    <xf numFmtId="0" fontId="10" fillId="5" borderId="14" xfId="0" applyFont="1" applyFill="1" applyBorder="1" applyAlignment="1">
      <alignment horizontal="center" vertical="center"/>
    </xf>
    <xf numFmtId="49" fontId="10" fillId="0" borderId="33" xfId="0" applyNumberFormat="1" applyFont="1" applyBorder="1" applyAlignment="1">
      <alignment horizontal="center" vertical="center"/>
    </xf>
    <xf numFmtId="49" fontId="10" fillId="0" borderId="44" xfId="0" applyNumberFormat="1" applyFont="1" applyBorder="1" applyAlignment="1">
      <alignment horizontal="center" vertical="center"/>
    </xf>
    <xf numFmtId="49" fontId="10" fillId="0" borderId="45" xfId="0" applyNumberFormat="1" applyFont="1" applyBorder="1" applyAlignment="1">
      <alignment horizontal="center" vertical="center"/>
    </xf>
    <xf numFmtId="49" fontId="6" fillId="0" borderId="65" xfId="0" applyNumberFormat="1" applyFont="1" applyBorder="1" applyAlignment="1">
      <alignment horizontal="center" vertical="center"/>
    </xf>
    <xf numFmtId="49" fontId="6" fillId="0" borderId="18" xfId="0" applyNumberFormat="1" applyFont="1" applyBorder="1" applyAlignment="1">
      <alignment horizontal="center" vertical="center"/>
    </xf>
    <xf numFmtId="49" fontId="6" fillId="0" borderId="19" xfId="0" applyNumberFormat="1" applyFont="1" applyBorder="1" applyAlignment="1">
      <alignment horizontal="center" vertical="center"/>
    </xf>
    <xf numFmtId="49" fontId="6" fillId="3" borderId="30"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49" fontId="6" fillId="3" borderId="63" xfId="0" applyNumberFormat="1" applyFont="1" applyFill="1" applyBorder="1" applyAlignment="1">
      <alignment horizontal="center" vertical="center"/>
    </xf>
    <xf numFmtId="1" fontId="79" fillId="0" borderId="1" xfId="0" applyNumberFormat="1" applyFont="1" applyBorder="1" applyAlignment="1">
      <alignment horizontal="center"/>
    </xf>
    <xf numFmtId="1" fontId="79" fillId="0" borderId="2" xfId="0" applyNumberFormat="1" applyFont="1" applyBorder="1" applyAlignment="1">
      <alignment horizontal="center"/>
    </xf>
    <xf numFmtId="1" fontId="79" fillId="0" borderId="3" xfId="0" applyNumberFormat="1" applyFont="1" applyBorder="1" applyAlignment="1">
      <alignment horizontal="center"/>
    </xf>
    <xf numFmtId="1" fontId="79" fillId="3" borderId="1" xfId="0" applyNumberFormat="1" applyFont="1" applyFill="1" applyBorder="1" applyAlignment="1">
      <alignment horizontal="center"/>
    </xf>
    <xf numFmtId="1" fontId="79" fillId="3" borderId="2" xfId="0" applyNumberFormat="1" applyFont="1" applyFill="1" applyBorder="1" applyAlignment="1">
      <alignment horizontal="center"/>
    </xf>
    <xf numFmtId="1" fontId="79" fillId="3" borderId="3" xfId="0" applyNumberFormat="1" applyFont="1" applyFill="1" applyBorder="1" applyAlignment="1">
      <alignment horizontal="center"/>
    </xf>
    <xf numFmtId="0" fontId="117" fillId="6" borderId="1" xfId="0" applyFont="1" applyFill="1" applyBorder="1" applyAlignment="1">
      <alignment horizontal="center"/>
    </xf>
    <xf numFmtId="0" fontId="117" fillId="6" borderId="2" xfId="0" applyFont="1" applyFill="1" applyBorder="1" applyAlignment="1">
      <alignment horizontal="center"/>
    </xf>
    <xf numFmtId="170" fontId="79" fillId="6" borderId="1" xfId="0" applyNumberFormat="1" applyFont="1" applyFill="1" applyBorder="1" applyAlignment="1">
      <alignment horizontal="right" vertical="center"/>
    </xf>
    <xf numFmtId="0" fontId="80" fillId="6" borderId="2" xfId="0" applyFont="1" applyFill="1" applyBorder="1"/>
    <xf numFmtId="0" fontId="80" fillId="6" borderId="3" xfId="0" applyFont="1" applyFill="1" applyBorder="1"/>
    <xf numFmtId="0" fontId="117" fillId="3" borderId="1" xfId="0" applyFont="1" applyFill="1" applyBorder="1" applyAlignment="1">
      <alignment horizontal="center"/>
    </xf>
    <xf numFmtId="0" fontId="117" fillId="3" borderId="2" xfId="0" applyFont="1" applyFill="1" applyBorder="1" applyAlignment="1">
      <alignment horizontal="center"/>
    </xf>
    <xf numFmtId="0" fontId="117" fillId="0" borderId="1" xfId="0" applyFont="1" applyBorder="1" applyAlignment="1">
      <alignment horizontal="center"/>
    </xf>
    <xf numFmtId="0" fontId="117" fillId="0" borderId="3" xfId="0" applyFont="1" applyBorder="1" applyAlignment="1">
      <alignment horizontal="center"/>
    </xf>
    <xf numFmtId="0" fontId="113" fillId="0" borderId="0" xfId="0" applyFont="1" applyAlignment="1">
      <alignment horizontal="center" vertical="center" wrapText="1"/>
    </xf>
    <xf numFmtId="49" fontId="107" fillId="53" borderId="49" xfId="0" applyNumberFormat="1" applyFont="1" applyFill="1" applyBorder="1" applyAlignment="1">
      <alignment horizontal="left" vertical="center"/>
    </xf>
    <xf numFmtId="49" fontId="107" fillId="53" borderId="4" xfId="0" applyNumberFormat="1" applyFont="1" applyFill="1" applyBorder="1" applyAlignment="1">
      <alignment horizontal="left" vertical="center"/>
    </xf>
    <xf numFmtId="49" fontId="107" fillId="2" borderId="4" xfId="0" applyNumberFormat="1" applyFont="1" applyFill="1" applyBorder="1" applyAlignment="1">
      <alignment horizontal="center" vertical="center"/>
    </xf>
    <xf numFmtId="0" fontId="107" fillId="2" borderId="4" xfId="0" applyFont="1" applyFill="1" applyBorder="1" applyAlignment="1">
      <alignment horizontal="center" vertical="center"/>
    </xf>
    <xf numFmtId="0" fontId="85" fillId="2" borderId="4" xfId="0" applyFont="1" applyFill="1" applyBorder="1" applyAlignment="1">
      <alignment horizontal="center" vertical="center"/>
    </xf>
    <xf numFmtId="0" fontId="85" fillId="2" borderId="1" xfId="0" applyFont="1" applyFill="1" applyBorder="1" applyAlignment="1">
      <alignment horizontal="center" vertical="center"/>
    </xf>
    <xf numFmtId="0" fontId="85" fillId="13" borderId="0" xfId="0" applyFont="1" applyFill="1" applyAlignment="1">
      <alignment horizontal="center" vertical="center" wrapText="1"/>
    </xf>
    <xf numFmtId="0" fontId="85" fillId="13" borderId="13" xfId="0" applyFont="1" applyFill="1" applyBorder="1" applyAlignment="1">
      <alignment horizontal="center" vertical="center" wrapText="1"/>
    </xf>
    <xf numFmtId="0" fontId="85" fillId="13" borderId="7" xfId="0" applyFont="1" applyFill="1" applyBorder="1" applyAlignment="1">
      <alignment horizontal="center" vertical="center" wrapText="1"/>
    </xf>
    <xf numFmtId="0" fontId="85" fillId="13" borderId="8" xfId="0" applyFont="1" applyFill="1" applyBorder="1" applyAlignment="1">
      <alignment horizontal="center" vertical="center" wrapText="1"/>
    </xf>
    <xf numFmtId="171" fontId="121" fillId="9" borderId="59" xfId="4" applyNumberFormat="1" applyFont="1" applyFill="1" applyBorder="1" applyAlignment="1" applyProtection="1">
      <alignment horizontal="center" vertical="center"/>
    </xf>
    <xf numFmtId="171" fontId="121" fillId="9" borderId="26" xfId="4" applyNumberFormat="1" applyFont="1" applyFill="1" applyBorder="1" applyAlignment="1" applyProtection="1">
      <alignment horizontal="center" vertical="center"/>
    </xf>
    <xf numFmtId="171" fontId="121" fillId="9" borderId="48" xfId="4" applyNumberFormat="1" applyFont="1" applyFill="1" applyBorder="1" applyAlignment="1" applyProtection="1">
      <alignment horizontal="center" vertical="center"/>
    </xf>
    <xf numFmtId="171" fontId="121" fillId="9" borderId="36" xfId="4" applyNumberFormat="1" applyFont="1" applyFill="1" applyBorder="1" applyAlignment="1" applyProtection="1">
      <alignment horizontal="center" vertical="center"/>
    </xf>
    <xf numFmtId="171" fontId="121" fillId="9" borderId="29" xfId="4" applyNumberFormat="1" applyFont="1" applyFill="1" applyBorder="1" applyAlignment="1" applyProtection="1">
      <alignment horizontal="center" vertical="center"/>
    </xf>
    <xf numFmtId="171" fontId="121" fillId="9" borderId="52" xfId="4" applyNumberFormat="1" applyFont="1" applyFill="1" applyBorder="1" applyAlignment="1" applyProtection="1">
      <alignment horizontal="center" vertical="center"/>
    </xf>
    <xf numFmtId="167" fontId="82" fillId="8" borderId="19" xfId="0" applyNumberFormat="1" applyFont="1" applyFill="1" applyBorder="1" applyAlignment="1">
      <alignment horizontal="center" vertical="center" wrapText="1"/>
    </xf>
    <xf numFmtId="167" fontId="82" fillId="8" borderId="63" xfId="0" applyNumberFormat="1" applyFont="1" applyFill="1" applyBorder="1" applyAlignment="1">
      <alignment horizontal="center" vertical="center"/>
    </xf>
    <xf numFmtId="0" fontId="93" fillId="53" borderId="65" xfId="0" applyFont="1" applyFill="1" applyBorder="1" applyAlignment="1">
      <alignment horizontal="center" vertical="center" wrapText="1"/>
    </xf>
    <xf numFmtId="0" fontId="93" fillId="53" borderId="18" xfId="0" applyFont="1" applyFill="1" applyBorder="1" applyAlignment="1">
      <alignment horizontal="center" vertical="center" wrapText="1"/>
    </xf>
    <xf numFmtId="0" fontId="93" fillId="53" borderId="85" xfId="0" applyFont="1" applyFill="1" applyBorder="1" applyAlignment="1">
      <alignment horizontal="center" vertical="center" wrapText="1"/>
    </xf>
    <xf numFmtId="0" fontId="93" fillId="53" borderId="34" xfId="0" applyFont="1" applyFill="1" applyBorder="1" applyAlignment="1">
      <alignment horizontal="center" vertical="center" wrapText="1"/>
    </xf>
    <xf numFmtId="0" fontId="93" fillId="53" borderId="0" xfId="0" applyFont="1" applyFill="1" applyAlignment="1">
      <alignment horizontal="center" vertical="center" wrapText="1"/>
    </xf>
    <xf numFmtId="0" fontId="93" fillId="53" borderId="42" xfId="0" applyFont="1" applyFill="1" applyBorder="1" applyAlignment="1">
      <alignment horizontal="center" vertical="center" wrapText="1"/>
    </xf>
    <xf numFmtId="0" fontId="93" fillId="53" borderId="30" xfId="0" applyFont="1" applyFill="1" applyBorder="1" applyAlignment="1">
      <alignment horizontal="center" vertical="center" wrapText="1"/>
    </xf>
    <xf numFmtId="0" fontId="93" fillId="53" borderId="5" xfId="0" applyFont="1" applyFill="1" applyBorder="1" applyAlignment="1">
      <alignment horizontal="center" vertical="center" wrapText="1"/>
    </xf>
    <xf numFmtId="0" fontId="93" fillId="53" borderId="35" xfId="0" applyFont="1" applyFill="1" applyBorder="1" applyAlignment="1">
      <alignment horizontal="center" vertical="center" wrapText="1"/>
    </xf>
    <xf numFmtId="0" fontId="108" fillId="3" borderId="0" xfId="0" applyFont="1" applyFill="1" applyAlignment="1">
      <alignment horizontal="center" vertical="center" wrapText="1"/>
    </xf>
    <xf numFmtId="0" fontId="0" fillId="0" borderId="0" xfId="0" applyAlignment="1">
      <alignment wrapText="1"/>
    </xf>
    <xf numFmtId="0" fontId="117" fillId="0" borderId="4" xfId="0" applyFont="1" applyBorder="1" applyAlignment="1">
      <alignment horizontal="center"/>
    </xf>
    <xf numFmtId="49" fontId="107" fillId="53" borderId="47" xfId="0" applyNumberFormat="1" applyFont="1" applyFill="1" applyBorder="1" applyAlignment="1">
      <alignment horizontal="left" vertical="center"/>
    </xf>
    <xf numFmtId="49" fontId="107" fillId="53" borderId="26" xfId="0" applyNumberFormat="1" applyFont="1" applyFill="1" applyBorder="1" applyAlignment="1">
      <alignment horizontal="left" vertical="center"/>
    </xf>
    <xf numFmtId="0" fontId="109" fillId="4" borderId="77" xfId="0" applyFont="1" applyFill="1" applyBorder="1" applyAlignment="1">
      <alignment horizontal="center" vertical="center"/>
    </xf>
    <xf numFmtId="0" fontId="109" fillId="4" borderId="78" xfId="0" applyFont="1" applyFill="1" applyBorder="1" applyAlignment="1">
      <alignment horizontal="center" vertical="center"/>
    </xf>
    <xf numFmtId="0" fontId="49" fillId="53" borderId="79" xfId="0" applyFont="1" applyFill="1" applyBorder="1" applyAlignment="1">
      <alignment horizontal="center" vertical="center" wrapText="1"/>
    </xf>
    <xf numFmtId="0" fontId="49" fillId="53" borderId="80" xfId="0" applyFont="1" applyFill="1" applyBorder="1" applyAlignment="1">
      <alignment horizontal="center" vertical="center" wrapText="1"/>
    </xf>
    <xf numFmtId="0" fontId="110" fillId="56" borderId="0" xfId="3" applyFont="1" applyFill="1" applyAlignment="1" applyProtection="1">
      <alignment vertical="center"/>
    </xf>
    <xf numFmtId="0" fontId="111" fillId="53" borderId="31" xfId="0" applyFont="1" applyFill="1" applyBorder="1" applyAlignment="1">
      <alignment horizontal="center" vertical="center"/>
    </xf>
    <xf numFmtId="0" fontId="111" fillId="53" borderId="22" xfId="0" applyFont="1" applyFill="1" applyBorder="1" applyAlignment="1">
      <alignment horizontal="center" vertical="center"/>
    </xf>
    <xf numFmtId="0" fontId="111" fillId="53" borderId="0" xfId="3" applyFont="1" applyFill="1" applyBorder="1" applyAlignment="1" applyProtection="1">
      <alignment horizontal="center" vertical="center" wrapText="1"/>
    </xf>
    <xf numFmtId="0" fontId="111" fillId="53" borderId="42" xfId="3" applyFont="1" applyFill="1" applyBorder="1" applyAlignment="1" applyProtection="1">
      <alignment horizontal="center" vertical="center" wrapText="1"/>
    </xf>
    <xf numFmtId="0" fontId="112" fillId="53" borderId="30" xfId="3" applyFont="1" applyFill="1" applyBorder="1" applyAlignment="1" applyProtection="1">
      <alignment horizontal="center" vertical="center" wrapText="1"/>
    </xf>
    <xf numFmtId="0" fontId="112" fillId="53" borderId="5" xfId="3" applyFont="1" applyFill="1" applyBorder="1" applyAlignment="1" applyProtection="1">
      <alignment horizontal="center" vertical="center" wrapText="1"/>
    </xf>
    <xf numFmtId="0" fontId="112" fillId="53" borderId="35" xfId="3" applyFont="1" applyFill="1" applyBorder="1" applyAlignment="1" applyProtection="1">
      <alignment horizontal="center" vertical="center" wrapText="1"/>
    </xf>
    <xf numFmtId="0" fontId="124" fillId="53" borderId="21" xfId="0" applyFont="1" applyFill="1" applyBorder="1" applyAlignment="1">
      <alignment horizontal="center" vertical="center"/>
    </xf>
    <xf numFmtId="0" fontId="124" fillId="53" borderId="31" xfId="0" applyFont="1" applyFill="1" applyBorder="1" applyAlignment="1">
      <alignment horizontal="center" vertical="center"/>
    </xf>
    <xf numFmtId="0" fontId="124" fillId="53" borderId="22" xfId="0" applyFont="1" applyFill="1" applyBorder="1" applyAlignment="1">
      <alignment horizontal="center" vertical="center"/>
    </xf>
    <xf numFmtId="0" fontId="124" fillId="53" borderId="34" xfId="0" applyFont="1" applyFill="1" applyBorder="1" applyAlignment="1">
      <alignment horizontal="center" vertical="center"/>
    </xf>
    <xf numFmtId="0" fontId="124" fillId="53" borderId="0" xfId="0" applyFont="1" applyFill="1" applyAlignment="1">
      <alignment horizontal="center" vertical="center"/>
    </xf>
    <xf numFmtId="0" fontId="124" fillId="53" borderId="42" xfId="0" applyFont="1" applyFill="1" applyBorder="1" applyAlignment="1">
      <alignment horizontal="center" vertical="center"/>
    </xf>
    <xf numFmtId="0" fontId="124" fillId="53" borderId="40" xfId="0" applyFont="1" applyFill="1" applyBorder="1" applyAlignment="1">
      <alignment horizontal="center" vertical="center"/>
    </xf>
    <xf numFmtId="0" fontId="124" fillId="53" borderId="7" xfId="0" applyFont="1" applyFill="1" applyBorder="1" applyAlignment="1">
      <alignment horizontal="center" vertical="center"/>
    </xf>
    <xf numFmtId="0" fontId="124" fillId="53" borderId="86" xfId="0" applyFont="1" applyFill="1" applyBorder="1" applyAlignment="1">
      <alignment horizontal="center" vertical="center"/>
    </xf>
    <xf numFmtId="0" fontId="85" fillId="16" borderId="26" xfId="0" applyFont="1" applyFill="1" applyBorder="1" applyAlignment="1">
      <alignment horizontal="left" vertical="center" wrapText="1"/>
    </xf>
    <xf numFmtId="0" fontId="85" fillId="16" borderId="33" xfId="0" applyFont="1" applyFill="1" applyBorder="1" applyAlignment="1">
      <alignment horizontal="left" vertical="center" wrapText="1"/>
    </xf>
    <xf numFmtId="0" fontId="85" fillId="16" borderId="4" xfId="0" applyFont="1" applyFill="1" applyBorder="1" applyAlignment="1">
      <alignment horizontal="left" vertical="center" wrapText="1"/>
    </xf>
    <xf numFmtId="0" fontId="85" fillId="16" borderId="1" xfId="0" applyFont="1" applyFill="1" applyBorder="1" applyAlignment="1">
      <alignment horizontal="left" vertical="center" wrapText="1"/>
    </xf>
  </cellXfs>
  <cellStyles count="60">
    <cellStyle name="20% - Akzent1 2" xfId="9" xr:uid="{00000000-0005-0000-0000-000000000000}"/>
    <cellStyle name="20% - Akzent2 2" xfId="10" xr:uid="{00000000-0005-0000-0000-000001000000}"/>
    <cellStyle name="20% - Akzent3 2" xfId="11" xr:uid="{00000000-0005-0000-0000-000002000000}"/>
    <cellStyle name="20% - Akzent4 2" xfId="12" xr:uid="{00000000-0005-0000-0000-000003000000}"/>
    <cellStyle name="20% - Akzent5 2" xfId="13" xr:uid="{00000000-0005-0000-0000-000004000000}"/>
    <cellStyle name="20% - Akzent6 2" xfId="14" xr:uid="{00000000-0005-0000-0000-000005000000}"/>
    <cellStyle name="40% - Akzent1 2" xfId="15" xr:uid="{00000000-0005-0000-0000-000006000000}"/>
    <cellStyle name="40% - Akzent2 2" xfId="16" xr:uid="{00000000-0005-0000-0000-000007000000}"/>
    <cellStyle name="40% - Akzent3 2" xfId="17" xr:uid="{00000000-0005-0000-0000-000008000000}"/>
    <cellStyle name="40% - Akzent4 2" xfId="18" xr:uid="{00000000-0005-0000-0000-000009000000}"/>
    <cellStyle name="40% - Akzent5 2" xfId="19" xr:uid="{00000000-0005-0000-0000-00000A000000}"/>
    <cellStyle name="40% - Akzent6 2" xfId="20" xr:uid="{00000000-0005-0000-0000-00000B000000}"/>
    <cellStyle name="60% - Akzent1 2" xfId="21" xr:uid="{00000000-0005-0000-0000-00000C000000}"/>
    <cellStyle name="60% - Akzent2 2" xfId="22" xr:uid="{00000000-0005-0000-0000-00000D000000}"/>
    <cellStyle name="60% - Akzent3 2" xfId="23" xr:uid="{00000000-0005-0000-0000-00000E000000}"/>
    <cellStyle name="60% - Akzent4 2" xfId="24" xr:uid="{00000000-0005-0000-0000-00000F000000}"/>
    <cellStyle name="60% - Akzent5 2" xfId="25" xr:uid="{00000000-0005-0000-0000-000010000000}"/>
    <cellStyle name="60% - Akzent6 2" xfId="26" xr:uid="{00000000-0005-0000-0000-000011000000}"/>
    <cellStyle name="Akzent1 2" xfId="27" xr:uid="{00000000-0005-0000-0000-000012000000}"/>
    <cellStyle name="Akzent2 2" xfId="28" xr:uid="{00000000-0005-0000-0000-000013000000}"/>
    <cellStyle name="Akzent3 2" xfId="29" xr:uid="{00000000-0005-0000-0000-000014000000}"/>
    <cellStyle name="Akzent4 2" xfId="30" xr:uid="{00000000-0005-0000-0000-000015000000}"/>
    <cellStyle name="Akzent5 2" xfId="31" xr:uid="{00000000-0005-0000-0000-000016000000}"/>
    <cellStyle name="Akzent6 2" xfId="32" xr:uid="{00000000-0005-0000-0000-000017000000}"/>
    <cellStyle name="Ausgabe 2" xfId="33" xr:uid="{00000000-0005-0000-0000-000018000000}"/>
    <cellStyle name="Berechnung 2" xfId="34" xr:uid="{00000000-0005-0000-0000-000019000000}"/>
    <cellStyle name="Eingabe 2" xfId="35" xr:uid="{00000000-0005-0000-0000-00001A000000}"/>
    <cellStyle name="Ergebnis 2" xfId="36" xr:uid="{00000000-0005-0000-0000-00001B000000}"/>
    <cellStyle name="Erklärender Text 2" xfId="37" xr:uid="{00000000-0005-0000-0000-00001C000000}"/>
    <cellStyle name="Euro" xfId="4" xr:uid="{00000000-0005-0000-0000-00001D000000}"/>
    <cellStyle name="Euro 2" xfId="38" xr:uid="{00000000-0005-0000-0000-00001E000000}"/>
    <cellStyle name="Euro 3" xfId="39" xr:uid="{00000000-0005-0000-0000-00001F000000}"/>
    <cellStyle name="Euro 4" xfId="40" xr:uid="{00000000-0005-0000-0000-000020000000}"/>
    <cellStyle name="Euro_c. Preisblatt" xfId="2" xr:uid="{00000000-0005-0000-0000-000021000000}"/>
    <cellStyle name="Euro_TESTKalkulationGUD1" xfId="6" xr:uid="{00000000-0005-0000-0000-000022000000}"/>
    <cellStyle name="Gut 2" xfId="41" xr:uid="{00000000-0005-0000-0000-000023000000}"/>
    <cellStyle name="Hyperlink 2" xfId="42" xr:uid="{00000000-0005-0000-0000-000024000000}"/>
    <cellStyle name="Komma 2" xfId="8" xr:uid="{00000000-0005-0000-0000-000025000000}"/>
    <cellStyle name="Link" xfId="3" builtinId="8"/>
    <cellStyle name="Link 2" xfId="58" xr:uid="{00000000-0005-0000-0000-000027000000}"/>
    <cellStyle name="Neutral 2" xfId="43" xr:uid="{00000000-0005-0000-0000-000028000000}"/>
    <cellStyle name="Notiz 2" xfId="44" xr:uid="{00000000-0005-0000-0000-000029000000}"/>
    <cellStyle name="Schlecht 2" xfId="45" xr:uid="{00000000-0005-0000-0000-00002A000000}"/>
    <cellStyle name="Standard" xfId="0" builtinId="0"/>
    <cellStyle name="Standard 2" xfId="46" xr:uid="{00000000-0005-0000-0000-00002C000000}"/>
    <cellStyle name="Standard 2 2" xfId="57" xr:uid="{00000000-0005-0000-0000-00002D000000}"/>
    <cellStyle name="Standard 3" xfId="47" xr:uid="{00000000-0005-0000-0000-00002E000000}"/>
    <cellStyle name="Standard 4" xfId="7" xr:uid="{00000000-0005-0000-0000-00002F000000}"/>
    <cellStyle name="Standard 5" xfId="48" xr:uid="{00000000-0005-0000-0000-000030000000}"/>
    <cellStyle name="Standard 6" xfId="1" xr:uid="{00000000-0005-0000-0000-000031000000}"/>
    <cellStyle name="Standard 8" xfId="59" xr:uid="{00000000-0005-0000-0000-000032000000}"/>
    <cellStyle name="Standard_Tabelle1" xfId="5" xr:uid="{00000000-0005-0000-0000-000033000000}"/>
    <cellStyle name="Überschrift 1 2" xfId="49" xr:uid="{00000000-0005-0000-0000-000034000000}"/>
    <cellStyle name="Überschrift 2 2" xfId="50" xr:uid="{00000000-0005-0000-0000-000035000000}"/>
    <cellStyle name="Überschrift 3 2" xfId="51" xr:uid="{00000000-0005-0000-0000-000036000000}"/>
    <cellStyle name="Überschrift 4 2" xfId="52" xr:uid="{00000000-0005-0000-0000-000037000000}"/>
    <cellStyle name="Überschrift 5" xfId="53" xr:uid="{00000000-0005-0000-0000-000038000000}"/>
    <cellStyle name="Verknüpfte Zelle 2" xfId="54" xr:uid="{00000000-0005-0000-0000-000039000000}"/>
    <cellStyle name="Warnender Text 2" xfId="55" xr:uid="{00000000-0005-0000-0000-00003A000000}"/>
    <cellStyle name="Zelle überprüfen 2" xfId="56" xr:uid="{00000000-0005-0000-0000-00003B000000}"/>
  </cellStyles>
  <dxfs count="0"/>
  <tableStyles count="0" defaultTableStyle="TableStyleMedium9" defaultPivotStyle="PivotStyleLight16"/>
  <colors>
    <mruColors>
      <color rgb="FFFFFF99"/>
      <color rgb="FF0000FF"/>
      <color rgb="FF99CCFF"/>
      <color rgb="FFCC99FF"/>
      <color rgb="FFCCFFCC"/>
      <color rgb="FFFF99FF"/>
      <color rgb="FF33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hyperlink" Target="#'3-Angebotsgesamt&#252;bersicht'!A1"/><Relationship Id="rId7" Type="http://schemas.openxmlformats.org/officeDocument/2006/relationships/hyperlink" Target="#'1-Kalk_SVR  '!Druckbereich"/><Relationship Id="rId2" Type="http://schemas.openxmlformats.org/officeDocument/2006/relationships/hyperlink" Target="#'2-Preisblatt'!Druckbereich"/><Relationship Id="rId1" Type="http://schemas.openxmlformats.org/officeDocument/2006/relationships/hyperlink" Target="#'5-LB UR'!A1"/><Relationship Id="rId6" Type="http://schemas.openxmlformats.org/officeDocument/2006/relationships/hyperlink" Target="#'7-LB  Sanit&#228;r'!A1"/><Relationship Id="rId5" Type="http://schemas.openxmlformats.org/officeDocument/2006/relationships/hyperlink" Target="#'6-WC-Anlagen'!A1"/><Relationship Id="rId4" Type="http://schemas.openxmlformats.org/officeDocument/2006/relationships/hyperlink" Target="#'4-Legende'!A1"/></Relationships>
</file>

<file path=xl/drawings/drawing1.xml><?xml version="1.0" encoding="utf-8"?>
<xdr:wsDr xmlns:xdr="http://schemas.openxmlformats.org/drawingml/2006/spreadsheetDrawing" xmlns:a="http://schemas.openxmlformats.org/drawingml/2006/main">
  <xdr:twoCellAnchor>
    <xdr:from>
      <xdr:col>3</xdr:col>
      <xdr:colOff>76200</xdr:colOff>
      <xdr:row>7</xdr:row>
      <xdr:rowOff>95250</xdr:rowOff>
    </xdr:from>
    <xdr:to>
      <xdr:col>3</xdr:col>
      <xdr:colOff>971550</xdr:colOff>
      <xdr:row>7</xdr:row>
      <xdr:rowOff>276225</xdr:rowOff>
    </xdr:to>
    <xdr:sp macro="" textlink="">
      <xdr:nvSpPr>
        <xdr:cNvPr id="2" name="AutoShape 1">
          <a:hlinkClick xmlns:r="http://schemas.openxmlformats.org/officeDocument/2006/relationships" r:id="rId1"/>
          <a:extLst>
            <a:ext uri="{FF2B5EF4-FFF2-40B4-BE49-F238E27FC236}">
              <a16:creationId xmlns:a16="http://schemas.microsoft.com/office/drawing/2014/main" id="{00000000-0008-0000-0000-000002000000}"/>
            </a:ext>
          </a:extLst>
        </xdr:cNvPr>
        <xdr:cNvSpPr>
          <a:spLocks noChangeArrowheads="1"/>
        </xdr:cNvSpPr>
      </xdr:nvSpPr>
      <xdr:spPr bwMode="auto">
        <a:xfrm>
          <a:off x="3981450" y="157162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4</xdr:row>
      <xdr:rowOff>88900</xdr:rowOff>
    </xdr:from>
    <xdr:to>
      <xdr:col>3</xdr:col>
      <xdr:colOff>971550</xdr:colOff>
      <xdr:row>4</xdr:row>
      <xdr:rowOff>269875</xdr:rowOff>
    </xdr:to>
    <xdr:sp macro="" textlink="">
      <xdr:nvSpPr>
        <xdr:cNvPr id="3" name="AutoShape 2">
          <a:hlinkClick xmlns:r="http://schemas.openxmlformats.org/officeDocument/2006/relationships" r:id="rId2"/>
          <a:extLst>
            <a:ext uri="{FF2B5EF4-FFF2-40B4-BE49-F238E27FC236}">
              <a16:creationId xmlns:a16="http://schemas.microsoft.com/office/drawing/2014/main" id="{00000000-0008-0000-0000-000003000000}"/>
            </a:ext>
          </a:extLst>
        </xdr:cNvPr>
        <xdr:cNvSpPr>
          <a:spLocks noChangeArrowheads="1"/>
        </xdr:cNvSpPr>
      </xdr:nvSpPr>
      <xdr:spPr bwMode="auto">
        <a:xfrm>
          <a:off x="3981450" y="24415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5</xdr:row>
      <xdr:rowOff>98425</xdr:rowOff>
    </xdr:from>
    <xdr:to>
      <xdr:col>3</xdr:col>
      <xdr:colOff>971550</xdr:colOff>
      <xdr:row>5</xdr:row>
      <xdr:rowOff>279400</xdr:rowOff>
    </xdr:to>
    <xdr:sp macro="" textlink="">
      <xdr:nvSpPr>
        <xdr:cNvPr id="4" name="AutoShape 4">
          <a:hlinkClick xmlns:r="http://schemas.openxmlformats.org/officeDocument/2006/relationships" r:id="rId3"/>
          <a:extLst>
            <a:ext uri="{FF2B5EF4-FFF2-40B4-BE49-F238E27FC236}">
              <a16:creationId xmlns:a16="http://schemas.microsoft.com/office/drawing/2014/main" id="{00000000-0008-0000-0000-000004000000}"/>
            </a:ext>
          </a:extLst>
        </xdr:cNvPr>
        <xdr:cNvSpPr>
          <a:spLocks noChangeArrowheads="1"/>
        </xdr:cNvSpPr>
      </xdr:nvSpPr>
      <xdr:spPr bwMode="auto">
        <a:xfrm>
          <a:off x="3981450" y="2889250"/>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6</xdr:row>
      <xdr:rowOff>95250</xdr:rowOff>
    </xdr:from>
    <xdr:to>
      <xdr:col>3</xdr:col>
      <xdr:colOff>971550</xdr:colOff>
      <xdr:row>6</xdr:row>
      <xdr:rowOff>276225</xdr:rowOff>
    </xdr:to>
    <xdr:sp macro="" textlink="">
      <xdr:nvSpPr>
        <xdr:cNvPr id="6" name="AutoShape 6">
          <a:hlinkClick xmlns:r="http://schemas.openxmlformats.org/officeDocument/2006/relationships" r:id="rId4"/>
          <a:extLst>
            <a:ext uri="{FF2B5EF4-FFF2-40B4-BE49-F238E27FC236}">
              <a16:creationId xmlns:a16="http://schemas.microsoft.com/office/drawing/2014/main" id="{00000000-0008-0000-0000-000006000000}"/>
            </a:ext>
          </a:extLst>
        </xdr:cNvPr>
        <xdr:cNvSpPr>
          <a:spLocks noChangeArrowheads="1"/>
        </xdr:cNvSpPr>
      </xdr:nvSpPr>
      <xdr:spPr bwMode="auto">
        <a:xfrm>
          <a:off x="3981450" y="113347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8</xdr:row>
      <xdr:rowOff>98425</xdr:rowOff>
    </xdr:from>
    <xdr:to>
      <xdr:col>3</xdr:col>
      <xdr:colOff>971550</xdr:colOff>
      <xdr:row>8</xdr:row>
      <xdr:rowOff>279400</xdr:rowOff>
    </xdr:to>
    <xdr:sp macro="" textlink="">
      <xdr:nvSpPr>
        <xdr:cNvPr id="22" name="AutoShape 4">
          <a:hlinkClick xmlns:r="http://schemas.openxmlformats.org/officeDocument/2006/relationships" r:id="rId5"/>
          <a:extLst>
            <a:ext uri="{FF2B5EF4-FFF2-40B4-BE49-F238E27FC236}">
              <a16:creationId xmlns:a16="http://schemas.microsoft.com/office/drawing/2014/main" id="{F2709C57-2953-4A5C-8F06-F3707008A196}"/>
            </a:ext>
          </a:extLst>
        </xdr:cNvPr>
        <xdr:cNvSpPr>
          <a:spLocks noChangeArrowheads="1"/>
        </xdr:cNvSpPr>
      </xdr:nvSpPr>
      <xdr:spPr bwMode="auto">
        <a:xfrm>
          <a:off x="4436533" y="1495425"/>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9</xdr:row>
      <xdr:rowOff>95250</xdr:rowOff>
    </xdr:from>
    <xdr:to>
      <xdr:col>3</xdr:col>
      <xdr:colOff>971550</xdr:colOff>
      <xdr:row>9</xdr:row>
      <xdr:rowOff>276225</xdr:rowOff>
    </xdr:to>
    <xdr:sp macro="" textlink="">
      <xdr:nvSpPr>
        <xdr:cNvPr id="23" name="AutoShape 6">
          <a:hlinkClick xmlns:r="http://schemas.openxmlformats.org/officeDocument/2006/relationships" r:id="rId6"/>
          <a:extLst>
            <a:ext uri="{FF2B5EF4-FFF2-40B4-BE49-F238E27FC236}">
              <a16:creationId xmlns:a16="http://schemas.microsoft.com/office/drawing/2014/main" id="{499C59CB-FAF7-4B6B-92EB-F348BF280CC0}"/>
            </a:ext>
          </a:extLst>
        </xdr:cNvPr>
        <xdr:cNvSpPr>
          <a:spLocks noChangeArrowheads="1"/>
        </xdr:cNvSpPr>
      </xdr:nvSpPr>
      <xdr:spPr bwMode="auto">
        <a:xfrm>
          <a:off x="4436533" y="1809750"/>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3</xdr:col>
      <xdr:colOff>76200</xdr:colOff>
      <xdr:row>3</xdr:row>
      <xdr:rowOff>95250</xdr:rowOff>
    </xdr:from>
    <xdr:to>
      <xdr:col>3</xdr:col>
      <xdr:colOff>971550</xdr:colOff>
      <xdr:row>3</xdr:row>
      <xdr:rowOff>276225</xdr:rowOff>
    </xdr:to>
    <xdr:sp macro="" textlink="">
      <xdr:nvSpPr>
        <xdr:cNvPr id="5" name="AutoShape 1">
          <a:hlinkClick xmlns:r="http://schemas.openxmlformats.org/officeDocument/2006/relationships" r:id="rId7"/>
          <a:extLst>
            <a:ext uri="{FF2B5EF4-FFF2-40B4-BE49-F238E27FC236}">
              <a16:creationId xmlns:a16="http://schemas.microsoft.com/office/drawing/2014/main" id="{1641AAE6-DC83-4F25-9A73-707546C07092}"/>
            </a:ext>
          </a:extLst>
        </xdr:cNvPr>
        <xdr:cNvSpPr>
          <a:spLocks noChangeArrowheads="1"/>
        </xdr:cNvSpPr>
      </xdr:nvSpPr>
      <xdr:spPr bwMode="auto">
        <a:xfrm>
          <a:off x="4436533" y="3545417"/>
          <a:ext cx="895350" cy="180975"/>
        </a:xfrm>
        <a:prstGeom prst="roundRect">
          <a:avLst>
            <a:gd name="adj" fmla="val 16667"/>
          </a:avLst>
        </a:prstGeom>
        <a:solidFill>
          <a:srgbClr val="FFCC99"/>
        </a:solidFill>
        <a:ln w="9525">
          <a:solidFill>
            <a:srgbClr val="000000"/>
          </a:solidFill>
          <a:round/>
          <a:headEnd/>
          <a:tailEnd/>
        </a:ln>
      </xdr:spPr>
      <xdr:txBody>
        <a:bodyPr vertOverflow="clip" wrap="square" lIns="27432" tIns="22860" rIns="27432" bIns="0" anchor="t" upright="1"/>
        <a:lstStyle/>
        <a:p>
          <a:pPr algn="ctr" rtl="0">
            <a:defRPr sz="1000"/>
          </a:pPr>
          <a:r>
            <a:rPr lang="de-DE" sz="800" b="1" i="0" u="none" strike="noStrike" baseline="0">
              <a:solidFill>
                <a:srgbClr val="000000"/>
              </a:solidFill>
              <a:latin typeface="Arial"/>
              <a:cs typeface="Arial"/>
            </a:rPr>
            <a:t>bitte anklicken</a:t>
          </a:r>
        </a:p>
      </xdr:txBody>
    </xdr:sp>
    <xdr:clientData/>
  </xdr:twoCellAnchor>
  <xdr:twoCellAnchor>
    <xdr:from>
      <xdr:col>1</xdr:col>
      <xdr:colOff>169333</xdr:colOff>
      <xdr:row>13</xdr:row>
      <xdr:rowOff>63500</xdr:rowOff>
    </xdr:from>
    <xdr:to>
      <xdr:col>1</xdr:col>
      <xdr:colOff>370417</xdr:colOff>
      <xdr:row>13</xdr:row>
      <xdr:rowOff>158750</xdr:rowOff>
    </xdr:to>
    <xdr:sp macro="" textlink="">
      <xdr:nvSpPr>
        <xdr:cNvPr id="7" name="Pfeil: eingekerbt nach rechts 6">
          <a:extLst>
            <a:ext uri="{FF2B5EF4-FFF2-40B4-BE49-F238E27FC236}">
              <a16:creationId xmlns:a16="http://schemas.microsoft.com/office/drawing/2014/main" id="{64A6C07E-FC0B-41AA-8AB3-2DFCD4F184D9}"/>
            </a:ext>
          </a:extLst>
        </xdr:cNvPr>
        <xdr:cNvSpPr/>
      </xdr:nvSpPr>
      <xdr:spPr>
        <a:xfrm>
          <a:off x="197908" y="3778250"/>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14</xdr:row>
      <xdr:rowOff>84666</xdr:rowOff>
    </xdr:from>
    <xdr:to>
      <xdr:col>1</xdr:col>
      <xdr:colOff>359834</xdr:colOff>
      <xdr:row>14</xdr:row>
      <xdr:rowOff>179916</xdr:rowOff>
    </xdr:to>
    <xdr:sp macro="" textlink="">
      <xdr:nvSpPr>
        <xdr:cNvPr id="8" name="Pfeil: eingekerbt nach rechts 7">
          <a:extLst>
            <a:ext uri="{FF2B5EF4-FFF2-40B4-BE49-F238E27FC236}">
              <a16:creationId xmlns:a16="http://schemas.microsoft.com/office/drawing/2014/main" id="{B037B604-B63F-4900-84F7-9B94B4D85473}"/>
            </a:ext>
          </a:extLst>
        </xdr:cNvPr>
        <xdr:cNvSpPr/>
      </xdr:nvSpPr>
      <xdr:spPr>
        <a:xfrm>
          <a:off x="187325" y="3999441"/>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twoCellAnchor>
    <xdr:from>
      <xdr:col>1</xdr:col>
      <xdr:colOff>158750</xdr:colOff>
      <xdr:row>15</xdr:row>
      <xdr:rowOff>95250</xdr:rowOff>
    </xdr:from>
    <xdr:to>
      <xdr:col>1</xdr:col>
      <xdr:colOff>359834</xdr:colOff>
      <xdr:row>15</xdr:row>
      <xdr:rowOff>190500</xdr:rowOff>
    </xdr:to>
    <xdr:sp macro="" textlink="">
      <xdr:nvSpPr>
        <xdr:cNvPr id="9" name="Pfeil: eingekerbt nach rechts 8">
          <a:extLst>
            <a:ext uri="{FF2B5EF4-FFF2-40B4-BE49-F238E27FC236}">
              <a16:creationId xmlns:a16="http://schemas.microsoft.com/office/drawing/2014/main" id="{1B375D7C-9D1E-4680-B1C2-DADE61A472C7}"/>
            </a:ext>
          </a:extLst>
        </xdr:cNvPr>
        <xdr:cNvSpPr/>
      </xdr:nvSpPr>
      <xdr:spPr>
        <a:xfrm>
          <a:off x="187325" y="4210050"/>
          <a:ext cx="201084" cy="95250"/>
        </a:xfrm>
        <a:prstGeom prst="notchedRightArrow">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kern="12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V:\FB%20Objektverwaltung%20und%20Hochbau\Frau%20Reinhardt\AUSSCHREIBUNG%202025%20UR\04.11.2024-%20Entwurf%20LOS%201.xlsx" TargetMode="External"/><Relationship Id="rId1" Type="http://schemas.openxmlformats.org/officeDocument/2006/relationships/externalLinkPath" Target="/FB%20Objektverwaltung%20und%20Hochbau/Frau%20Reinhardt/AUSSCHREIBUNG%202025%20UR/Kalkulationstabellen/04.11.2024-%20Entwurf%20LOS%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Übersicht"/>
      <sheetName val="1-Kalk_SVR"/>
      <sheetName val="2-Preisblatt"/>
      <sheetName val="3-Angebotsgesamtübersicht"/>
      <sheetName val="4-Legende"/>
      <sheetName val="5-LB UR"/>
      <sheetName val="1-SV"/>
      <sheetName val="2-Marstall"/>
      <sheetName val="3- Friedhof"/>
      <sheetName val="4-ADA"/>
      <sheetName val="5-Bibo"/>
      <sheetName val="6a-Volkshaus-UR"/>
      <sheetName val="6b-Volkshaus- BR"/>
    </sheetNames>
    <sheetDataSet>
      <sheetData sheetId="0" refreshError="1"/>
      <sheetData sheetId="1">
        <row r="9">
          <cell r="P9" t="str">
            <v>zur Angebotsgesamtübersicht</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theme="6" tint="0.59999389629810485"/>
  </sheetPr>
  <dimension ref="B1:E16"/>
  <sheetViews>
    <sheetView showGridLines="0" zoomScale="90" zoomScaleNormal="90" workbookViewId="0">
      <selection activeCell="E10" sqref="E10"/>
    </sheetView>
  </sheetViews>
  <sheetFormatPr baseColWidth="10" defaultColWidth="11.42578125" defaultRowHeight="15" x14ac:dyDescent="0.25"/>
  <cols>
    <col min="1" max="1" width="0.42578125" customWidth="1"/>
    <col min="2" max="2" width="7.28515625" customWidth="1"/>
    <col min="3" max="3" width="59.5703125" customWidth="1"/>
    <col min="4" max="4" width="15.7109375" style="104" customWidth="1"/>
    <col min="5" max="5" width="45.5703125" customWidth="1"/>
  </cols>
  <sheetData>
    <row r="1" spans="2:5" ht="2.25" customHeight="1" thickBot="1" x14ac:dyDescent="0.3"/>
    <row r="2" spans="2:5" ht="39" customHeight="1" thickBot="1" x14ac:dyDescent="0.3">
      <c r="B2" s="732" t="s">
        <v>410</v>
      </c>
      <c r="C2" s="733"/>
      <c r="D2" s="734"/>
    </row>
    <row r="3" spans="2:5" ht="30.75" customHeight="1" x14ac:dyDescent="0.25">
      <c r="B3" s="524" t="s">
        <v>0</v>
      </c>
      <c r="C3" s="525" t="s">
        <v>1</v>
      </c>
      <c r="D3" s="526"/>
      <c r="E3" s="527" t="s">
        <v>467</v>
      </c>
    </row>
    <row r="4" spans="2:5" s="104" customFormat="1" ht="39.950000000000003" customHeight="1" x14ac:dyDescent="0.2">
      <c r="B4" s="528">
        <v>1</v>
      </c>
      <c r="C4" s="529" t="s">
        <v>443</v>
      </c>
      <c r="D4" s="530"/>
      <c r="E4" s="531" t="s">
        <v>474</v>
      </c>
    </row>
    <row r="5" spans="2:5" s="104" customFormat="1" ht="39.950000000000003" customHeight="1" x14ac:dyDescent="0.2">
      <c r="B5" s="528">
        <v>2</v>
      </c>
      <c r="C5" s="532" t="s">
        <v>201</v>
      </c>
      <c r="D5" s="530"/>
      <c r="E5" s="531" t="s">
        <v>470</v>
      </c>
    </row>
    <row r="6" spans="2:5" s="104" customFormat="1" ht="39.950000000000003" customHeight="1" x14ac:dyDescent="0.2">
      <c r="B6" s="528">
        <v>3</v>
      </c>
      <c r="C6" s="533" t="s">
        <v>192</v>
      </c>
      <c r="D6" s="530"/>
      <c r="E6" s="531" t="s">
        <v>478</v>
      </c>
    </row>
    <row r="7" spans="2:5" ht="39.950000000000003" customHeight="1" x14ac:dyDescent="0.25">
      <c r="B7" s="528">
        <v>4</v>
      </c>
      <c r="C7" s="534" t="s">
        <v>466</v>
      </c>
      <c r="D7" s="535"/>
      <c r="E7" s="531" t="s">
        <v>468</v>
      </c>
    </row>
    <row r="8" spans="2:5" ht="39.950000000000003" customHeight="1" x14ac:dyDescent="0.25">
      <c r="B8" s="528">
        <v>5</v>
      </c>
      <c r="C8" s="536" t="s">
        <v>191</v>
      </c>
      <c r="D8" s="530"/>
      <c r="E8" s="531" t="s">
        <v>469</v>
      </c>
    </row>
    <row r="9" spans="2:5" ht="39.950000000000003" customHeight="1" x14ac:dyDescent="0.25">
      <c r="B9" s="528">
        <v>6</v>
      </c>
      <c r="C9" s="537" t="s">
        <v>441</v>
      </c>
      <c r="D9" s="538"/>
      <c r="E9" s="531" t="s">
        <v>476</v>
      </c>
    </row>
    <row r="10" spans="2:5" ht="39.950000000000003" customHeight="1" x14ac:dyDescent="0.25">
      <c r="B10" s="528">
        <v>7</v>
      </c>
      <c r="C10" s="539" t="s">
        <v>442</v>
      </c>
      <c r="D10" s="540"/>
      <c r="E10" s="531" t="s">
        <v>469</v>
      </c>
    </row>
    <row r="12" spans="2:5" ht="15.75" x14ac:dyDescent="0.25">
      <c r="B12" s="541"/>
      <c r="C12" s="542"/>
      <c r="D12" s="25"/>
    </row>
    <row r="13" spans="2:5" ht="18.75" x14ac:dyDescent="0.3">
      <c r="B13" s="543"/>
      <c r="C13" s="544" t="s">
        <v>471</v>
      </c>
      <c r="D13" s="25"/>
    </row>
    <row r="14" spans="2:5" ht="15.75" x14ac:dyDescent="0.25">
      <c r="B14" s="541"/>
      <c r="C14" s="541" t="s">
        <v>472</v>
      </c>
      <c r="D14" s="5"/>
    </row>
    <row r="15" spans="2:5" ht="15.75" x14ac:dyDescent="0.25">
      <c r="C15" s="541" t="s">
        <v>473</v>
      </c>
      <c r="D15" s="25"/>
    </row>
    <row r="16" spans="2:5" ht="15.75" x14ac:dyDescent="0.25">
      <c r="C16" s="541" t="s">
        <v>475</v>
      </c>
      <c r="D16" s="5"/>
    </row>
  </sheetData>
  <sheetProtection algorithmName="SHA-512" hashValue="sbpLyfB8bd3T7OK2pYtHAZr02rCcbGpu2kRpv36N1lVX54Wg9PUCOwQ61Jx0cakONW82AjaIjV8aX/NuFVRFAA==" saltValue="ElLpmA5e7TUQUGH/1qZqlw==" spinCount="100000" sheet="1" objects="1" scenarios="1"/>
  <mergeCells count="1">
    <mergeCell ref="B2:D2"/>
  </mergeCells>
  <printOptions horizontalCentered="1"/>
  <pageMargins left="0.70866141732283472" right="0.70866141732283472" top="0.78740157480314965" bottom="0.78740157480314965" header="0.31496062992125984" footer="0.31496062992125984"/>
  <pageSetup paperSize="9" orientation="portrait" r:id="rId1"/>
  <headerFooter>
    <oddFooter>&amp;L&amp;F&amp;R&amp;P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rgb="FF00B050"/>
  </sheetPr>
  <dimension ref="A1:P78"/>
  <sheetViews>
    <sheetView zoomScale="80" zoomScaleNormal="80" workbookViewId="0">
      <selection activeCell="Q23" sqref="Q23"/>
    </sheetView>
  </sheetViews>
  <sheetFormatPr baseColWidth="10" defaultColWidth="11.5703125" defaultRowHeight="15.75" x14ac:dyDescent="0.25"/>
  <cols>
    <col min="1" max="1" width="5.5703125" style="7" customWidth="1"/>
    <col min="2" max="2" width="4.85546875" style="7" customWidth="1"/>
    <col min="3" max="4" width="11.5703125" style="7" customWidth="1"/>
    <col min="5" max="5" width="25.42578125" style="7" customWidth="1"/>
    <col min="6" max="6" width="17.28515625" style="7" customWidth="1"/>
    <col min="7" max="7" width="10.7109375" style="7" customWidth="1"/>
    <col min="8" max="8" width="2.7109375" style="7" customWidth="1"/>
    <col min="9" max="9" width="1.140625" style="7" customWidth="1"/>
    <col min="10" max="10" width="10.28515625" style="7" customWidth="1"/>
    <col min="11" max="11" width="6.42578125" style="7" customWidth="1"/>
    <col min="12" max="12" width="3.85546875" style="7" customWidth="1"/>
    <col min="13" max="13" width="31" style="7" customWidth="1"/>
    <col min="14" max="14" width="13.140625" style="7" customWidth="1"/>
    <col min="15" max="15" width="12.140625" style="7" customWidth="1"/>
    <col min="16" max="16" width="3" style="7" customWidth="1"/>
    <col min="17" max="16384" width="11.5703125" style="7"/>
  </cols>
  <sheetData>
    <row r="1" spans="1:16" ht="20.45" customHeight="1" x14ac:dyDescent="0.25">
      <c r="A1" s="744" t="str">
        <f>Übersicht!B2</f>
        <v>Stadt Meiningen / Los 2</v>
      </c>
      <c r="B1" s="745"/>
      <c r="C1" s="745"/>
      <c r="D1" s="745"/>
      <c r="E1" s="745"/>
      <c r="F1" s="745"/>
      <c r="G1" s="745"/>
      <c r="H1" s="745"/>
      <c r="I1" s="745"/>
      <c r="J1" s="745"/>
      <c r="K1" s="746"/>
      <c r="L1" s="6"/>
      <c r="M1" s="109"/>
      <c r="N1" s="109"/>
      <c r="O1" s="109"/>
    </row>
    <row r="2" spans="1:16" ht="6.6" customHeight="1" x14ac:dyDescent="0.25">
      <c r="A2" s="8"/>
      <c r="B2" s="8"/>
      <c r="C2" s="8"/>
      <c r="D2" s="8"/>
      <c r="E2" s="8"/>
      <c r="F2" s="8"/>
      <c r="M2" s="110"/>
      <c r="N2" s="111"/>
      <c r="O2" s="111"/>
      <c r="P2"/>
    </row>
    <row r="3" spans="1:16" ht="36.75" customHeight="1" x14ac:dyDescent="0.25">
      <c r="A3" s="747" t="e">
        <f>Übersicht!#REF!</f>
        <v>#REF!</v>
      </c>
      <c r="B3" s="748"/>
      <c r="C3" s="748"/>
      <c r="D3" s="749"/>
      <c r="E3" s="749"/>
      <c r="F3" s="749"/>
      <c r="G3" s="749"/>
      <c r="H3" s="749"/>
      <c r="I3" s="749"/>
      <c r="J3" s="749"/>
      <c r="K3" s="750"/>
      <c r="L3" s="9"/>
      <c r="M3" s="110"/>
      <c r="N3" s="111"/>
      <c r="O3" s="111"/>
      <c r="P3"/>
    </row>
    <row r="4" spans="1:16" ht="21" customHeight="1" thickBot="1" x14ac:dyDescent="0.3">
      <c r="A4" s="95" t="s">
        <v>61</v>
      </c>
      <c r="B4" s="96"/>
      <c r="C4" s="96"/>
      <c r="D4" s="96"/>
      <c r="E4" s="96"/>
      <c r="F4" s="97" t="s">
        <v>62</v>
      </c>
      <c r="G4" s="751" t="e">
        <f>Übersicht!#REF!</f>
        <v>#REF!</v>
      </c>
      <c r="H4" s="752"/>
      <c r="I4" s="752"/>
      <c r="J4" s="752"/>
      <c r="K4" s="753"/>
      <c r="L4" s="13"/>
      <c r="P4"/>
    </row>
    <row r="5" spans="1:16" ht="16.149999999999999" customHeight="1" x14ac:dyDescent="0.25">
      <c r="G5" s="754" t="s">
        <v>63</v>
      </c>
      <c r="H5" s="755"/>
      <c r="I5" s="755"/>
      <c r="J5" s="755"/>
      <c r="K5" s="756"/>
      <c r="L5" s="13"/>
      <c r="M5" s="10" t="s">
        <v>58</v>
      </c>
      <c r="N5" s="11" t="s">
        <v>59</v>
      </c>
      <c r="O5" s="12" t="s">
        <v>60</v>
      </c>
      <c r="P5"/>
    </row>
    <row r="6" spans="1:16" x14ac:dyDescent="0.25">
      <c r="A6" s="17" t="s">
        <v>64</v>
      </c>
      <c r="B6" s="757" t="s">
        <v>65</v>
      </c>
      <c r="C6" s="757"/>
      <c r="D6" s="757"/>
      <c r="E6" s="757"/>
      <c r="F6" s="18"/>
      <c r="G6" s="19">
        <v>100</v>
      </c>
      <c r="H6" s="20" t="s">
        <v>66</v>
      </c>
      <c r="I6" s="21"/>
      <c r="J6" s="22">
        <v>9.8000000000000007</v>
      </c>
      <c r="K6" s="23" t="s">
        <v>67</v>
      </c>
      <c r="L6" s="24"/>
      <c r="M6" s="14" t="s">
        <v>196</v>
      </c>
      <c r="N6" s="15">
        <v>9.8000000000000007</v>
      </c>
      <c r="O6" s="16">
        <v>12.98</v>
      </c>
      <c r="P6"/>
    </row>
    <row r="7" spans="1:16" ht="15" customHeight="1" x14ac:dyDescent="0.25">
      <c r="A7" s="98" t="s">
        <v>158</v>
      </c>
      <c r="B7" s="99" t="s">
        <v>159</v>
      </c>
      <c r="C7" s="99"/>
      <c r="D7" s="99"/>
      <c r="E7" s="99"/>
      <c r="F7" s="25"/>
      <c r="G7" s="19">
        <v>100</v>
      </c>
      <c r="H7" s="20" t="s">
        <v>66</v>
      </c>
      <c r="I7" s="21"/>
      <c r="J7" s="22">
        <v>9.8000000000000007</v>
      </c>
      <c r="K7" s="23" t="s">
        <v>67</v>
      </c>
      <c r="M7" s="14" t="s">
        <v>197</v>
      </c>
      <c r="N7" s="15">
        <v>10</v>
      </c>
      <c r="O7" s="16">
        <v>13.25</v>
      </c>
      <c r="P7"/>
    </row>
    <row r="8" spans="1:16" ht="3.75" customHeight="1" x14ac:dyDescent="0.25">
      <c r="A8" s="98"/>
      <c r="B8" s="99"/>
      <c r="C8" s="99"/>
      <c r="D8" s="99"/>
      <c r="E8" s="99"/>
      <c r="F8" s="25"/>
      <c r="G8" s="100"/>
      <c r="H8" s="100"/>
      <c r="I8" s="100"/>
      <c r="J8" s="101"/>
      <c r="K8" s="102"/>
      <c r="N8"/>
      <c r="O8"/>
      <c r="P8"/>
    </row>
    <row r="9" spans="1:16" ht="16.5" thickBot="1" x14ac:dyDescent="0.3">
      <c r="A9" s="17" t="s">
        <v>68</v>
      </c>
      <c r="B9" s="736" t="s">
        <v>69</v>
      </c>
      <c r="C9" s="736"/>
      <c r="D9" s="736"/>
      <c r="E9" s="736"/>
      <c r="F9" s="27"/>
      <c r="G9" s="25"/>
      <c r="H9" s="25"/>
      <c r="I9" s="25"/>
      <c r="J9" s="26"/>
      <c r="K9" s="26"/>
      <c r="M9" s="1"/>
      <c r="N9"/>
      <c r="O9"/>
      <c r="P9"/>
    </row>
    <row r="10" spans="1:16" s="33" customFormat="1" ht="13.5" thickBot="1" x14ac:dyDescent="0.25">
      <c r="A10" s="28" t="s">
        <v>70</v>
      </c>
      <c r="B10" s="52" t="s">
        <v>71</v>
      </c>
      <c r="C10" s="29"/>
      <c r="D10" s="103"/>
      <c r="E10" s="29"/>
      <c r="F10" s="29"/>
      <c r="G10" s="30"/>
      <c r="H10" s="31"/>
      <c r="I10" s="5"/>
      <c r="J10" s="32"/>
      <c r="K10" s="32"/>
      <c r="M10" s="2" t="s">
        <v>44</v>
      </c>
    </row>
    <row r="11" spans="1:16" s="33" customFormat="1" ht="13.5" thickBot="1" x14ac:dyDescent="0.25">
      <c r="A11" s="5"/>
      <c r="B11" s="34" t="s">
        <v>72</v>
      </c>
      <c r="C11" s="743" t="s">
        <v>73</v>
      </c>
      <c r="D11" s="743"/>
      <c r="E11" s="743"/>
      <c r="F11" s="35"/>
      <c r="G11" s="36">
        <v>1</v>
      </c>
      <c r="H11" s="37" t="s">
        <v>66</v>
      </c>
      <c r="I11" s="5"/>
      <c r="J11" s="38">
        <f>IF(G11&lt;&gt;0,$J$6*G11%,0)</f>
        <v>9.8000000000000004E-2</v>
      </c>
      <c r="K11" s="32" t="str">
        <f t="shared" ref="K11:K25" si="0">IF(G11&lt;&gt;0,IF(G11&lt;&gt;0,"Euro"),"")</f>
        <v>Euro</v>
      </c>
      <c r="M11" s="3" t="s">
        <v>3</v>
      </c>
    </row>
    <row r="12" spans="1:16" s="33" customFormat="1" ht="12.75" x14ac:dyDescent="0.2">
      <c r="A12" s="5"/>
      <c r="B12" s="34"/>
      <c r="C12" s="30" t="s">
        <v>160</v>
      </c>
      <c r="D12" s="30"/>
      <c r="E12" s="30"/>
      <c r="F12" s="35"/>
      <c r="G12" s="36">
        <v>1</v>
      </c>
      <c r="H12" s="37" t="s">
        <v>66</v>
      </c>
      <c r="I12" s="5"/>
      <c r="J12" s="38">
        <f t="shared" ref="J12:J24" si="1">IF(G12&lt;&gt;0,$J$6*G12%,0)</f>
        <v>9.8000000000000004E-2</v>
      </c>
      <c r="K12" s="32" t="str">
        <f t="shared" si="0"/>
        <v>Euro</v>
      </c>
      <c r="M12" s="112"/>
    </row>
    <row r="13" spans="1:16" s="33" customFormat="1" ht="12.75" x14ac:dyDescent="0.2">
      <c r="A13" s="5"/>
      <c r="B13" s="34" t="s">
        <v>74</v>
      </c>
      <c r="C13" s="743" t="s">
        <v>75</v>
      </c>
      <c r="D13" s="743"/>
      <c r="E13" s="743"/>
      <c r="F13" s="35"/>
      <c r="G13" s="36">
        <v>1</v>
      </c>
      <c r="H13" s="37" t="s">
        <v>66</v>
      </c>
      <c r="I13" s="5"/>
      <c r="J13" s="38">
        <f t="shared" si="1"/>
        <v>9.8000000000000004E-2</v>
      </c>
      <c r="K13" s="32" t="str">
        <f t="shared" si="0"/>
        <v>Euro</v>
      </c>
      <c r="M13" s="39"/>
    </row>
    <row r="14" spans="1:16" s="33" customFormat="1" ht="12.75" x14ac:dyDescent="0.2">
      <c r="A14" s="5"/>
      <c r="B14" s="34"/>
      <c r="C14" s="30" t="s">
        <v>161</v>
      </c>
      <c r="D14" s="30"/>
      <c r="E14" s="30"/>
      <c r="F14" s="35"/>
      <c r="G14" s="36">
        <v>1</v>
      </c>
      <c r="H14" s="37" t="s">
        <v>66</v>
      </c>
      <c r="I14" s="5"/>
      <c r="J14" s="38">
        <f t="shared" si="1"/>
        <v>9.8000000000000004E-2</v>
      </c>
      <c r="K14" s="32" t="str">
        <f t="shared" si="0"/>
        <v>Euro</v>
      </c>
      <c r="M14" s="39"/>
    </row>
    <row r="15" spans="1:16" s="33" customFormat="1" ht="12.75" x14ac:dyDescent="0.2">
      <c r="A15" s="5"/>
      <c r="B15" s="34" t="s">
        <v>76</v>
      </c>
      <c r="C15" s="30" t="s">
        <v>77</v>
      </c>
      <c r="D15" s="30"/>
      <c r="E15" s="30"/>
      <c r="F15" s="35"/>
      <c r="G15" s="36">
        <v>1</v>
      </c>
      <c r="H15" s="37" t="s">
        <v>66</v>
      </c>
      <c r="I15" s="5"/>
      <c r="J15" s="38">
        <f t="shared" si="1"/>
        <v>9.8000000000000004E-2</v>
      </c>
      <c r="K15" s="32" t="str">
        <f t="shared" si="0"/>
        <v>Euro</v>
      </c>
      <c r="M15" s="39"/>
    </row>
    <row r="16" spans="1:16" s="33" customFormat="1" ht="12.75" x14ac:dyDescent="0.2">
      <c r="A16" s="5"/>
      <c r="B16" s="34"/>
      <c r="C16" s="30" t="s">
        <v>162</v>
      </c>
      <c r="D16" s="30"/>
      <c r="E16" s="30"/>
      <c r="F16" s="35"/>
      <c r="G16" s="36">
        <v>1</v>
      </c>
      <c r="H16" s="37" t="s">
        <v>66</v>
      </c>
      <c r="I16" s="5"/>
      <c r="J16" s="38">
        <f t="shared" si="1"/>
        <v>9.8000000000000004E-2</v>
      </c>
      <c r="K16" s="32" t="str">
        <f t="shared" si="0"/>
        <v>Euro</v>
      </c>
      <c r="M16" s="39"/>
    </row>
    <row r="17" spans="1:13" s="33" customFormat="1" ht="12.75" x14ac:dyDescent="0.2">
      <c r="A17" s="5"/>
      <c r="B17" s="34" t="s">
        <v>78</v>
      </c>
      <c r="C17" s="30" t="s">
        <v>79</v>
      </c>
      <c r="D17" s="30"/>
      <c r="E17" s="30"/>
      <c r="F17" s="35"/>
      <c r="G17" s="36">
        <v>1</v>
      </c>
      <c r="H17" s="37" t="s">
        <v>66</v>
      </c>
      <c r="I17" s="5"/>
      <c r="J17" s="38">
        <f t="shared" si="1"/>
        <v>9.8000000000000004E-2</v>
      </c>
      <c r="K17" s="32" t="str">
        <f t="shared" si="0"/>
        <v>Euro</v>
      </c>
      <c r="M17" s="4"/>
    </row>
    <row r="18" spans="1:13" s="33" customFormat="1" ht="12.75" x14ac:dyDescent="0.2">
      <c r="A18" s="5"/>
      <c r="B18" s="34"/>
      <c r="C18" s="30" t="s">
        <v>163</v>
      </c>
      <c r="D18" s="30"/>
      <c r="E18" s="30"/>
      <c r="F18" s="35"/>
      <c r="G18" s="36">
        <v>1</v>
      </c>
      <c r="H18" s="37" t="s">
        <v>66</v>
      </c>
      <c r="I18" s="5"/>
      <c r="J18" s="38">
        <f t="shared" si="1"/>
        <v>9.8000000000000004E-2</v>
      </c>
      <c r="K18" s="32" t="str">
        <f t="shared" si="0"/>
        <v>Euro</v>
      </c>
      <c r="M18" s="4"/>
    </row>
    <row r="19" spans="1:13" s="33" customFormat="1" ht="12.75" x14ac:dyDescent="0.2">
      <c r="A19" s="5"/>
      <c r="B19" s="34" t="s">
        <v>80</v>
      </c>
      <c r="C19" s="743" t="s">
        <v>81</v>
      </c>
      <c r="D19" s="743"/>
      <c r="E19" s="743"/>
      <c r="F19" s="35"/>
      <c r="G19" s="36">
        <v>1</v>
      </c>
      <c r="H19" s="37" t="s">
        <v>66</v>
      </c>
      <c r="I19" s="5"/>
      <c r="J19" s="38">
        <f t="shared" si="1"/>
        <v>9.8000000000000004E-2</v>
      </c>
      <c r="K19" s="32" t="str">
        <f t="shared" si="0"/>
        <v>Euro</v>
      </c>
      <c r="M19" s="4"/>
    </row>
    <row r="20" spans="1:13" s="33" customFormat="1" ht="12.75" x14ac:dyDescent="0.2">
      <c r="A20" s="5"/>
      <c r="B20" s="34"/>
      <c r="C20" s="30" t="s">
        <v>164</v>
      </c>
      <c r="D20" s="30"/>
      <c r="E20" s="30"/>
      <c r="F20" s="35"/>
      <c r="G20" s="36">
        <v>1</v>
      </c>
      <c r="H20" s="37" t="s">
        <v>66</v>
      </c>
      <c r="I20" s="5"/>
      <c r="J20" s="38">
        <f t="shared" si="1"/>
        <v>9.8000000000000004E-2</v>
      </c>
      <c r="K20" s="32" t="str">
        <f t="shared" si="0"/>
        <v>Euro</v>
      </c>
      <c r="M20" s="4"/>
    </row>
    <row r="21" spans="1:13" s="33" customFormat="1" ht="12.75" x14ac:dyDescent="0.2">
      <c r="A21" s="5"/>
      <c r="B21" s="34" t="s">
        <v>82</v>
      </c>
      <c r="C21" s="30" t="s">
        <v>83</v>
      </c>
      <c r="D21" s="30"/>
      <c r="E21" s="30"/>
      <c r="F21" s="35"/>
      <c r="G21" s="36">
        <v>1</v>
      </c>
      <c r="H21" s="37" t="s">
        <v>66</v>
      </c>
      <c r="I21" s="5"/>
      <c r="J21" s="38">
        <f t="shared" si="1"/>
        <v>9.8000000000000004E-2</v>
      </c>
      <c r="K21" s="32" t="str">
        <f t="shared" si="0"/>
        <v>Euro</v>
      </c>
      <c r="M21" s="4"/>
    </row>
    <row r="22" spans="1:13" s="33" customFormat="1" ht="12.75" x14ac:dyDescent="0.2">
      <c r="A22" s="5"/>
      <c r="B22" s="34"/>
      <c r="C22" s="30" t="s">
        <v>165</v>
      </c>
      <c r="D22" s="30"/>
      <c r="E22" s="30"/>
      <c r="F22" s="35"/>
      <c r="G22" s="36">
        <v>1</v>
      </c>
      <c r="H22" s="37" t="s">
        <v>66</v>
      </c>
      <c r="I22" s="5"/>
      <c r="J22" s="38">
        <f t="shared" si="1"/>
        <v>9.8000000000000004E-2</v>
      </c>
      <c r="K22" s="32" t="str">
        <f t="shared" si="0"/>
        <v>Euro</v>
      </c>
      <c r="M22" s="4"/>
    </row>
    <row r="23" spans="1:13" s="33" customFormat="1" ht="12.75" x14ac:dyDescent="0.2">
      <c r="A23" s="5"/>
      <c r="B23" s="34" t="s">
        <v>84</v>
      </c>
      <c r="C23" s="743" t="s">
        <v>85</v>
      </c>
      <c r="D23" s="743"/>
      <c r="E23" s="743"/>
      <c r="F23" s="35"/>
      <c r="G23" s="36">
        <v>1</v>
      </c>
      <c r="H23" s="37" t="s">
        <v>66</v>
      </c>
      <c r="I23" s="5"/>
      <c r="J23" s="38">
        <f t="shared" si="1"/>
        <v>9.8000000000000004E-2</v>
      </c>
      <c r="K23" s="32" t="str">
        <f t="shared" si="0"/>
        <v>Euro</v>
      </c>
      <c r="M23" s="4"/>
    </row>
    <row r="24" spans="1:13" s="33" customFormat="1" ht="13.5" thickBot="1" x14ac:dyDescent="0.25">
      <c r="A24" s="5"/>
      <c r="B24" s="34"/>
      <c r="C24" s="30" t="s">
        <v>166</v>
      </c>
      <c r="D24" s="30"/>
      <c r="E24" s="30"/>
      <c r="F24" s="35"/>
      <c r="G24" s="36">
        <v>1</v>
      </c>
      <c r="H24" s="37" t="s">
        <v>66</v>
      </c>
      <c r="I24" s="42"/>
      <c r="J24" s="43">
        <f t="shared" si="1"/>
        <v>9.8000000000000004E-2</v>
      </c>
      <c r="K24" s="44" t="str">
        <f t="shared" si="0"/>
        <v>Euro</v>
      </c>
      <c r="M24" s="4"/>
    </row>
    <row r="25" spans="1:13" ht="16.5" thickBot="1" x14ac:dyDescent="0.3">
      <c r="A25" s="25"/>
      <c r="B25" s="735" t="s">
        <v>86</v>
      </c>
      <c r="C25" s="742"/>
      <c r="D25" s="742"/>
      <c r="E25" s="742"/>
      <c r="F25" s="742"/>
      <c r="G25" s="45">
        <f>SUM(G11:G24)</f>
        <v>14</v>
      </c>
      <c r="H25" s="46" t="s">
        <v>66</v>
      </c>
      <c r="I25" s="46"/>
      <c r="J25" s="45">
        <f>SUM(J11:J24)</f>
        <v>1.3720000000000001</v>
      </c>
      <c r="K25" s="47" t="str">
        <f t="shared" si="0"/>
        <v>Euro</v>
      </c>
      <c r="L25" s="24"/>
    </row>
    <row r="26" spans="1:13" ht="16.5" thickTop="1" x14ac:dyDescent="0.25">
      <c r="A26" s="25"/>
      <c r="B26" s="48"/>
      <c r="C26" s="49"/>
      <c r="D26" s="49"/>
      <c r="E26" s="49"/>
      <c r="F26" s="49"/>
      <c r="G26" s="50"/>
      <c r="H26" s="51"/>
      <c r="I26" s="51"/>
      <c r="J26" s="50"/>
      <c r="K26" s="32"/>
      <c r="L26" s="24"/>
    </row>
    <row r="27" spans="1:13" s="33" customFormat="1" ht="12.75" x14ac:dyDescent="0.2">
      <c r="A27" s="28" t="s">
        <v>87</v>
      </c>
      <c r="B27" s="52" t="s">
        <v>88</v>
      </c>
      <c r="C27" s="52"/>
      <c r="D27" s="52"/>
      <c r="E27" s="103"/>
      <c r="F27" s="29"/>
      <c r="G27" s="53"/>
      <c r="H27" s="31"/>
      <c r="I27" s="5"/>
      <c r="J27" s="38"/>
      <c r="K27" s="32" t="str">
        <f t="shared" ref="K27:K39" si="2">IF(G27&lt;&gt;0,IF(G27&lt;&gt;0,"Euro"),"")</f>
        <v/>
      </c>
    </row>
    <row r="28" spans="1:13" s="33" customFormat="1" ht="12.75" x14ac:dyDescent="0.2">
      <c r="A28" s="5"/>
      <c r="B28" s="34" t="s">
        <v>89</v>
      </c>
      <c r="C28" s="738" t="s">
        <v>90</v>
      </c>
      <c r="D28" s="738"/>
      <c r="E28" s="738"/>
      <c r="F28" s="35"/>
      <c r="G28" s="36">
        <v>1</v>
      </c>
      <c r="H28" s="37" t="s">
        <v>66</v>
      </c>
      <c r="I28" s="5"/>
      <c r="J28" s="38">
        <f t="shared" ref="J28:J38" si="3">IF(G28&lt;&gt;0,$J$6*G28%,0)</f>
        <v>9.8000000000000004E-2</v>
      </c>
      <c r="K28" s="32" t="str">
        <f t="shared" si="2"/>
        <v>Euro</v>
      </c>
    </row>
    <row r="29" spans="1:13" s="33" customFormat="1" ht="12.75" x14ac:dyDescent="0.2">
      <c r="A29" s="5"/>
      <c r="B29" s="34"/>
      <c r="C29" s="738" t="s">
        <v>91</v>
      </c>
      <c r="D29" s="738"/>
      <c r="E29" s="738"/>
      <c r="F29" s="35"/>
      <c r="G29" s="36">
        <v>1</v>
      </c>
      <c r="H29" s="37" t="s">
        <v>66</v>
      </c>
      <c r="I29" s="5"/>
      <c r="J29" s="38">
        <f t="shared" si="3"/>
        <v>9.8000000000000004E-2</v>
      </c>
      <c r="K29" s="32" t="str">
        <f t="shared" si="2"/>
        <v>Euro</v>
      </c>
    </row>
    <row r="30" spans="1:13" s="33" customFormat="1" ht="12.75" x14ac:dyDescent="0.2">
      <c r="A30" s="5"/>
      <c r="B30" s="34" t="s">
        <v>92</v>
      </c>
      <c r="C30" s="738" t="s">
        <v>93</v>
      </c>
      <c r="D30" s="738"/>
      <c r="E30" s="738"/>
      <c r="F30" s="35"/>
      <c r="G30" s="36">
        <v>1</v>
      </c>
      <c r="H30" s="37" t="s">
        <v>66</v>
      </c>
      <c r="I30" s="5"/>
      <c r="J30" s="38">
        <f t="shared" si="3"/>
        <v>9.8000000000000004E-2</v>
      </c>
      <c r="K30" s="32" t="str">
        <f t="shared" si="2"/>
        <v>Euro</v>
      </c>
    </row>
    <row r="31" spans="1:13" s="33" customFormat="1" ht="12.75" x14ac:dyDescent="0.2">
      <c r="A31" s="5"/>
      <c r="B31" s="34"/>
      <c r="C31" s="738" t="s">
        <v>94</v>
      </c>
      <c r="D31" s="738"/>
      <c r="E31" s="738"/>
      <c r="F31" s="35"/>
      <c r="G31" s="36">
        <v>1</v>
      </c>
      <c r="H31" s="37" t="s">
        <v>66</v>
      </c>
      <c r="I31" s="5"/>
      <c r="J31" s="38">
        <f t="shared" si="3"/>
        <v>9.8000000000000004E-2</v>
      </c>
      <c r="K31" s="32" t="str">
        <f t="shared" si="2"/>
        <v>Euro</v>
      </c>
    </row>
    <row r="32" spans="1:13" s="33" customFormat="1" ht="12.75" x14ac:dyDescent="0.2">
      <c r="A32" s="5"/>
      <c r="B32" s="34" t="s">
        <v>95</v>
      </c>
      <c r="C32" s="738" t="s">
        <v>96</v>
      </c>
      <c r="D32" s="738"/>
      <c r="E32" s="738"/>
      <c r="F32" s="35"/>
      <c r="G32" s="36">
        <v>1</v>
      </c>
      <c r="H32" s="37" t="s">
        <v>66</v>
      </c>
      <c r="I32" s="5"/>
      <c r="J32" s="38">
        <f t="shared" si="3"/>
        <v>9.8000000000000004E-2</v>
      </c>
      <c r="K32" s="32" t="str">
        <f t="shared" si="2"/>
        <v>Euro</v>
      </c>
    </row>
    <row r="33" spans="1:14" s="33" customFormat="1" ht="12.75" x14ac:dyDescent="0.2">
      <c r="A33" s="5"/>
      <c r="B33" s="34"/>
      <c r="C33" s="738" t="s">
        <v>97</v>
      </c>
      <c r="D33" s="738"/>
      <c r="E33" s="738"/>
      <c r="F33" s="35"/>
      <c r="G33" s="36">
        <v>1</v>
      </c>
      <c r="H33" s="37" t="s">
        <v>66</v>
      </c>
      <c r="I33" s="5"/>
      <c r="J33" s="38">
        <f t="shared" si="3"/>
        <v>9.8000000000000004E-2</v>
      </c>
      <c r="K33" s="32" t="str">
        <f t="shared" si="2"/>
        <v>Euro</v>
      </c>
    </row>
    <row r="34" spans="1:14" s="33" customFormat="1" ht="12.75" x14ac:dyDescent="0.2">
      <c r="A34" s="5"/>
      <c r="B34" s="34" t="s">
        <v>98</v>
      </c>
      <c r="C34" s="738" t="s">
        <v>99</v>
      </c>
      <c r="D34" s="738"/>
      <c r="E34" s="738"/>
      <c r="F34" s="35"/>
      <c r="G34" s="36">
        <v>1</v>
      </c>
      <c r="H34" s="37" t="s">
        <v>66</v>
      </c>
      <c r="I34" s="5"/>
      <c r="J34" s="38">
        <f t="shared" si="3"/>
        <v>9.8000000000000004E-2</v>
      </c>
      <c r="K34" s="32" t="str">
        <f t="shared" si="2"/>
        <v>Euro</v>
      </c>
    </row>
    <row r="35" spans="1:14" s="33" customFormat="1" ht="12.75" x14ac:dyDescent="0.2">
      <c r="A35" s="5"/>
      <c r="B35" s="34"/>
      <c r="C35" s="738" t="s">
        <v>100</v>
      </c>
      <c r="D35" s="738"/>
      <c r="E35" s="738"/>
      <c r="F35" s="35"/>
      <c r="G35" s="36">
        <v>1</v>
      </c>
      <c r="H35" s="37" t="s">
        <v>66</v>
      </c>
      <c r="I35" s="5"/>
      <c r="J35" s="38">
        <f t="shared" si="3"/>
        <v>9.8000000000000004E-2</v>
      </c>
      <c r="K35" s="32" t="str">
        <f t="shared" si="2"/>
        <v>Euro</v>
      </c>
    </row>
    <row r="36" spans="1:14" s="33" customFormat="1" ht="12.75" x14ac:dyDescent="0.2">
      <c r="A36" s="5"/>
      <c r="B36" s="34" t="s">
        <v>101</v>
      </c>
      <c r="C36" s="29" t="s">
        <v>102</v>
      </c>
      <c r="D36" s="29"/>
      <c r="E36" s="29"/>
      <c r="F36" s="35"/>
      <c r="G36" s="36">
        <v>1</v>
      </c>
      <c r="H36" s="37" t="s">
        <v>66</v>
      </c>
      <c r="I36" s="5"/>
      <c r="J36" s="38">
        <f t="shared" si="3"/>
        <v>9.8000000000000004E-2</v>
      </c>
      <c r="K36" s="32" t="str">
        <f t="shared" si="2"/>
        <v>Euro</v>
      </c>
    </row>
    <row r="37" spans="1:14" s="33" customFormat="1" ht="12.75" x14ac:dyDescent="0.2">
      <c r="A37" s="5"/>
      <c r="B37" s="34"/>
      <c r="C37" s="738" t="s">
        <v>100</v>
      </c>
      <c r="D37" s="738"/>
      <c r="E37" s="738"/>
      <c r="F37" s="35"/>
      <c r="G37" s="36">
        <v>1</v>
      </c>
      <c r="H37" s="37" t="s">
        <v>66</v>
      </c>
      <c r="I37" s="5"/>
      <c r="J37" s="38">
        <f t="shared" si="3"/>
        <v>9.8000000000000004E-2</v>
      </c>
      <c r="K37" s="32" t="str">
        <f t="shared" si="2"/>
        <v>Euro</v>
      </c>
    </row>
    <row r="38" spans="1:14" s="33" customFormat="1" ht="13.5" thickBot="1" x14ac:dyDescent="0.25">
      <c r="A38" s="5"/>
      <c r="B38" s="34" t="s">
        <v>103</v>
      </c>
      <c r="C38" s="29" t="s">
        <v>104</v>
      </c>
      <c r="D38" s="29"/>
      <c r="E38" s="29"/>
      <c r="F38" s="31"/>
      <c r="G38" s="40">
        <v>1</v>
      </c>
      <c r="H38" s="41" t="s">
        <v>66</v>
      </c>
      <c r="I38" s="42"/>
      <c r="J38" s="43">
        <f t="shared" si="3"/>
        <v>9.8000000000000004E-2</v>
      </c>
      <c r="K38" s="44" t="str">
        <f t="shared" si="2"/>
        <v>Euro</v>
      </c>
      <c r="M38" s="55"/>
    </row>
    <row r="39" spans="1:14" ht="16.5" thickBot="1" x14ac:dyDescent="0.3">
      <c r="A39" s="25"/>
      <c r="B39" s="735" t="s">
        <v>105</v>
      </c>
      <c r="C39" s="742"/>
      <c r="D39" s="742"/>
      <c r="E39" s="742"/>
      <c r="F39" s="742"/>
      <c r="G39" s="45">
        <f>SUM(G25:G38)</f>
        <v>25</v>
      </c>
      <c r="H39" s="46" t="s">
        <v>66</v>
      </c>
      <c r="I39" s="46"/>
      <c r="J39" s="45">
        <f>SUM(J25:J38)</f>
        <v>2.4500000000000002</v>
      </c>
      <c r="K39" s="47" t="str">
        <f t="shared" si="2"/>
        <v>Euro</v>
      </c>
      <c r="L39" s="24"/>
    </row>
    <row r="40" spans="1:14" customFormat="1" thickTop="1" x14ac:dyDescent="0.25"/>
    <row r="41" spans="1:14" s="33" customFormat="1" ht="12.75" x14ac:dyDescent="0.2">
      <c r="A41" s="28" t="s">
        <v>106</v>
      </c>
      <c r="B41" s="52" t="s">
        <v>107</v>
      </c>
      <c r="C41" s="52"/>
      <c r="D41" s="52"/>
      <c r="E41" s="103"/>
      <c r="F41" s="29"/>
      <c r="G41" s="53"/>
      <c r="H41" s="31"/>
      <c r="I41" s="5"/>
      <c r="J41" s="38"/>
      <c r="K41" s="32" t="str">
        <f t="shared" ref="K41:K54" si="4">IF(G41&lt;&gt;0,IF(G41&lt;&gt;0,"Euro"),"")</f>
        <v/>
      </c>
    </row>
    <row r="42" spans="1:14" s="33" customFormat="1" ht="12.75" x14ac:dyDescent="0.2">
      <c r="A42" s="5"/>
      <c r="B42" s="34" t="s">
        <v>108</v>
      </c>
      <c r="C42" s="738" t="s">
        <v>109</v>
      </c>
      <c r="D42" s="738"/>
      <c r="E42" s="738"/>
      <c r="F42" s="54"/>
      <c r="G42" s="36">
        <v>1</v>
      </c>
      <c r="H42" s="37" t="s">
        <v>66</v>
      </c>
      <c r="I42" s="5"/>
      <c r="J42" s="38">
        <f>IF(G42&lt;&gt;0,$J$6*G42%,0)</f>
        <v>9.8000000000000004E-2</v>
      </c>
      <c r="K42" s="32" t="str">
        <f t="shared" si="4"/>
        <v>Euro</v>
      </c>
    </row>
    <row r="43" spans="1:14" s="33" customFormat="1" ht="12.75" x14ac:dyDescent="0.2">
      <c r="A43" s="5"/>
      <c r="B43" s="34"/>
      <c r="C43" s="29" t="s">
        <v>193</v>
      </c>
      <c r="D43" s="29"/>
      <c r="E43" s="29"/>
      <c r="F43" s="54"/>
      <c r="G43" s="107">
        <v>1</v>
      </c>
      <c r="H43" s="37" t="s">
        <v>66</v>
      </c>
      <c r="I43" s="5"/>
      <c r="J43" s="38">
        <f>IF(G43&lt;&gt;0,$J$6*G43%,0)</f>
        <v>9.8000000000000004E-2</v>
      </c>
      <c r="K43" s="32" t="str">
        <f t="shared" ref="K43" si="5">IF(G43&lt;&gt;0,IF(G43&lt;&gt;0,"Euro"),"")</f>
        <v>Euro</v>
      </c>
    </row>
    <row r="44" spans="1:14" s="33" customFormat="1" ht="13.5" thickBot="1" x14ac:dyDescent="0.25">
      <c r="A44" s="5"/>
      <c r="B44" s="34" t="s">
        <v>110</v>
      </c>
      <c r="C44" s="738" t="s">
        <v>111</v>
      </c>
      <c r="D44" s="738"/>
      <c r="E44" s="738"/>
      <c r="F44" s="54"/>
      <c r="G44" s="40">
        <v>1</v>
      </c>
      <c r="H44" s="41" t="s">
        <v>66</v>
      </c>
      <c r="I44" s="42"/>
      <c r="J44" s="43">
        <f>IF(G44&lt;&gt;0,$J$6*G44%,0)</f>
        <v>9.8000000000000004E-2</v>
      </c>
      <c r="K44" s="44" t="str">
        <f t="shared" si="4"/>
        <v>Euro</v>
      </c>
      <c r="N44" s="55"/>
    </row>
    <row r="45" spans="1:14" ht="16.5" thickBot="1" x14ac:dyDescent="0.3">
      <c r="A45" s="25"/>
      <c r="B45" s="735" t="s">
        <v>112</v>
      </c>
      <c r="C45" s="742"/>
      <c r="D45" s="742"/>
      <c r="E45" s="742"/>
      <c r="F45" s="742"/>
      <c r="G45" s="45">
        <f>SUM(G39:G44)</f>
        <v>28</v>
      </c>
      <c r="H45" s="46" t="s">
        <v>66</v>
      </c>
      <c r="I45" s="46"/>
      <c r="J45" s="45">
        <f>SUM(J39:J44)</f>
        <v>2.7439999999999998</v>
      </c>
      <c r="K45" s="47" t="str">
        <f t="shared" si="4"/>
        <v>Euro</v>
      </c>
      <c r="L45" s="24"/>
    </row>
    <row r="46" spans="1:14" ht="16.5" thickTop="1" x14ac:dyDescent="0.25">
      <c r="A46" s="25"/>
      <c r="B46" s="56"/>
      <c r="C46" s="25"/>
      <c r="D46" s="25"/>
      <c r="E46" s="25"/>
      <c r="F46" s="25"/>
      <c r="G46" s="25"/>
      <c r="H46" s="25"/>
      <c r="I46" s="25"/>
      <c r="J46" s="57"/>
      <c r="K46" s="32" t="str">
        <f t="shared" si="4"/>
        <v/>
      </c>
      <c r="L46" s="58"/>
    </row>
    <row r="47" spans="1:14" x14ac:dyDescent="0.25">
      <c r="A47" s="17" t="s">
        <v>113</v>
      </c>
      <c r="B47" s="741" t="s">
        <v>114</v>
      </c>
      <c r="C47" s="741"/>
      <c r="D47" s="741"/>
      <c r="E47" s="741"/>
      <c r="F47" s="741"/>
      <c r="G47" s="25"/>
      <c r="H47" s="25"/>
      <c r="I47" s="25"/>
      <c r="J47" s="26"/>
      <c r="K47" s="32" t="str">
        <f t="shared" si="4"/>
        <v/>
      </c>
    </row>
    <row r="48" spans="1:14" s="33" customFormat="1" ht="12.75" x14ac:dyDescent="0.2">
      <c r="A48" s="5"/>
      <c r="B48" s="59" t="s">
        <v>115</v>
      </c>
      <c r="C48" s="738" t="s">
        <v>116</v>
      </c>
      <c r="D48" s="738"/>
      <c r="E48" s="738"/>
      <c r="F48" s="60"/>
      <c r="G48" s="36">
        <v>1</v>
      </c>
      <c r="H48" s="61" t="s">
        <v>66</v>
      </c>
      <c r="I48" s="62"/>
      <c r="J48" s="38">
        <f>IF(G48&lt;&gt;0,$J$6*G48%,0)</f>
        <v>9.8000000000000004E-2</v>
      </c>
      <c r="K48" s="32" t="str">
        <f t="shared" si="4"/>
        <v>Euro</v>
      </c>
    </row>
    <row r="49" spans="1:12" s="33" customFormat="1" ht="12.75" x14ac:dyDescent="0.2">
      <c r="A49" s="5"/>
      <c r="B49" s="59" t="s">
        <v>117</v>
      </c>
      <c r="C49" s="29" t="s">
        <v>118</v>
      </c>
      <c r="D49" s="29"/>
      <c r="E49" s="29"/>
      <c r="F49" s="60"/>
      <c r="G49" s="36">
        <v>1</v>
      </c>
      <c r="H49" s="61" t="s">
        <v>66</v>
      </c>
      <c r="I49" s="62"/>
      <c r="J49" s="38">
        <f>IF(G49&lt;&gt;0,$J$6*G49%,0)</f>
        <v>9.8000000000000004E-2</v>
      </c>
      <c r="K49" s="32" t="str">
        <f t="shared" si="4"/>
        <v>Euro</v>
      </c>
    </row>
    <row r="50" spans="1:12" s="33" customFormat="1" ht="12.75" x14ac:dyDescent="0.2">
      <c r="A50" s="5"/>
      <c r="B50" s="59" t="s">
        <v>119</v>
      </c>
      <c r="C50" s="738" t="s">
        <v>120</v>
      </c>
      <c r="D50" s="738"/>
      <c r="E50" s="738"/>
      <c r="F50" s="60"/>
      <c r="G50" s="36">
        <v>1</v>
      </c>
      <c r="H50" s="61" t="s">
        <v>66</v>
      </c>
      <c r="I50" s="62"/>
      <c r="J50" s="38">
        <f>IF(G50&lt;&gt;0,$J$6*G50%,0)</f>
        <v>9.8000000000000004E-2</v>
      </c>
      <c r="K50" s="32" t="str">
        <f t="shared" si="4"/>
        <v>Euro</v>
      </c>
    </row>
    <row r="51" spans="1:12" s="33" customFormat="1" ht="13.5" thickBot="1" x14ac:dyDescent="0.25">
      <c r="A51" s="5"/>
      <c r="B51" s="59" t="s">
        <v>121</v>
      </c>
      <c r="C51" s="738" t="s">
        <v>122</v>
      </c>
      <c r="D51" s="738"/>
      <c r="E51" s="738"/>
      <c r="F51" s="60"/>
      <c r="G51" s="36">
        <v>1</v>
      </c>
      <c r="H51" s="61" t="s">
        <v>66</v>
      </c>
      <c r="I51" s="62"/>
      <c r="J51" s="43">
        <f>IF(G51&lt;&gt;0,$J$6*G51%,0)</f>
        <v>9.8000000000000004E-2</v>
      </c>
      <c r="K51" s="44" t="str">
        <f t="shared" si="4"/>
        <v>Euro</v>
      </c>
    </row>
    <row r="52" spans="1:12" ht="16.5" thickBot="1" x14ac:dyDescent="0.3">
      <c r="A52" s="25"/>
      <c r="B52" s="735" t="s">
        <v>123</v>
      </c>
      <c r="C52" s="742"/>
      <c r="D52" s="742"/>
      <c r="E52" s="742"/>
      <c r="F52" s="742"/>
      <c r="G52" s="63">
        <f>SUM(G48:G51)</f>
        <v>4</v>
      </c>
      <c r="H52" s="64" t="s">
        <v>66</v>
      </c>
      <c r="I52" s="64"/>
      <c r="J52" s="63">
        <f>SUM(J48:J51)</f>
        <v>0.39200000000000002</v>
      </c>
      <c r="K52" s="47" t="str">
        <f t="shared" si="4"/>
        <v>Euro</v>
      </c>
      <c r="L52" s="24"/>
    </row>
    <row r="53" spans="1:12" ht="16.5" thickTop="1" x14ac:dyDescent="0.25">
      <c r="A53" s="25"/>
      <c r="B53" s="56"/>
      <c r="C53" s="25"/>
      <c r="D53" s="25"/>
      <c r="E53" s="25"/>
      <c r="F53" s="25"/>
      <c r="G53" s="25"/>
      <c r="H53" s="25"/>
      <c r="I53" s="25"/>
      <c r="J53" s="65"/>
      <c r="K53" s="32" t="str">
        <f t="shared" si="4"/>
        <v/>
      </c>
      <c r="L53" s="66"/>
    </row>
    <row r="54" spans="1:12" x14ac:dyDescent="0.25">
      <c r="A54" s="67" t="s">
        <v>124</v>
      </c>
      <c r="B54" s="741" t="s">
        <v>125</v>
      </c>
      <c r="C54" s="741"/>
      <c r="D54" s="741"/>
      <c r="E54" s="741"/>
      <c r="F54" s="741"/>
      <c r="G54" s="25"/>
      <c r="H54" s="25"/>
      <c r="I54" s="25"/>
      <c r="J54" s="65"/>
      <c r="K54" s="32" t="str">
        <f t="shared" si="4"/>
        <v/>
      </c>
      <c r="L54" s="66"/>
    </row>
    <row r="55" spans="1:12" s="33" customFormat="1" ht="15" x14ac:dyDescent="0.25">
      <c r="A55" s="5"/>
      <c r="B55" s="28" t="s">
        <v>126</v>
      </c>
      <c r="C55" s="738" t="s">
        <v>127</v>
      </c>
      <c r="D55" s="738"/>
      <c r="E55" s="738"/>
      <c r="F55" s="60"/>
      <c r="G55" s="60"/>
      <c r="H55" s="35"/>
      <c r="I55"/>
      <c r="J55"/>
      <c r="K55"/>
      <c r="L55" s="68"/>
    </row>
    <row r="56" spans="1:12" s="33" customFormat="1" ht="12.75" x14ac:dyDescent="0.2">
      <c r="A56" s="5"/>
      <c r="B56" s="34" t="s">
        <v>128</v>
      </c>
      <c r="C56" s="30" t="s">
        <v>129</v>
      </c>
      <c r="D56" s="30"/>
      <c r="E56" s="30"/>
      <c r="F56" s="60"/>
      <c r="G56" s="36">
        <v>1</v>
      </c>
      <c r="H56" s="61" t="s">
        <v>66</v>
      </c>
      <c r="I56" s="62"/>
      <c r="J56" s="69">
        <f t="shared" ref="J56:J66" si="6">IF(G56&lt;&gt;0,$J$6*G56%,0)</f>
        <v>9.8000000000000004E-2</v>
      </c>
      <c r="K56" s="32" t="str">
        <f t="shared" ref="K56:K67" si="7">IF(G56&lt;&gt;0,IF(G56&lt;&gt;0,"Euro"),"")</f>
        <v>Euro</v>
      </c>
      <c r="L56" s="68"/>
    </row>
    <row r="57" spans="1:12" s="33" customFormat="1" ht="12.75" x14ac:dyDescent="0.2">
      <c r="A57" s="5"/>
      <c r="B57" s="34" t="s">
        <v>130</v>
      </c>
      <c r="C57" s="29" t="s">
        <v>131</v>
      </c>
      <c r="D57" s="29"/>
      <c r="E57" s="29"/>
      <c r="F57" s="60"/>
      <c r="G57" s="36">
        <v>1</v>
      </c>
      <c r="H57" s="61" t="s">
        <v>66</v>
      </c>
      <c r="I57" s="62"/>
      <c r="J57" s="69">
        <f t="shared" si="6"/>
        <v>9.8000000000000004E-2</v>
      </c>
      <c r="K57" s="32" t="str">
        <f t="shared" si="7"/>
        <v>Euro</v>
      </c>
      <c r="L57" s="68"/>
    </row>
    <row r="58" spans="1:12" s="33" customFormat="1" ht="12.75" x14ac:dyDescent="0.2">
      <c r="A58" s="5"/>
      <c r="B58" s="28" t="s">
        <v>132</v>
      </c>
      <c r="C58" s="738" t="s">
        <v>133</v>
      </c>
      <c r="D58" s="738"/>
      <c r="E58" s="738"/>
      <c r="F58" s="60"/>
      <c r="G58" s="36">
        <v>1</v>
      </c>
      <c r="H58" s="61" t="s">
        <v>66</v>
      </c>
      <c r="I58" s="62"/>
      <c r="J58" s="69">
        <f t="shared" si="6"/>
        <v>9.8000000000000004E-2</v>
      </c>
      <c r="K58" s="32" t="str">
        <f t="shared" si="7"/>
        <v>Euro</v>
      </c>
      <c r="L58" s="68"/>
    </row>
    <row r="59" spans="1:12" s="33" customFormat="1" ht="12.75" x14ac:dyDescent="0.2">
      <c r="A59" s="5"/>
      <c r="B59" s="28" t="s">
        <v>134</v>
      </c>
      <c r="C59" s="738" t="s">
        <v>135</v>
      </c>
      <c r="D59" s="738"/>
      <c r="E59" s="738"/>
      <c r="F59" s="739"/>
      <c r="G59" s="36">
        <v>1</v>
      </c>
      <c r="H59" s="61" t="s">
        <v>66</v>
      </c>
      <c r="I59" s="62"/>
      <c r="J59" s="69">
        <f t="shared" si="6"/>
        <v>9.8000000000000004E-2</v>
      </c>
      <c r="K59" s="32" t="str">
        <f t="shared" si="7"/>
        <v>Euro</v>
      </c>
      <c r="L59" s="68"/>
    </row>
    <row r="60" spans="1:12" s="33" customFormat="1" ht="12.75" x14ac:dyDescent="0.2">
      <c r="A60" s="5"/>
      <c r="B60" s="34" t="s">
        <v>136</v>
      </c>
      <c r="C60" s="29" t="s">
        <v>137</v>
      </c>
      <c r="D60" s="29"/>
      <c r="E60" s="29"/>
      <c r="F60" s="30"/>
      <c r="G60" s="36">
        <v>1</v>
      </c>
      <c r="H60" s="61" t="s">
        <v>66</v>
      </c>
      <c r="I60" s="62"/>
      <c r="J60" s="69">
        <f t="shared" si="6"/>
        <v>9.8000000000000004E-2</v>
      </c>
      <c r="K60" s="32" t="str">
        <f t="shared" si="7"/>
        <v>Euro</v>
      </c>
      <c r="L60" s="68"/>
    </row>
    <row r="61" spans="1:12" s="33" customFormat="1" ht="12.75" x14ac:dyDescent="0.2">
      <c r="A61" s="5"/>
      <c r="B61" s="34" t="s">
        <v>138</v>
      </c>
      <c r="C61" s="29" t="s">
        <v>139</v>
      </c>
      <c r="D61" s="29"/>
      <c r="E61" s="29"/>
      <c r="F61" s="30"/>
      <c r="G61" s="36">
        <v>1</v>
      </c>
      <c r="H61" s="61" t="s">
        <v>66</v>
      </c>
      <c r="I61" s="62"/>
      <c r="J61" s="69">
        <f t="shared" si="6"/>
        <v>9.8000000000000004E-2</v>
      </c>
      <c r="K61" s="32" t="str">
        <f t="shared" si="7"/>
        <v>Euro</v>
      </c>
      <c r="L61" s="68"/>
    </row>
    <row r="62" spans="1:12" s="33" customFormat="1" ht="12.75" x14ac:dyDescent="0.2">
      <c r="A62" s="5"/>
      <c r="B62" s="28" t="s">
        <v>140</v>
      </c>
      <c r="C62" s="29" t="s">
        <v>104</v>
      </c>
      <c r="D62" s="29"/>
      <c r="E62" s="29"/>
      <c r="F62" s="30"/>
      <c r="G62" s="36">
        <v>1</v>
      </c>
      <c r="H62" s="61" t="s">
        <v>66</v>
      </c>
      <c r="I62" s="62"/>
      <c r="J62" s="69">
        <f t="shared" si="6"/>
        <v>9.8000000000000004E-2</v>
      </c>
      <c r="K62" s="32" t="str">
        <f t="shared" si="7"/>
        <v>Euro</v>
      </c>
      <c r="L62" s="68"/>
    </row>
    <row r="63" spans="1:12" s="33" customFormat="1" ht="12.75" x14ac:dyDescent="0.2">
      <c r="A63" s="5"/>
      <c r="B63" s="28" t="s">
        <v>141</v>
      </c>
      <c r="C63" s="738" t="s">
        <v>142</v>
      </c>
      <c r="D63" s="738"/>
      <c r="E63" s="738"/>
      <c r="F63" s="30"/>
      <c r="G63" s="36">
        <v>1</v>
      </c>
      <c r="H63" s="61" t="s">
        <v>66</v>
      </c>
      <c r="I63" s="62"/>
      <c r="J63" s="69">
        <f t="shared" si="6"/>
        <v>9.8000000000000004E-2</v>
      </c>
      <c r="K63" s="32" t="str">
        <f t="shared" si="7"/>
        <v>Euro</v>
      </c>
      <c r="L63" s="68"/>
    </row>
    <row r="64" spans="1:12" s="33" customFormat="1" ht="12.75" x14ac:dyDescent="0.2">
      <c r="A64" s="5"/>
      <c r="B64" s="28" t="s">
        <v>143</v>
      </c>
      <c r="C64" s="29" t="s">
        <v>144</v>
      </c>
      <c r="D64" s="29"/>
      <c r="E64" s="29"/>
      <c r="F64" s="60"/>
      <c r="G64" s="36">
        <v>1</v>
      </c>
      <c r="H64" s="61" t="s">
        <v>66</v>
      </c>
      <c r="I64" s="62"/>
      <c r="J64" s="69">
        <f t="shared" si="6"/>
        <v>9.8000000000000004E-2</v>
      </c>
      <c r="K64" s="32" t="str">
        <f t="shared" si="7"/>
        <v>Euro</v>
      </c>
      <c r="L64" s="68"/>
    </row>
    <row r="65" spans="1:12" s="33" customFormat="1" ht="15" x14ac:dyDescent="0.25">
      <c r="A65" s="5"/>
      <c r="B65" s="28" t="s">
        <v>145</v>
      </c>
      <c r="C65" s="738" t="s">
        <v>146</v>
      </c>
      <c r="D65" s="738"/>
      <c r="E65" s="738"/>
      <c r="F65" s="740"/>
      <c r="G65" s="36">
        <v>1</v>
      </c>
      <c r="H65" s="61" t="s">
        <v>66</v>
      </c>
      <c r="I65" s="62"/>
      <c r="J65" s="69">
        <f t="shared" si="6"/>
        <v>9.8000000000000004E-2</v>
      </c>
      <c r="K65" s="32" t="str">
        <f t="shared" si="7"/>
        <v>Euro</v>
      </c>
      <c r="L65" s="68"/>
    </row>
    <row r="66" spans="1:12" s="33" customFormat="1" ht="13.5" thickBot="1" x14ac:dyDescent="0.25">
      <c r="A66" s="5"/>
      <c r="B66" s="28" t="s">
        <v>147</v>
      </c>
      <c r="C66" s="738" t="s">
        <v>148</v>
      </c>
      <c r="D66" s="738"/>
      <c r="E66" s="738"/>
      <c r="F66" s="60"/>
      <c r="G66" s="40">
        <v>1</v>
      </c>
      <c r="H66" s="70" t="s">
        <v>66</v>
      </c>
      <c r="I66" s="71"/>
      <c r="J66" s="72">
        <f t="shared" si="6"/>
        <v>9.8000000000000004E-2</v>
      </c>
      <c r="K66" s="44" t="str">
        <f t="shared" si="7"/>
        <v>Euro</v>
      </c>
      <c r="L66" s="68"/>
    </row>
    <row r="67" spans="1:12" ht="16.5" thickBot="1" x14ac:dyDescent="0.3">
      <c r="A67" s="25"/>
      <c r="B67" s="735" t="s">
        <v>149</v>
      </c>
      <c r="C67" s="735"/>
      <c r="D67" s="735"/>
      <c r="E67" s="735"/>
      <c r="F67" s="735"/>
      <c r="G67" s="45">
        <f>SUM(G56:G66)</f>
        <v>11</v>
      </c>
      <c r="H67" s="73" t="s">
        <v>66</v>
      </c>
      <c r="I67" s="73"/>
      <c r="J67" s="45">
        <f>SUM(J56:J66)</f>
        <v>1.0779999999999998</v>
      </c>
      <c r="K67" s="47" t="str">
        <f t="shared" si="7"/>
        <v>Euro</v>
      </c>
      <c r="L67" s="24"/>
    </row>
    <row r="68" spans="1:12" ht="16.5" thickTop="1" x14ac:dyDescent="0.25">
      <c r="A68" s="25"/>
      <c r="B68" s="25"/>
      <c r="C68" s="25"/>
      <c r="D68" s="25"/>
      <c r="E68" s="25"/>
      <c r="F68" s="25"/>
      <c r="G68" s="25"/>
      <c r="H68" s="25"/>
      <c r="I68" s="25"/>
      <c r="J68" s="65"/>
      <c r="K68" s="65"/>
      <c r="L68" s="66"/>
    </row>
    <row r="69" spans="1:12" x14ac:dyDescent="0.25">
      <c r="A69" s="17" t="s">
        <v>150</v>
      </c>
      <c r="B69" s="736" t="s">
        <v>151</v>
      </c>
      <c r="C69" s="737"/>
      <c r="D69" s="737"/>
      <c r="E69" s="737"/>
      <c r="F69" s="25"/>
      <c r="G69" s="74">
        <f>G6+G7+G45+G52+G67</f>
        <v>243</v>
      </c>
      <c r="H69" s="75" t="s">
        <v>66</v>
      </c>
      <c r="I69" s="76"/>
      <c r="J69" s="69">
        <f>J67+J52+J45+J6+J7</f>
        <v>23.814</v>
      </c>
      <c r="K69" s="77" t="str">
        <f>IF(G69&lt;&gt;0,IF(G69&lt;&gt;0,"Euro"),"")</f>
        <v>Euro</v>
      </c>
      <c r="L69" s="66"/>
    </row>
    <row r="70" spans="1:12" x14ac:dyDescent="0.25">
      <c r="A70" s="17"/>
      <c r="B70" s="67"/>
      <c r="C70" s="78"/>
      <c r="D70" s="78"/>
      <c r="E70" s="78"/>
      <c r="F70" s="25"/>
      <c r="G70" s="79"/>
      <c r="H70" s="80"/>
      <c r="I70" s="80"/>
      <c r="J70" s="69"/>
      <c r="K70" s="77"/>
      <c r="L70" s="66"/>
    </row>
    <row r="71" spans="1:12" x14ac:dyDescent="0.25">
      <c r="A71" s="17" t="s">
        <v>152</v>
      </c>
      <c r="B71" s="67" t="s">
        <v>153</v>
      </c>
      <c r="C71" s="78"/>
      <c r="D71" s="78"/>
      <c r="E71" s="78"/>
      <c r="F71" s="25"/>
      <c r="G71" s="81">
        <v>1</v>
      </c>
      <c r="H71" s="108" t="s">
        <v>66</v>
      </c>
      <c r="I71" s="80"/>
      <c r="J71" s="69"/>
      <c r="K71" s="77"/>
      <c r="L71" s="66"/>
    </row>
    <row r="72" spans="1:12" x14ac:dyDescent="0.25">
      <c r="A72" s="25"/>
      <c r="B72" s="25"/>
      <c r="C72" s="25"/>
      <c r="D72" s="25"/>
      <c r="E72" s="25"/>
      <c r="F72" s="25"/>
      <c r="G72" s="25"/>
      <c r="H72" s="25"/>
      <c r="I72" s="25"/>
      <c r="J72" s="69"/>
      <c r="K72" s="77"/>
      <c r="L72" s="66"/>
    </row>
    <row r="73" spans="1:12" x14ac:dyDescent="0.25">
      <c r="A73" s="17" t="s">
        <v>154</v>
      </c>
      <c r="B73" s="736" t="s">
        <v>155</v>
      </c>
      <c r="C73" s="736"/>
      <c r="D73" s="736"/>
      <c r="E73" s="736"/>
      <c r="F73" s="736"/>
      <c r="G73" s="81">
        <v>1</v>
      </c>
      <c r="H73" s="82" t="s">
        <v>66</v>
      </c>
      <c r="I73" s="76"/>
      <c r="J73" s="69">
        <f>J69*G73/100</f>
        <v>0.23813999999999999</v>
      </c>
      <c r="K73" s="77" t="str">
        <f>IF(G73&lt;&gt;0,IF(G73&lt;&gt;0,"Euro"),"")</f>
        <v>Euro</v>
      </c>
      <c r="L73" s="66"/>
    </row>
    <row r="74" spans="1:12" ht="16.5" thickBot="1" x14ac:dyDescent="0.3">
      <c r="A74" s="25"/>
      <c r="B74" s="25"/>
      <c r="C74" s="25"/>
      <c r="D74" s="25"/>
      <c r="E74" s="25"/>
      <c r="F74" s="25"/>
      <c r="G74" s="25"/>
      <c r="H74" s="25"/>
      <c r="I74" s="25"/>
      <c r="J74" s="65"/>
      <c r="K74" s="77"/>
      <c r="L74" s="66"/>
    </row>
    <row r="75" spans="1:12" ht="16.5" thickBot="1" x14ac:dyDescent="0.3">
      <c r="A75"/>
      <c r="B75" s="83" t="s">
        <v>156</v>
      </c>
      <c r="C75" s="83"/>
      <c r="D75" s="84"/>
      <c r="E75" s="84"/>
      <c r="F75" s="85"/>
      <c r="G75" s="86">
        <f>J75/J6*100</f>
        <v>245.43</v>
      </c>
      <c r="H75" s="87" t="s">
        <v>66</v>
      </c>
      <c r="I75" s="88"/>
      <c r="J75" s="89">
        <f>J69+J73</f>
        <v>24.052140000000001</v>
      </c>
      <c r="K75" s="90" t="str">
        <f>IF(G75&lt;&gt;0,IF(G75&lt;&gt;0,"Euro"),"")</f>
        <v>Euro</v>
      </c>
      <c r="L75" s="91"/>
    </row>
    <row r="76" spans="1:12" x14ac:dyDescent="0.25">
      <c r="A76" s="92"/>
      <c r="B76" s="92"/>
      <c r="C76" s="92"/>
      <c r="D76" s="92"/>
      <c r="E76" s="92"/>
      <c r="F76" s="25"/>
      <c r="G76" s="25"/>
      <c r="H76" s="25"/>
      <c r="I76" s="25"/>
      <c r="J76" s="69"/>
      <c r="K76" s="77"/>
      <c r="L76" s="66"/>
    </row>
    <row r="77" spans="1:12" x14ac:dyDescent="0.25">
      <c r="A77" s="93"/>
      <c r="B77" s="93" t="s">
        <v>157</v>
      </c>
      <c r="C77" s="93"/>
      <c r="D77" s="93"/>
      <c r="E77" s="93"/>
      <c r="F77" s="25"/>
      <c r="G77" s="74">
        <f>IF(G11&lt;&gt;0,SUM(G75-G6),"")</f>
        <v>145.43</v>
      </c>
      <c r="H77" s="75" t="s">
        <v>66</v>
      </c>
      <c r="I77" s="76"/>
      <c r="J77" s="69">
        <f>J75-J6</f>
        <v>14.252140000000001</v>
      </c>
      <c r="K77" s="77" t="str">
        <f>IF(G77&lt;&gt;0,IF(G77&lt;&gt;0,"Euro"),"")</f>
        <v>Euro</v>
      </c>
      <c r="L77" s="66"/>
    </row>
    <row r="78" spans="1:12" x14ac:dyDescent="0.25">
      <c r="A78" s="92"/>
      <c r="B78" s="92"/>
      <c r="C78" s="92"/>
      <c r="D78" s="92"/>
      <c r="E78" s="92"/>
      <c r="F78" s="25"/>
      <c r="G78" s="25"/>
      <c r="H78" s="25"/>
      <c r="I78" s="25"/>
      <c r="J78" s="94"/>
      <c r="K78" s="94"/>
      <c r="L78" s="66"/>
    </row>
  </sheetData>
  <mergeCells count="39">
    <mergeCell ref="B9:E9"/>
    <mergeCell ref="A1:K1"/>
    <mergeCell ref="A3:K3"/>
    <mergeCell ref="G4:K4"/>
    <mergeCell ref="G5:K5"/>
    <mergeCell ref="B6:E6"/>
    <mergeCell ref="C34:E34"/>
    <mergeCell ref="C11:E11"/>
    <mergeCell ref="C13:E13"/>
    <mergeCell ref="C19:E19"/>
    <mergeCell ref="C23:E23"/>
    <mergeCell ref="B25:F25"/>
    <mergeCell ref="C28:E28"/>
    <mergeCell ref="C29:E29"/>
    <mergeCell ref="C30:E30"/>
    <mergeCell ref="C31:E31"/>
    <mergeCell ref="C32:E32"/>
    <mergeCell ref="C33:E33"/>
    <mergeCell ref="B54:F54"/>
    <mergeCell ref="C35:E35"/>
    <mergeCell ref="C37:E37"/>
    <mergeCell ref="B39:F39"/>
    <mergeCell ref="C42:E42"/>
    <mergeCell ref="C44:E44"/>
    <mergeCell ref="B45:F45"/>
    <mergeCell ref="B47:F47"/>
    <mergeCell ref="C48:E48"/>
    <mergeCell ref="C50:E50"/>
    <mergeCell ref="C51:E51"/>
    <mergeCell ref="B52:F52"/>
    <mergeCell ref="B67:F67"/>
    <mergeCell ref="B69:E69"/>
    <mergeCell ref="B73:F73"/>
    <mergeCell ref="C55:E55"/>
    <mergeCell ref="C58:E58"/>
    <mergeCell ref="C59:F59"/>
    <mergeCell ref="C63:E63"/>
    <mergeCell ref="C65:F65"/>
    <mergeCell ref="C66:E66"/>
  </mergeCells>
  <hyperlinks>
    <hyperlink ref="M11" location="Angebotsgesamtübersicht!A1" display="zur Angebotsgesamtübersicht" xr:uid="{00000000-0004-0000-0200-000000000000}"/>
    <hyperlink ref="M10" location="Übersicht!A1" display="zur Gesamtübersicht" xr:uid="{00000000-0004-0000-0200-000001000000}"/>
  </hyperlinks>
  <printOptions horizontalCentered="1"/>
  <pageMargins left="0.51181102362204722" right="0.31496062992125984" top="0.19685039370078741" bottom="0.19685039370078741" header="0.31496062992125984" footer="0.31496062992125984"/>
  <pageSetup paperSize="9" scale="75" orientation="portrait" r:id="rId1"/>
  <headerFooter>
    <oddFooter>&amp;L&amp;F&amp;C&amp;A&amp;R&amp;P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9CB571-5133-49CB-8E5C-1102FFD510A6}">
  <sheetPr>
    <tabColor rgb="FF00B050"/>
  </sheetPr>
  <dimension ref="A1:R71"/>
  <sheetViews>
    <sheetView showGridLines="0" zoomScale="80" zoomScaleNormal="80" workbookViewId="0">
      <selection activeCell="F10" sqref="F10"/>
    </sheetView>
  </sheetViews>
  <sheetFormatPr baseColWidth="10" defaultColWidth="11.5703125" defaultRowHeight="15.75" x14ac:dyDescent="0.25"/>
  <cols>
    <col min="1" max="1" width="4.28515625" style="7" customWidth="1"/>
    <col min="2" max="2" width="4.85546875" style="7" customWidth="1"/>
    <col min="3" max="4" width="11.5703125" style="7" customWidth="1"/>
    <col min="5" max="5" width="30" style="7" customWidth="1"/>
    <col min="6" max="6" width="8.5703125" style="7" customWidth="1"/>
    <col min="7" max="7" width="2.7109375" style="7" customWidth="1"/>
    <col min="8" max="8" width="1.140625" style="7" customWidth="1"/>
    <col min="9" max="9" width="9.140625" style="7" customWidth="1"/>
    <col min="10" max="10" width="2.28515625" style="7" customWidth="1"/>
    <col min="11" max="11" width="8" style="7" customWidth="1"/>
    <col min="12" max="12" width="2.7109375" style="7" customWidth="1"/>
    <col min="13" max="13" width="1.140625" style="7" customWidth="1"/>
    <col min="14" max="14" width="7.85546875" style="7" customWidth="1"/>
    <col min="15" max="15" width="2.28515625" style="7" customWidth="1"/>
    <col min="16" max="16" width="13.140625" style="7" customWidth="1"/>
    <col min="17" max="17" width="12.140625" style="7" customWidth="1"/>
    <col min="18" max="18" width="3" style="7" customWidth="1"/>
    <col min="19" max="16384" width="11.5703125" style="7"/>
  </cols>
  <sheetData>
    <row r="1" spans="1:18" ht="3.6" customHeight="1" thickBot="1" x14ac:dyDescent="0.3"/>
    <row r="2" spans="1:18" ht="27" customHeight="1" thickBot="1" x14ac:dyDescent="0.3">
      <c r="A2" s="761" t="s">
        <v>455</v>
      </c>
      <c r="B2" s="762"/>
      <c r="C2" s="762"/>
      <c r="D2" s="762"/>
      <c r="E2" s="762"/>
      <c r="F2" s="762"/>
      <c r="G2" s="762"/>
      <c r="H2" s="762"/>
      <c r="I2" s="762"/>
      <c r="J2" s="762"/>
      <c r="K2" s="762"/>
      <c r="L2" s="762"/>
      <c r="M2" s="762"/>
      <c r="N2" s="763"/>
      <c r="O2" s="6"/>
    </row>
    <row r="3" spans="1:18" ht="18" customHeight="1" x14ac:dyDescent="0.25">
      <c r="A3" s="8"/>
      <c r="B3" s="8"/>
      <c r="C3" s="8"/>
      <c r="D3" s="8"/>
      <c r="E3" s="8"/>
      <c r="P3"/>
      <c r="Q3"/>
      <c r="R3"/>
    </row>
    <row r="4" spans="1:18" ht="39.950000000000003" customHeight="1" x14ac:dyDescent="0.3">
      <c r="A4" s="545"/>
      <c r="B4" s="546" t="s">
        <v>440</v>
      </c>
      <c r="C4" s="547"/>
      <c r="D4" s="547"/>
      <c r="E4" s="547"/>
      <c r="F4" s="764" t="s">
        <v>439</v>
      </c>
      <c r="G4" s="765"/>
      <c r="H4" s="765"/>
      <c r="I4" s="766"/>
      <c r="J4" s="548"/>
      <c r="K4" s="764" t="s">
        <v>438</v>
      </c>
      <c r="L4" s="765"/>
      <c r="M4" s="765"/>
      <c r="N4" s="766"/>
      <c r="O4" s="13"/>
      <c r="P4" s="111"/>
      <c r="Q4" s="111"/>
      <c r="R4"/>
    </row>
    <row r="5" spans="1:18" x14ac:dyDescent="0.25">
      <c r="A5" s="549" t="s">
        <v>64</v>
      </c>
      <c r="B5" s="759" t="s">
        <v>65</v>
      </c>
      <c r="C5" s="759"/>
      <c r="D5" s="759"/>
      <c r="E5" s="759"/>
      <c r="F5" s="19">
        <v>100</v>
      </c>
      <c r="G5" s="20" t="s">
        <v>66</v>
      </c>
      <c r="H5" s="21"/>
      <c r="I5" s="357"/>
      <c r="J5" s="24"/>
      <c r="K5" s="19">
        <v>100</v>
      </c>
      <c r="L5" s="20" t="s">
        <v>66</v>
      </c>
      <c r="M5" s="21"/>
      <c r="N5" s="357"/>
      <c r="O5" s="24"/>
      <c r="P5" s="111"/>
      <c r="Q5" s="111"/>
      <c r="R5"/>
    </row>
    <row r="6" spans="1:18" ht="7.9" customHeight="1" x14ac:dyDescent="0.25">
      <c r="A6" s="551"/>
      <c r="B6" s="25"/>
      <c r="C6" s="25"/>
      <c r="D6" s="25"/>
      <c r="E6" s="25"/>
      <c r="F6" s="25"/>
      <c r="G6" s="25"/>
      <c r="H6" s="25"/>
      <c r="I6" s="25"/>
      <c r="K6" s="25"/>
      <c r="L6" s="25"/>
      <c r="M6" s="25"/>
      <c r="N6" s="552"/>
      <c r="P6"/>
      <c r="Q6"/>
      <c r="R6"/>
    </row>
    <row r="7" spans="1:18" x14ac:dyDescent="0.25">
      <c r="A7" s="549" t="s">
        <v>68</v>
      </c>
      <c r="B7" s="759" t="s">
        <v>69</v>
      </c>
      <c r="C7" s="759"/>
      <c r="D7" s="759"/>
      <c r="E7" s="759"/>
      <c r="F7" s="25"/>
      <c r="G7" s="25"/>
      <c r="H7" s="25"/>
      <c r="I7" s="25"/>
      <c r="K7" s="25"/>
      <c r="L7" s="25"/>
      <c r="M7" s="25"/>
      <c r="N7" s="552"/>
      <c r="P7"/>
      <c r="Q7"/>
      <c r="R7"/>
    </row>
    <row r="8" spans="1:18" s="33" customFormat="1" ht="12.75" x14ac:dyDescent="0.2">
      <c r="A8" s="62"/>
      <c r="B8" s="28" t="s">
        <v>70</v>
      </c>
      <c r="C8" s="52" t="s">
        <v>71</v>
      </c>
      <c r="D8" s="29"/>
      <c r="E8" s="29"/>
      <c r="F8" s="30"/>
      <c r="G8" s="31"/>
      <c r="H8" s="5"/>
      <c r="I8" s="5"/>
      <c r="K8" s="553"/>
      <c r="L8" s="31"/>
      <c r="M8" s="5"/>
      <c r="N8" s="554"/>
    </row>
    <row r="9" spans="1:18" s="33" customFormat="1" ht="12.75" x14ac:dyDescent="0.2">
      <c r="A9" s="62"/>
      <c r="B9" s="34" t="s">
        <v>72</v>
      </c>
      <c r="C9" s="30" t="s">
        <v>437</v>
      </c>
      <c r="D9" s="30"/>
      <c r="E9" s="30"/>
      <c r="F9" s="36"/>
      <c r="G9" s="37" t="s">
        <v>66</v>
      </c>
      <c r="H9" s="5"/>
      <c r="I9" s="555">
        <f t="shared" ref="I9:I15" si="0">IF(F9&lt;&gt;0,$I$5*F9%,0)</f>
        <v>0</v>
      </c>
      <c r="K9" s="36"/>
      <c r="L9" s="37" t="s">
        <v>66</v>
      </c>
      <c r="M9" s="5"/>
      <c r="N9" s="556">
        <f t="shared" ref="N9:N15" si="1">IF(K9&lt;&gt;0,$N$5*K9%,0)</f>
        <v>0</v>
      </c>
    </row>
    <row r="10" spans="1:18" s="33" customFormat="1" ht="12.75" x14ac:dyDescent="0.2">
      <c r="A10" s="62"/>
      <c r="B10" s="34" t="s">
        <v>74</v>
      </c>
      <c r="C10" s="30" t="s">
        <v>75</v>
      </c>
      <c r="D10" s="30"/>
      <c r="E10" s="30"/>
      <c r="F10" s="36"/>
      <c r="G10" s="37" t="s">
        <v>66</v>
      </c>
      <c r="H10" s="5"/>
      <c r="I10" s="555">
        <f t="shared" si="0"/>
        <v>0</v>
      </c>
      <c r="K10" s="36"/>
      <c r="L10" s="37" t="s">
        <v>66</v>
      </c>
      <c r="M10" s="5"/>
      <c r="N10" s="556">
        <f t="shared" si="1"/>
        <v>0</v>
      </c>
    </row>
    <row r="11" spans="1:18" s="33" customFormat="1" ht="12.75" x14ac:dyDescent="0.2">
      <c r="A11" s="62"/>
      <c r="B11" s="34" t="s">
        <v>76</v>
      </c>
      <c r="C11" s="30" t="s">
        <v>77</v>
      </c>
      <c r="D11" s="30"/>
      <c r="E11" s="30"/>
      <c r="F11" s="36"/>
      <c r="G11" s="37" t="s">
        <v>66</v>
      </c>
      <c r="H11" s="5"/>
      <c r="I11" s="555">
        <f t="shared" si="0"/>
        <v>0</v>
      </c>
      <c r="K11" s="36"/>
      <c r="L11" s="37" t="s">
        <v>66</v>
      </c>
      <c r="M11" s="5"/>
      <c r="N11" s="556">
        <f t="shared" si="1"/>
        <v>0</v>
      </c>
    </row>
    <row r="12" spans="1:18" s="33" customFormat="1" ht="12.75" x14ac:dyDescent="0.2">
      <c r="A12" s="62"/>
      <c r="B12" s="34" t="s">
        <v>78</v>
      </c>
      <c r="C12" s="30" t="s">
        <v>79</v>
      </c>
      <c r="D12" s="30"/>
      <c r="E12" s="30"/>
      <c r="F12" s="36"/>
      <c r="G12" s="37" t="s">
        <v>66</v>
      </c>
      <c r="H12" s="5"/>
      <c r="I12" s="555">
        <f t="shared" si="0"/>
        <v>0</v>
      </c>
      <c r="K12" s="36"/>
      <c r="L12" s="37" t="s">
        <v>66</v>
      </c>
      <c r="M12" s="5"/>
      <c r="N12" s="556">
        <f t="shared" si="1"/>
        <v>0</v>
      </c>
      <c r="Q12" s="33">
        <v>14</v>
      </c>
    </row>
    <row r="13" spans="1:18" s="33" customFormat="1" ht="12.75" x14ac:dyDescent="0.2">
      <c r="A13" s="62"/>
      <c r="B13" s="34" t="s">
        <v>80</v>
      </c>
      <c r="C13" s="30" t="s">
        <v>81</v>
      </c>
      <c r="D13" s="30"/>
      <c r="E13" s="30"/>
      <c r="F13" s="36"/>
      <c r="G13" s="37" t="s">
        <v>66</v>
      </c>
      <c r="H13" s="5"/>
      <c r="I13" s="555">
        <f t="shared" si="0"/>
        <v>0</v>
      </c>
      <c r="K13" s="36"/>
      <c r="L13" s="37" t="s">
        <v>66</v>
      </c>
      <c r="M13" s="5"/>
      <c r="N13" s="556">
        <f t="shared" si="1"/>
        <v>0</v>
      </c>
    </row>
    <row r="14" spans="1:18" s="33" customFormat="1" ht="12.75" x14ac:dyDescent="0.2">
      <c r="A14" s="62"/>
      <c r="B14" s="34" t="s">
        <v>82</v>
      </c>
      <c r="C14" s="30" t="s">
        <v>436</v>
      </c>
      <c r="D14" s="30"/>
      <c r="E14" s="30"/>
      <c r="F14" s="36"/>
      <c r="G14" s="37" t="s">
        <v>66</v>
      </c>
      <c r="H14" s="5"/>
      <c r="I14" s="555">
        <f t="shared" si="0"/>
        <v>0</v>
      </c>
      <c r="K14" s="36"/>
      <c r="L14" s="37" t="s">
        <v>66</v>
      </c>
      <c r="M14" s="5"/>
      <c r="N14" s="556">
        <f t="shared" si="1"/>
        <v>0</v>
      </c>
    </row>
    <row r="15" spans="1:18" s="33" customFormat="1" ht="13.5" thickBot="1" x14ac:dyDescent="0.25">
      <c r="A15" s="62"/>
      <c r="B15" s="34" t="s">
        <v>84</v>
      </c>
      <c r="C15" s="30" t="s">
        <v>85</v>
      </c>
      <c r="D15" s="30"/>
      <c r="E15" s="30"/>
      <c r="F15" s="36"/>
      <c r="G15" s="41" t="s">
        <v>66</v>
      </c>
      <c r="H15" s="42"/>
      <c r="I15" s="557">
        <f t="shared" si="0"/>
        <v>0</v>
      </c>
      <c r="K15" s="36"/>
      <c r="L15" s="41" t="s">
        <v>66</v>
      </c>
      <c r="M15" s="42"/>
      <c r="N15" s="558">
        <f t="shared" si="1"/>
        <v>0</v>
      </c>
    </row>
    <row r="16" spans="1:18" x14ac:dyDescent="0.25">
      <c r="A16" s="551"/>
      <c r="B16" s="735" t="s">
        <v>86</v>
      </c>
      <c r="C16" s="742"/>
      <c r="D16" s="742"/>
      <c r="E16" s="742"/>
      <c r="F16" s="559">
        <f>SUM(F9:F15)</f>
        <v>0</v>
      </c>
      <c r="G16" s="560" t="s">
        <v>66</v>
      </c>
      <c r="H16" s="560"/>
      <c r="I16" s="561">
        <f>SUM(I9:I15)</f>
        <v>0</v>
      </c>
      <c r="J16" s="24"/>
      <c r="K16" s="562">
        <f>SUM(K9:K15)</f>
        <v>0</v>
      </c>
      <c r="L16" s="563" t="s">
        <v>66</v>
      </c>
      <c r="M16" s="560"/>
      <c r="N16" s="564">
        <f>SUM(N9:N15)</f>
        <v>0</v>
      </c>
      <c r="O16" s="24"/>
    </row>
    <row r="17" spans="1:15" ht="20.25" customHeight="1" x14ac:dyDescent="0.25">
      <c r="A17" s="551"/>
      <c r="B17" s="48"/>
      <c r="C17" s="49"/>
      <c r="D17" s="49"/>
      <c r="E17" s="49"/>
      <c r="F17" s="565"/>
      <c r="G17" s="51"/>
      <c r="H17" s="51"/>
      <c r="I17" s="565"/>
      <c r="J17" s="24"/>
      <c r="K17" s="566"/>
      <c r="L17" s="567"/>
      <c r="M17" s="51"/>
      <c r="N17" s="568"/>
      <c r="O17" s="24"/>
    </row>
    <row r="18" spans="1:15" s="33" customFormat="1" ht="12.75" x14ac:dyDescent="0.2">
      <c r="A18" s="62"/>
      <c r="B18" s="28" t="s">
        <v>87</v>
      </c>
      <c r="C18" s="767" t="s">
        <v>88</v>
      </c>
      <c r="D18" s="767"/>
      <c r="E18" s="767"/>
      <c r="F18" s="569"/>
      <c r="G18" s="31"/>
      <c r="H18" s="5"/>
      <c r="I18" s="570"/>
      <c r="K18" s="571"/>
      <c r="L18" s="31"/>
      <c r="M18" s="5"/>
      <c r="N18" s="572"/>
    </row>
    <row r="19" spans="1:15" s="33" customFormat="1" ht="12.75" x14ac:dyDescent="0.2">
      <c r="A19" s="62"/>
      <c r="B19" s="34" t="s">
        <v>89</v>
      </c>
      <c r="C19" s="30" t="s">
        <v>435</v>
      </c>
      <c r="D19" s="30"/>
      <c r="E19" s="30"/>
      <c r="F19" s="36"/>
      <c r="G19" s="37" t="s">
        <v>66</v>
      </c>
      <c r="H19" s="5"/>
      <c r="I19" s="555">
        <f t="shared" ref="I19:I28" si="2">IF(F19&lt;&gt;0,$I$5*F19%,0)</f>
        <v>0</v>
      </c>
      <c r="K19" s="36"/>
      <c r="L19" s="37" t="s">
        <v>66</v>
      </c>
      <c r="M19" s="5"/>
      <c r="N19" s="556">
        <f t="shared" ref="N19:N28" si="3">IF(K19&lt;&gt;0,$N$5*K19%,0)</f>
        <v>0</v>
      </c>
    </row>
    <row r="20" spans="1:15" s="33" customFormat="1" ht="12.75" x14ac:dyDescent="0.2">
      <c r="A20" s="62"/>
      <c r="B20" s="34"/>
      <c r="C20" s="30" t="s">
        <v>91</v>
      </c>
      <c r="D20" s="30"/>
      <c r="E20" s="30"/>
      <c r="F20" s="36"/>
      <c r="G20" s="37" t="s">
        <v>66</v>
      </c>
      <c r="H20" s="5"/>
      <c r="I20" s="555">
        <f t="shared" si="2"/>
        <v>0</v>
      </c>
      <c r="K20" s="36"/>
      <c r="L20" s="37" t="s">
        <v>66</v>
      </c>
      <c r="M20" s="5"/>
      <c r="N20" s="556">
        <f t="shared" si="3"/>
        <v>0</v>
      </c>
    </row>
    <row r="21" spans="1:15" s="33" customFormat="1" ht="12.75" x14ac:dyDescent="0.2">
      <c r="A21" s="62"/>
      <c r="B21" s="34" t="s">
        <v>92</v>
      </c>
      <c r="C21" s="30" t="s">
        <v>434</v>
      </c>
      <c r="D21" s="30"/>
      <c r="E21" s="30"/>
      <c r="F21" s="36"/>
      <c r="G21" s="37" t="s">
        <v>66</v>
      </c>
      <c r="H21" s="5"/>
      <c r="I21" s="555">
        <f t="shared" si="2"/>
        <v>0</v>
      </c>
      <c r="K21" s="36"/>
      <c r="L21" s="37" t="s">
        <v>66</v>
      </c>
      <c r="M21" s="5"/>
      <c r="N21" s="556">
        <f t="shared" si="3"/>
        <v>0</v>
      </c>
    </row>
    <row r="22" spans="1:15" s="33" customFormat="1" ht="12.75" x14ac:dyDescent="0.2">
      <c r="A22" s="62"/>
      <c r="B22" s="34"/>
      <c r="C22" s="30" t="s">
        <v>94</v>
      </c>
      <c r="D22" s="30"/>
      <c r="E22" s="30"/>
      <c r="F22" s="36"/>
      <c r="G22" s="37" t="s">
        <v>66</v>
      </c>
      <c r="H22" s="5"/>
      <c r="I22" s="555">
        <f t="shared" si="2"/>
        <v>0</v>
      </c>
      <c r="K22" s="36"/>
      <c r="L22" s="37" t="s">
        <v>66</v>
      </c>
      <c r="M22" s="5"/>
      <c r="N22" s="556">
        <f t="shared" si="3"/>
        <v>0</v>
      </c>
    </row>
    <row r="23" spans="1:15" s="33" customFormat="1" ht="12.75" x14ac:dyDescent="0.2">
      <c r="A23" s="62"/>
      <c r="B23" s="34" t="s">
        <v>95</v>
      </c>
      <c r="C23" s="30" t="s">
        <v>433</v>
      </c>
      <c r="D23" s="30"/>
      <c r="E23" s="30"/>
      <c r="F23" s="36"/>
      <c r="G23" s="37" t="s">
        <v>66</v>
      </c>
      <c r="H23" s="5"/>
      <c r="I23" s="555">
        <f t="shared" si="2"/>
        <v>0</v>
      </c>
      <c r="K23" s="36"/>
      <c r="L23" s="37" t="s">
        <v>66</v>
      </c>
      <c r="M23" s="5"/>
      <c r="N23" s="556">
        <f t="shared" si="3"/>
        <v>0</v>
      </c>
    </row>
    <row r="24" spans="1:15" s="33" customFormat="1" ht="12.75" x14ac:dyDescent="0.2">
      <c r="A24" s="62"/>
      <c r="B24" s="34"/>
      <c r="C24" s="30" t="s">
        <v>97</v>
      </c>
      <c r="D24" s="30"/>
      <c r="E24" s="30"/>
      <c r="F24" s="36"/>
      <c r="G24" s="37" t="s">
        <v>66</v>
      </c>
      <c r="H24" s="5"/>
      <c r="I24" s="555">
        <f t="shared" si="2"/>
        <v>0</v>
      </c>
      <c r="K24" s="36"/>
      <c r="L24" s="37" t="s">
        <v>66</v>
      </c>
      <c r="M24" s="5"/>
      <c r="N24" s="556">
        <f t="shared" si="3"/>
        <v>0</v>
      </c>
    </row>
    <row r="25" spans="1:15" s="33" customFormat="1" ht="12.75" x14ac:dyDescent="0.2">
      <c r="A25" s="62"/>
      <c r="B25" s="34" t="s">
        <v>98</v>
      </c>
      <c r="C25" s="30" t="s">
        <v>432</v>
      </c>
      <c r="D25" s="30"/>
      <c r="E25" s="30"/>
      <c r="F25" s="36"/>
      <c r="G25" s="37" t="s">
        <v>66</v>
      </c>
      <c r="H25" s="5"/>
      <c r="I25" s="555">
        <f t="shared" si="2"/>
        <v>0</v>
      </c>
      <c r="K25" s="36"/>
      <c r="L25" s="37" t="s">
        <v>66</v>
      </c>
      <c r="M25" s="5"/>
      <c r="N25" s="556">
        <f t="shared" si="3"/>
        <v>0</v>
      </c>
    </row>
    <row r="26" spans="1:15" s="33" customFormat="1" ht="12.75" x14ac:dyDescent="0.2">
      <c r="A26" s="62"/>
      <c r="B26" s="34"/>
      <c r="C26" s="30" t="s">
        <v>100</v>
      </c>
      <c r="D26" s="30"/>
      <c r="E26" s="30"/>
      <c r="F26" s="36"/>
      <c r="G26" s="37" t="s">
        <v>66</v>
      </c>
      <c r="H26" s="5"/>
      <c r="I26" s="555">
        <f t="shared" si="2"/>
        <v>0</v>
      </c>
      <c r="K26" s="36"/>
      <c r="L26" s="37" t="s">
        <v>66</v>
      </c>
      <c r="M26" s="5"/>
      <c r="N26" s="556">
        <f t="shared" si="3"/>
        <v>0</v>
      </c>
    </row>
    <row r="27" spans="1:15" s="33" customFormat="1" ht="12.75" x14ac:dyDescent="0.2">
      <c r="A27" s="62"/>
      <c r="B27" s="34" t="s">
        <v>101</v>
      </c>
      <c r="C27" s="29" t="s">
        <v>431</v>
      </c>
      <c r="D27" s="29"/>
      <c r="E27" s="29"/>
      <c r="F27" s="36"/>
      <c r="G27" s="37" t="s">
        <v>66</v>
      </c>
      <c r="H27" s="5"/>
      <c r="I27" s="555">
        <f t="shared" si="2"/>
        <v>0</v>
      </c>
      <c r="K27" s="36"/>
      <c r="L27" s="37" t="s">
        <v>66</v>
      </c>
      <c r="M27" s="5"/>
      <c r="N27" s="556">
        <f t="shared" si="3"/>
        <v>0</v>
      </c>
    </row>
    <row r="28" spans="1:15" s="33" customFormat="1" ht="12.75" x14ac:dyDescent="0.2">
      <c r="A28" s="62"/>
      <c r="B28" s="34"/>
      <c r="C28" s="30" t="s">
        <v>430</v>
      </c>
      <c r="D28" s="30"/>
      <c r="E28" s="30"/>
      <c r="F28" s="36"/>
      <c r="G28" s="37" t="s">
        <v>66</v>
      </c>
      <c r="H28" s="5"/>
      <c r="I28" s="555">
        <f t="shared" si="2"/>
        <v>0</v>
      </c>
      <c r="K28" s="36"/>
      <c r="L28" s="37" t="s">
        <v>66</v>
      </c>
      <c r="M28" s="5"/>
      <c r="N28" s="556">
        <f t="shared" si="3"/>
        <v>0</v>
      </c>
    </row>
    <row r="29" spans="1:15" x14ac:dyDescent="0.25">
      <c r="A29" s="551"/>
      <c r="B29" s="735" t="s">
        <v>429</v>
      </c>
      <c r="C29" s="742"/>
      <c r="D29" s="742"/>
      <c r="E29" s="742"/>
      <c r="F29" s="565">
        <f>SUM(F19:F28)</f>
        <v>0</v>
      </c>
      <c r="G29" s="51" t="s">
        <v>66</v>
      </c>
      <c r="H29" s="51"/>
      <c r="I29" s="573">
        <f>SUM(I19:I28)</f>
        <v>0</v>
      </c>
      <c r="J29" s="24"/>
      <c r="K29" s="566">
        <f>SUM(K19:K28)</f>
        <v>0</v>
      </c>
      <c r="L29" s="567" t="s">
        <v>66</v>
      </c>
      <c r="M29" s="51"/>
      <c r="N29" s="574">
        <f>SUM(N19:N28)</f>
        <v>0</v>
      </c>
      <c r="O29" s="24"/>
    </row>
    <row r="30" spans="1:15" ht="4.5" customHeight="1" x14ac:dyDescent="0.25">
      <c r="A30" s="551"/>
      <c r="B30" s="48"/>
      <c r="C30" s="49"/>
      <c r="D30" s="49"/>
      <c r="E30" s="49"/>
      <c r="F30" s="565"/>
      <c r="G30" s="51"/>
      <c r="H30" s="51"/>
      <c r="I30" s="573"/>
      <c r="J30" s="24"/>
      <c r="K30" s="566"/>
      <c r="L30" s="567"/>
      <c r="M30" s="51"/>
      <c r="N30" s="574"/>
      <c r="O30" s="24"/>
    </row>
    <row r="31" spans="1:15" x14ac:dyDescent="0.25">
      <c r="A31" s="551"/>
      <c r="B31" s="48" t="s">
        <v>428</v>
      </c>
      <c r="C31" s="49"/>
      <c r="D31" s="49"/>
      <c r="E31" s="49"/>
      <c r="F31" s="559">
        <f>F16+F29</f>
        <v>0</v>
      </c>
      <c r="G31" s="560" t="s">
        <v>66</v>
      </c>
      <c r="H31" s="560"/>
      <c r="I31" s="575">
        <f>IF(F31&lt;&gt;0,$I$5*F31%,0)</f>
        <v>0</v>
      </c>
      <c r="J31" s="24"/>
      <c r="K31" s="562">
        <f>K16+K29</f>
        <v>0</v>
      </c>
      <c r="L31" s="563" t="s">
        <v>66</v>
      </c>
      <c r="M31" s="560"/>
      <c r="N31" s="576">
        <f>IF(K31&lt;&gt;0,$N$5*K31%,0)</f>
        <v>0</v>
      </c>
      <c r="O31" s="24"/>
    </row>
    <row r="32" spans="1:15" customFormat="1" ht="16.5" customHeight="1" x14ac:dyDescent="0.25">
      <c r="A32" s="577"/>
      <c r="I32" s="555"/>
      <c r="K32" s="577"/>
      <c r="L32" s="578"/>
      <c r="N32" s="578"/>
    </row>
    <row r="33" spans="1:16" s="33" customFormat="1" ht="12.75" x14ac:dyDescent="0.2">
      <c r="A33" s="62"/>
      <c r="B33" s="28" t="s">
        <v>106</v>
      </c>
      <c r="C33" s="767" t="s">
        <v>107</v>
      </c>
      <c r="D33" s="767"/>
      <c r="E33" s="767"/>
      <c r="F33" s="569"/>
      <c r="G33" s="31"/>
      <c r="H33" s="5"/>
      <c r="I33" s="555"/>
      <c r="K33" s="579"/>
      <c r="L33" s="580"/>
      <c r="M33" s="5"/>
      <c r="N33" s="572"/>
    </row>
    <row r="34" spans="1:16" s="33" customFormat="1" ht="12.75" x14ac:dyDescent="0.2">
      <c r="A34" s="62"/>
      <c r="B34" s="34" t="s">
        <v>108</v>
      </c>
      <c r="C34" s="30" t="s">
        <v>109</v>
      </c>
      <c r="D34" s="30"/>
      <c r="E34" s="30"/>
      <c r="F34" s="36"/>
      <c r="G34" s="37" t="s">
        <v>66</v>
      </c>
      <c r="H34" s="5"/>
      <c r="I34" s="555">
        <f>IF(F34&lt;&gt;0,$I$5*F34%,0)</f>
        <v>0</v>
      </c>
      <c r="K34" s="36"/>
      <c r="L34" s="37" t="s">
        <v>66</v>
      </c>
      <c r="M34" s="5"/>
      <c r="N34" s="556">
        <f>IF(K34&lt;&gt;0,$N$5*K34%,0)</f>
        <v>0</v>
      </c>
    </row>
    <row r="35" spans="1:16" s="33" customFormat="1" ht="13.5" thickBot="1" x14ac:dyDescent="0.25">
      <c r="A35" s="62"/>
      <c r="B35" s="34" t="s">
        <v>110</v>
      </c>
      <c r="C35" s="30" t="s">
        <v>427</v>
      </c>
      <c r="D35" s="30"/>
      <c r="E35" s="30"/>
      <c r="F35" s="40"/>
      <c r="G35" s="41" t="s">
        <v>66</v>
      </c>
      <c r="H35" s="42"/>
      <c r="I35" s="557">
        <f>IF(F35&lt;&gt;0,$I$5*F35%,0)</f>
        <v>0</v>
      </c>
      <c r="K35" s="40"/>
      <c r="L35" s="41" t="s">
        <v>66</v>
      </c>
      <c r="M35" s="42"/>
      <c r="N35" s="558">
        <f>IF(K35&lt;&gt;0,$N$5*K35%,0)</f>
        <v>0</v>
      </c>
      <c r="P35" s="55"/>
    </row>
    <row r="36" spans="1:16" ht="9.9499999999999993" customHeight="1" x14ac:dyDescent="0.25">
      <c r="A36" s="551"/>
      <c r="B36" s="735"/>
      <c r="C36" s="742"/>
      <c r="D36" s="742"/>
      <c r="E36" s="742"/>
      <c r="F36" s="565"/>
      <c r="G36" s="51"/>
      <c r="H36" s="51"/>
      <c r="I36" s="573"/>
      <c r="J36" s="24"/>
      <c r="K36" s="566"/>
      <c r="L36" s="567"/>
      <c r="M36" s="51"/>
      <c r="N36" s="574"/>
      <c r="O36" s="24"/>
    </row>
    <row r="37" spans="1:16" ht="16.5" thickBot="1" x14ac:dyDescent="0.3">
      <c r="A37" s="551"/>
      <c r="B37" s="768" t="s">
        <v>426</v>
      </c>
      <c r="C37" s="769"/>
      <c r="D37" s="769"/>
      <c r="E37" s="769"/>
      <c r="F37" s="581">
        <f>F31+F34+F35</f>
        <v>0</v>
      </c>
      <c r="G37" s="582" t="s">
        <v>66</v>
      </c>
      <c r="H37" s="582"/>
      <c r="I37" s="583">
        <f>SUM(I31:I36)</f>
        <v>0</v>
      </c>
      <c r="J37" s="584"/>
      <c r="K37" s="585">
        <f>K31+K34+K35</f>
        <v>0</v>
      </c>
      <c r="L37" s="586" t="s">
        <v>66</v>
      </c>
      <c r="M37" s="582"/>
      <c r="N37" s="587">
        <f>SUM(N31:N36)</f>
        <v>0</v>
      </c>
      <c r="O37" s="24"/>
    </row>
    <row r="38" spans="1:16" ht="9" customHeight="1" thickTop="1" x14ac:dyDescent="0.25">
      <c r="A38" s="551"/>
      <c r="B38" s="56"/>
      <c r="C38" s="25"/>
      <c r="D38" s="25"/>
      <c r="E38" s="25"/>
      <c r="F38" s="25"/>
      <c r="G38" s="25"/>
      <c r="H38" s="25"/>
      <c r="I38" s="588"/>
      <c r="J38" s="58"/>
      <c r="K38" s="551"/>
      <c r="L38" s="552"/>
      <c r="M38" s="25"/>
      <c r="N38" s="589"/>
      <c r="O38" s="58"/>
    </row>
    <row r="39" spans="1:16" x14ac:dyDescent="0.25">
      <c r="A39" s="549" t="s">
        <v>113</v>
      </c>
      <c r="B39" s="758" t="s">
        <v>114</v>
      </c>
      <c r="C39" s="758"/>
      <c r="D39" s="758"/>
      <c r="E39" s="758"/>
      <c r="F39" s="25"/>
      <c r="G39" s="25"/>
      <c r="H39" s="25"/>
      <c r="I39" s="25"/>
      <c r="K39" s="551"/>
      <c r="L39" s="552"/>
      <c r="M39" s="25"/>
      <c r="N39" s="552"/>
    </row>
    <row r="40" spans="1:16" s="33" customFormat="1" ht="12.75" x14ac:dyDescent="0.2">
      <c r="A40" s="62"/>
      <c r="B40" s="59" t="s">
        <v>115</v>
      </c>
      <c r="C40" s="30" t="s">
        <v>425</v>
      </c>
      <c r="D40" s="30"/>
      <c r="E40" s="30"/>
      <c r="F40" s="590"/>
      <c r="G40" s="591"/>
      <c r="H40" s="5"/>
      <c r="I40" s="570"/>
      <c r="K40" s="590"/>
      <c r="L40" s="592"/>
      <c r="M40" s="5"/>
      <c r="N40" s="572"/>
    </row>
    <row r="41" spans="1:16" s="33" customFormat="1" ht="12.75" x14ac:dyDescent="0.2">
      <c r="A41" s="62"/>
      <c r="B41" s="59"/>
      <c r="C41" s="29" t="s">
        <v>424</v>
      </c>
      <c r="D41" s="29"/>
      <c r="E41" s="29"/>
      <c r="F41" s="36"/>
      <c r="G41" s="61" t="s">
        <v>66</v>
      </c>
      <c r="H41" s="62"/>
      <c r="I41" s="555">
        <f>IF(F41&lt;&gt;0,$I$5*F41%,0)</f>
        <v>0</v>
      </c>
      <c r="K41" s="36"/>
      <c r="L41" s="37" t="s">
        <v>66</v>
      </c>
      <c r="M41" s="5"/>
      <c r="N41" s="556">
        <f>IF(K41&lt;&gt;0,$N$5*K41%,0)</f>
        <v>0</v>
      </c>
    </row>
    <row r="42" spans="1:16" s="33" customFormat="1" ht="12.75" x14ac:dyDescent="0.2">
      <c r="A42" s="62"/>
      <c r="B42" s="59" t="s">
        <v>117</v>
      </c>
      <c r="C42" s="30" t="s">
        <v>423</v>
      </c>
      <c r="D42" s="30"/>
      <c r="E42" s="30"/>
      <c r="F42" s="36"/>
      <c r="G42" s="61" t="s">
        <v>66</v>
      </c>
      <c r="H42" s="62"/>
      <c r="I42" s="555">
        <f>IF(F42&lt;&gt;0,$I$5*F42%,0)</f>
        <v>0</v>
      </c>
      <c r="K42" s="36"/>
      <c r="L42" s="37" t="s">
        <v>66</v>
      </c>
      <c r="M42" s="5"/>
      <c r="N42" s="556">
        <f>IF(K42&lt;&gt;0,$N$5*K42%,0)</f>
        <v>0</v>
      </c>
    </row>
    <row r="43" spans="1:16" s="33" customFormat="1" ht="12.75" x14ac:dyDescent="0.2">
      <c r="A43" s="62"/>
      <c r="B43" s="59" t="s">
        <v>119</v>
      </c>
      <c r="C43" s="30" t="s">
        <v>422</v>
      </c>
      <c r="D43" s="30"/>
      <c r="E43" s="30"/>
      <c r="F43" s="36"/>
      <c r="G43" s="61" t="s">
        <v>66</v>
      </c>
      <c r="H43" s="62"/>
      <c r="I43" s="555">
        <f>IF(F43&lt;&gt;0,$I$5*F43%,0)</f>
        <v>0</v>
      </c>
      <c r="K43" s="36"/>
      <c r="L43" s="37" t="s">
        <v>66</v>
      </c>
      <c r="M43" s="5"/>
      <c r="N43" s="556">
        <f>IF(K43&lt;&gt;0,$N$5*K43%,0)</f>
        <v>0</v>
      </c>
    </row>
    <row r="44" spans="1:16" s="33" customFormat="1" ht="13.5" thickBot="1" x14ac:dyDescent="0.25">
      <c r="A44" s="62"/>
      <c r="B44" s="59" t="s">
        <v>121</v>
      </c>
      <c r="C44" s="30" t="s">
        <v>122</v>
      </c>
      <c r="D44" s="30"/>
      <c r="E44" s="30"/>
      <c r="F44" s="36"/>
      <c r="G44" s="61" t="s">
        <v>66</v>
      </c>
      <c r="H44" s="62"/>
      <c r="I44" s="557">
        <f>IF(F44&lt;&gt;0,$I$5*F44%,0)</f>
        <v>0</v>
      </c>
      <c r="K44" s="36"/>
      <c r="L44" s="37" t="s">
        <v>66</v>
      </c>
      <c r="M44" s="5"/>
      <c r="N44" s="558">
        <f>IF(K44&lt;&gt;0,$N$5*K44%,0)</f>
        <v>0</v>
      </c>
    </row>
    <row r="45" spans="1:16" ht="16.5" thickBot="1" x14ac:dyDescent="0.3">
      <c r="A45" s="551"/>
      <c r="B45" s="735" t="s">
        <v>421</v>
      </c>
      <c r="C45" s="742"/>
      <c r="D45" s="742"/>
      <c r="E45" s="742"/>
      <c r="F45" s="593">
        <f>SUM(F41:F44)</f>
        <v>0</v>
      </c>
      <c r="G45" s="64" t="s">
        <v>66</v>
      </c>
      <c r="H45" s="64"/>
      <c r="I45" s="594">
        <f>SUM(I41:I44)</f>
        <v>0</v>
      </c>
      <c r="J45" s="24"/>
      <c r="K45" s="595">
        <f>SUM(K41:K44)</f>
        <v>0</v>
      </c>
      <c r="L45" s="596" t="s">
        <v>66</v>
      </c>
      <c r="M45" s="64"/>
      <c r="N45" s="597">
        <f>SUM(N41:N44)</f>
        <v>0</v>
      </c>
      <c r="O45" s="24"/>
    </row>
    <row r="46" spans="1:16" ht="9.75" customHeight="1" thickTop="1" x14ac:dyDescent="0.25">
      <c r="A46" s="551"/>
      <c r="B46" s="56"/>
      <c r="C46" s="25"/>
      <c r="D46" s="25"/>
      <c r="E46" s="25"/>
      <c r="F46" s="25"/>
      <c r="G46" s="25"/>
      <c r="H46" s="25"/>
      <c r="I46" s="94"/>
      <c r="J46" s="66"/>
      <c r="K46" s="551"/>
      <c r="L46" s="552"/>
      <c r="M46" s="25"/>
      <c r="N46" s="598"/>
      <c r="O46" s="66"/>
    </row>
    <row r="47" spans="1:16" x14ac:dyDescent="0.25">
      <c r="A47" s="599" t="s">
        <v>124</v>
      </c>
      <c r="B47" s="758" t="s">
        <v>125</v>
      </c>
      <c r="C47" s="758"/>
      <c r="D47" s="758"/>
      <c r="E47" s="758"/>
      <c r="F47" s="25"/>
      <c r="G47" s="25"/>
      <c r="H47" s="25"/>
      <c r="I47" s="94"/>
      <c r="J47" s="66"/>
      <c r="K47" s="551"/>
      <c r="L47" s="552"/>
      <c r="M47" s="25"/>
      <c r="N47" s="598"/>
      <c r="O47" s="66"/>
    </row>
    <row r="48" spans="1:16" s="33" customFormat="1" ht="15" x14ac:dyDescent="0.25">
      <c r="A48" s="62"/>
      <c r="B48" s="28" t="s">
        <v>126</v>
      </c>
      <c r="C48" s="600" t="s">
        <v>127</v>
      </c>
      <c r="D48" s="600"/>
      <c r="E48" s="600"/>
      <c r="F48" s="60"/>
      <c r="G48" s="35"/>
      <c r="H48"/>
      <c r="I48"/>
      <c r="J48" s="68"/>
      <c r="K48" s="601"/>
      <c r="L48" s="602"/>
      <c r="M48"/>
      <c r="N48" s="578"/>
      <c r="O48" s="68"/>
    </row>
    <row r="49" spans="1:15" s="33" customFormat="1" ht="12.75" x14ac:dyDescent="0.2">
      <c r="A49" s="62"/>
      <c r="B49" s="34" t="s">
        <v>128</v>
      </c>
      <c r="C49" s="30" t="s">
        <v>420</v>
      </c>
      <c r="D49" s="30"/>
      <c r="E49" s="30"/>
      <c r="F49" s="36"/>
      <c r="G49" s="61" t="s">
        <v>66</v>
      </c>
      <c r="H49" s="62"/>
      <c r="I49" s="603">
        <f>IF(F49&lt;&gt;0,$I$5*F49%,0)</f>
        <v>0</v>
      </c>
      <c r="J49" s="68"/>
      <c r="K49" s="36"/>
      <c r="L49" s="37" t="s">
        <v>66</v>
      </c>
      <c r="M49" s="5"/>
      <c r="N49" s="604">
        <f>IF(K49&lt;&gt;0,$N$5*K49%,0)</f>
        <v>0</v>
      </c>
      <c r="O49" s="68"/>
    </row>
    <row r="50" spans="1:15" s="33" customFormat="1" ht="12.75" x14ac:dyDescent="0.2">
      <c r="A50" s="62"/>
      <c r="B50" s="34" t="s">
        <v>130</v>
      </c>
      <c r="C50" s="29" t="s">
        <v>419</v>
      </c>
      <c r="D50" s="29"/>
      <c r="E50" s="29"/>
      <c r="F50" s="36"/>
      <c r="G50" s="61" t="s">
        <v>66</v>
      </c>
      <c r="H50" s="62"/>
      <c r="I50" s="603">
        <f>IF(F50&lt;&gt;0,$I$5*F50%,0)</f>
        <v>0</v>
      </c>
      <c r="J50" s="68"/>
      <c r="K50" s="36"/>
      <c r="L50" s="37" t="s">
        <v>66</v>
      </c>
      <c r="M50" s="5"/>
      <c r="N50" s="604">
        <f>IF(K50&lt;&gt;0,$N$5*K50%,0)</f>
        <v>0</v>
      </c>
      <c r="O50" s="68"/>
    </row>
    <row r="51" spans="1:15" s="33" customFormat="1" ht="12.75" x14ac:dyDescent="0.2">
      <c r="A51" s="62"/>
      <c r="B51" s="28" t="s">
        <v>132</v>
      </c>
      <c r="C51" s="600" t="s">
        <v>133</v>
      </c>
      <c r="D51" s="600"/>
      <c r="E51" s="600"/>
      <c r="F51" s="36"/>
      <c r="G51" s="61" t="s">
        <v>66</v>
      </c>
      <c r="H51" s="62"/>
      <c r="I51" s="603">
        <f>IF(F51&lt;&gt;0,$I$5*F51%,0)</f>
        <v>0</v>
      </c>
      <c r="J51" s="68"/>
      <c r="K51" s="36"/>
      <c r="L51" s="37" t="s">
        <v>66</v>
      </c>
      <c r="M51" s="5"/>
      <c r="N51" s="604">
        <f>IF(K51&lt;&gt;0,$N$5*K51%,0)</f>
        <v>0</v>
      </c>
      <c r="O51" s="68"/>
    </row>
    <row r="52" spans="1:15" s="33" customFormat="1" ht="12.75" x14ac:dyDescent="0.2">
      <c r="A52" s="62"/>
      <c r="B52" s="28" t="s">
        <v>134</v>
      </c>
      <c r="C52" s="600" t="s">
        <v>418</v>
      </c>
      <c r="D52" s="600"/>
      <c r="E52" s="600"/>
      <c r="F52" s="605"/>
      <c r="G52" s="606"/>
      <c r="H52" s="62"/>
      <c r="I52" s="603"/>
      <c r="J52" s="68"/>
      <c r="K52" s="605"/>
      <c r="L52" s="607"/>
      <c r="M52" s="5"/>
      <c r="N52" s="604"/>
      <c r="O52" s="68"/>
    </row>
    <row r="53" spans="1:15" s="33" customFormat="1" ht="12.75" x14ac:dyDescent="0.2">
      <c r="A53" s="62"/>
      <c r="B53" s="34" t="s">
        <v>136</v>
      </c>
      <c r="C53" s="29" t="s">
        <v>137</v>
      </c>
      <c r="D53" s="29"/>
      <c r="E53" s="29"/>
      <c r="F53" s="36"/>
      <c r="G53" s="61" t="s">
        <v>66</v>
      </c>
      <c r="H53" s="62"/>
      <c r="I53" s="603">
        <f t="shared" ref="I53:I59" si="4">IF(F53&lt;&gt;0,$I$5*F53%,0)</f>
        <v>0</v>
      </c>
      <c r="J53" s="68"/>
      <c r="K53" s="36"/>
      <c r="L53" s="37" t="s">
        <v>66</v>
      </c>
      <c r="M53" s="5"/>
      <c r="N53" s="604">
        <f t="shared" ref="N53:N59" si="5">IF(K53&lt;&gt;0,$N$5*K53%,0)</f>
        <v>0</v>
      </c>
      <c r="O53" s="68"/>
    </row>
    <row r="54" spans="1:15" s="33" customFormat="1" ht="12.75" x14ac:dyDescent="0.2">
      <c r="A54" s="62"/>
      <c r="B54" s="34" t="s">
        <v>138</v>
      </c>
      <c r="C54" s="29" t="s">
        <v>417</v>
      </c>
      <c r="D54" s="29"/>
      <c r="E54" s="29"/>
      <c r="F54" s="36"/>
      <c r="G54" s="61" t="s">
        <v>66</v>
      </c>
      <c r="H54" s="62"/>
      <c r="I54" s="603">
        <f t="shared" si="4"/>
        <v>0</v>
      </c>
      <c r="J54" s="68"/>
      <c r="K54" s="36"/>
      <c r="L54" s="37" t="s">
        <v>66</v>
      </c>
      <c r="M54" s="5"/>
      <c r="N54" s="604">
        <f t="shared" si="5"/>
        <v>0</v>
      </c>
      <c r="O54" s="68"/>
    </row>
    <row r="55" spans="1:15" s="33" customFormat="1" ht="12.75" x14ac:dyDescent="0.2">
      <c r="A55" s="62"/>
      <c r="B55" s="28" t="s">
        <v>140</v>
      </c>
      <c r="C55" s="52" t="s">
        <v>104</v>
      </c>
      <c r="D55" s="29"/>
      <c r="E55" s="29"/>
      <c r="F55" s="36"/>
      <c r="G55" s="61" t="s">
        <v>66</v>
      </c>
      <c r="H55" s="62"/>
      <c r="I55" s="603">
        <f t="shared" si="4"/>
        <v>0</v>
      </c>
      <c r="J55" s="68"/>
      <c r="K55" s="36"/>
      <c r="L55" s="37" t="s">
        <v>66</v>
      </c>
      <c r="M55" s="5"/>
      <c r="N55" s="604">
        <f t="shared" si="5"/>
        <v>0</v>
      </c>
      <c r="O55" s="68"/>
    </row>
    <row r="56" spans="1:15" s="33" customFormat="1" ht="12.75" x14ac:dyDescent="0.2">
      <c r="A56" s="62"/>
      <c r="B56" s="28" t="s">
        <v>141</v>
      </c>
      <c r="C56" s="600" t="s">
        <v>142</v>
      </c>
      <c r="D56" s="600"/>
      <c r="E56" s="600"/>
      <c r="F56" s="36"/>
      <c r="G56" s="61" t="s">
        <v>66</v>
      </c>
      <c r="H56" s="62"/>
      <c r="I56" s="603">
        <f t="shared" si="4"/>
        <v>0</v>
      </c>
      <c r="J56" s="68"/>
      <c r="K56" s="36"/>
      <c r="L56" s="37" t="s">
        <v>66</v>
      </c>
      <c r="M56" s="5"/>
      <c r="N56" s="604">
        <f t="shared" si="5"/>
        <v>0</v>
      </c>
      <c r="O56" s="68"/>
    </row>
    <row r="57" spans="1:15" s="33" customFormat="1" ht="12.75" x14ac:dyDescent="0.2">
      <c r="A57" s="62"/>
      <c r="B57" s="28" t="s">
        <v>143</v>
      </c>
      <c r="C57" s="52" t="s">
        <v>144</v>
      </c>
      <c r="D57" s="29"/>
      <c r="E57" s="29"/>
      <c r="F57" s="36"/>
      <c r="G57" s="61" t="s">
        <v>66</v>
      </c>
      <c r="H57" s="62"/>
      <c r="I57" s="603">
        <f t="shared" si="4"/>
        <v>0</v>
      </c>
      <c r="J57" s="68"/>
      <c r="K57" s="36"/>
      <c r="L57" s="37" t="s">
        <v>66</v>
      </c>
      <c r="M57" s="5"/>
      <c r="N57" s="604">
        <f t="shared" si="5"/>
        <v>0</v>
      </c>
      <c r="O57" s="68"/>
    </row>
    <row r="58" spans="1:15" s="33" customFormat="1" ht="12.75" x14ac:dyDescent="0.2">
      <c r="A58" s="62"/>
      <c r="B58" s="28" t="s">
        <v>145</v>
      </c>
      <c r="C58" s="600" t="s">
        <v>416</v>
      </c>
      <c r="D58" s="600"/>
      <c r="E58" s="600"/>
      <c r="F58" s="36"/>
      <c r="G58" s="61" t="s">
        <v>66</v>
      </c>
      <c r="H58" s="62"/>
      <c r="I58" s="603">
        <f t="shared" si="4"/>
        <v>0</v>
      </c>
      <c r="J58" s="68"/>
      <c r="K58" s="36"/>
      <c r="L58" s="37" t="s">
        <v>66</v>
      </c>
      <c r="M58" s="5"/>
      <c r="N58" s="604">
        <f t="shared" si="5"/>
        <v>0</v>
      </c>
      <c r="O58" s="68"/>
    </row>
    <row r="59" spans="1:15" s="33" customFormat="1" ht="13.5" thickBot="1" x14ac:dyDescent="0.25">
      <c r="A59" s="62"/>
      <c r="B59" s="28" t="s">
        <v>147</v>
      </c>
      <c r="C59" s="600" t="s">
        <v>415</v>
      </c>
      <c r="D59" s="600"/>
      <c r="E59" s="600"/>
      <c r="F59" s="40"/>
      <c r="G59" s="70" t="s">
        <v>66</v>
      </c>
      <c r="H59" s="71"/>
      <c r="I59" s="608">
        <f t="shared" si="4"/>
        <v>0</v>
      </c>
      <c r="J59" s="68"/>
      <c r="K59" s="40"/>
      <c r="L59" s="41" t="s">
        <v>66</v>
      </c>
      <c r="M59" s="42"/>
      <c r="N59" s="609">
        <f t="shared" si="5"/>
        <v>0</v>
      </c>
      <c r="O59" s="68"/>
    </row>
    <row r="60" spans="1:15" ht="16.5" thickBot="1" x14ac:dyDescent="0.3">
      <c r="A60" s="551"/>
      <c r="B60" s="735" t="s">
        <v>149</v>
      </c>
      <c r="C60" s="735"/>
      <c r="D60" s="735"/>
      <c r="E60" s="735"/>
      <c r="F60" s="610">
        <f>SUM(F49:F59)</f>
        <v>0</v>
      </c>
      <c r="G60" s="73" t="s">
        <v>66</v>
      </c>
      <c r="H60" s="73"/>
      <c r="I60" s="611">
        <f>SUM(I49:I59)</f>
        <v>0</v>
      </c>
      <c r="J60" s="24"/>
      <c r="K60" s="612">
        <f>SUM(K49:K59)</f>
        <v>0</v>
      </c>
      <c r="L60" s="613" t="s">
        <v>66</v>
      </c>
      <c r="M60" s="73"/>
      <c r="N60" s="614">
        <f>SUM(N49:N59)</f>
        <v>0</v>
      </c>
      <c r="O60" s="24"/>
    </row>
    <row r="61" spans="1:15" ht="13.5" customHeight="1" thickTop="1" x14ac:dyDescent="0.25">
      <c r="A61" s="551"/>
      <c r="B61" s="25"/>
      <c r="C61" s="25"/>
      <c r="D61" s="25"/>
      <c r="E61" s="25"/>
      <c r="F61" s="25"/>
      <c r="G61" s="25"/>
      <c r="H61" s="25"/>
      <c r="I61" s="94"/>
      <c r="J61" s="66"/>
      <c r="K61" s="551"/>
      <c r="L61" s="552"/>
      <c r="M61" s="25"/>
      <c r="N61" s="598"/>
      <c r="O61" s="66"/>
    </row>
    <row r="62" spans="1:15" x14ac:dyDescent="0.25">
      <c r="A62" s="549" t="s">
        <v>150</v>
      </c>
      <c r="B62" s="759" t="s">
        <v>414</v>
      </c>
      <c r="C62" s="760"/>
      <c r="D62" s="760"/>
      <c r="E62" s="760"/>
      <c r="F62" s="616">
        <f>F5+F37+F45+F60</f>
        <v>100</v>
      </c>
      <c r="G62" s="75" t="s">
        <v>66</v>
      </c>
      <c r="H62" s="76"/>
      <c r="I62" s="603">
        <f>I60+I45+I37+I5</f>
        <v>0</v>
      </c>
      <c r="J62" s="66"/>
      <c r="K62" s="616">
        <f>K5+K37+K45+K60</f>
        <v>100</v>
      </c>
      <c r="L62" s="617" t="s">
        <v>66</v>
      </c>
      <c r="M62" s="80"/>
      <c r="N62" s="604">
        <f>N60+N45+N37+N5</f>
        <v>0</v>
      </c>
      <c r="O62" s="66"/>
    </row>
    <row r="63" spans="1:15" ht="8.1" customHeight="1" x14ac:dyDescent="0.25">
      <c r="A63" s="618"/>
      <c r="B63" s="67"/>
      <c r="C63" s="78"/>
      <c r="D63" s="78"/>
      <c r="E63" s="78"/>
      <c r="F63" s="619"/>
      <c r="G63" s="80"/>
      <c r="H63" s="80"/>
      <c r="I63" s="603"/>
      <c r="J63" s="66"/>
      <c r="K63" s="620"/>
      <c r="L63" s="621"/>
      <c r="M63" s="80"/>
      <c r="N63" s="604"/>
      <c r="O63" s="66"/>
    </row>
    <row r="64" spans="1:15" x14ac:dyDescent="0.25">
      <c r="A64" s="549" t="s">
        <v>152</v>
      </c>
      <c r="B64" s="550" t="s">
        <v>153</v>
      </c>
      <c r="C64" s="615"/>
      <c r="D64" s="615"/>
      <c r="E64" s="615"/>
      <c r="F64" s="81"/>
      <c r="G64" s="108" t="s">
        <v>66</v>
      </c>
      <c r="H64" s="80"/>
      <c r="I64" s="603">
        <f>I62*F64/100</f>
        <v>0</v>
      </c>
      <c r="J64" s="66"/>
      <c r="K64" s="81"/>
      <c r="L64" s="108" t="s">
        <v>66</v>
      </c>
      <c r="M64" s="80"/>
      <c r="N64" s="604">
        <f>N62*K64/100</f>
        <v>0</v>
      </c>
      <c r="O64" s="66"/>
    </row>
    <row r="65" spans="1:15" ht="9.75" customHeight="1" x14ac:dyDescent="0.25">
      <c r="A65" s="551"/>
      <c r="B65" s="25"/>
      <c r="C65" s="25"/>
      <c r="D65" s="25"/>
      <c r="E65" s="25"/>
      <c r="F65" s="25"/>
      <c r="G65" s="25"/>
      <c r="H65" s="25"/>
      <c r="I65" s="603"/>
      <c r="J65" s="66"/>
      <c r="K65" s="551"/>
      <c r="L65" s="552"/>
      <c r="M65" s="25"/>
      <c r="N65" s="604"/>
      <c r="O65" s="66"/>
    </row>
    <row r="66" spans="1:15" x14ac:dyDescent="0.25">
      <c r="A66" s="549" t="s">
        <v>154</v>
      </c>
      <c r="B66" s="759" t="s">
        <v>413</v>
      </c>
      <c r="C66" s="759"/>
      <c r="D66" s="759"/>
      <c r="E66" s="759"/>
      <c r="F66" s="81"/>
      <c r="G66" s="82" t="s">
        <v>66</v>
      </c>
      <c r="H66" s="76"/>
      <c r="I66" s="603">
        <f>I62*F66/100</f>
        <v>0</v>
      </c>
      <c r="J66" s="66"/>
      <c r="K66" s="81"/>
      <c r="L66" s="108" t="s">
        <v>66</v>
      </c>
      <c r="M66" s="80"/>
      <c r="N66" s="604">
        <f>N62*K66/100</f>
        <v>0</v>
      </c>
      <c r="O66" s="66"/>
    </row>
    <row r="67" spans="1:15" ht="13.5" customHeight="1" thickBot="1" x14ac:dyDescent="0.3">
      <c r="A67" s="551"/>
      <c r="B67" s="25"/>
      <c r="C67" s="25"/>
      <c r="D67" s="25"/>
      <c r="E67" s="25"/>
      <c r="F67" s="25"/>
      <c r="G67" s="25"/>
      <c r="H67" s="25"/>
      <c r="I67" s="622"/>
      <c r="J67" s="66"/>
      <c r="K67" s="551"/>
      <c r="L67" s="552"/>
      <c r="M67" s="25"/>
      <c r="N67" s="623"/>
      <c r="O67" s="66"/>
    </row>
    <row r="68" spans="1:15" ht="31.5" customHeight="1" thickBot="1" x14ac:dyDescent="0.3">
      <c r="A68" s="577"/>
      <c r="B68" s="83" t="s">
        <v>156</v>
      </c>
      <c r="C68" s="83"/>
      <c r="D68" s="84"/>
      <c r="E68" s="84"/>
      <c r="F68" s="624">
        <f>IF(I5="",0,I68/I5*100)</f>
        <v>0</v>
      </c>
      <c r="G68" s="87" t="s">
        <v>66</v>
      </c>
      <c r="H68" s="88"/>
      <c r="I68" s="635">
        <f>I62+I64+I66</f>
        <v>0</v>
      </c>
      <c r="J68" s="91"/>
      <c r="K68" s="625">
        <f>IF(N5="",0,N68/N5*100)</f>
        <v>0</v>
      </c>
      <c r="L68" s="626" t="s">
        <v>66</v>
      </c>
      <c r="M68" s="87"/>
      <c r="N68" s="627">
        <f>N62+N64+N66</f>
        <v>0</v>
      </c>
      <c r="O68" s="91"/>
    </row>
    <row r="69" spans="1:15" ht="7.5" customHeight="1" x14ac:dyDescent="0.25">
      <c r="A69" s="628"/>
      <c r="B69" s="92"/>
      <c r="C69" s="92"/>
      <c r="D69" s="92"/>
      <c r="E69" s="92"/>
      <c r="F69" s="25"/>
      <c r="G69" s="25"/>
      <c r="H69" s="25"/>
      <c r="I69" s="603"/>
      <c r="J69" s="66"/>
      <c r="K69" s="551"/>
      <c r="L69" s="552"/>
      <c r="M69" s="25"/>
      <c r="N69" s="604"/>
      <c r="O69" s="66"/>
    </row>
    <row r="70" spans="1:15" x14ac:dyDescent="0.25">
      <c r="A70" s="540"/>
      <c r="B70" s="629" t="s">
        <v>157</v>
      </c>
      <c r="C70" s="629"/>
      <c r="D70" s="629"/>
      <c r="E70" s="629"/>
      <c r="F70" s="616" t="str">
        <f>IF(F9&lt;&gt;0,SUM(F68-F5),"")</f>
        <v/>
      </c>
      <c r="G70" s="75" t="s">
        <v>66</v>
      </c>
      <c r="H70" s="630"/>
      <c r="I70" s="631">
        <f>I68-I5</f>
        <v>0</v>
      </c>
      <c r="J70" s="632"/>
      <c r="K70" s="616" t="str">
        <f>IF(K9&lt;&gt;0,SUM(K68-K5),"")</f>
        <v/>
      </c>
      <c r="L70" s="617" t="s">
        <v>66</v>
      </c>
      <c r="M70" s="633"/>
      <c r="N70" s="634">
        <f>N68-N5</f>
        <v>0</v>
      </c>
      <c r="O70" s="66"/>
    </row>
    <row r="71" spans="1:15" x14ac:dyDescent="0.25">
      <c r="A71" s="92"/>
      <c r="B71" s="92"/>
      <c r="C71" s="92"/>
      <c r="D71" s="92"/>
      <c r="E71" s="92"/>
      <c r="F71" s="25"/>
      <c r="G71" s="25"/>
      <c r="H71" s="25"/>
      <c r="I71" s="94"/>
      <c r="J71" s="66"/>
      <c r="K71" s="25"/>
      <c r="L71" s="25"/>
      <c r="M71" s="25"/>
      <c r="N71" s="94"/>
      <c r="O71" s="66"/>
    </row>
  </sheetData>
  <sheetProtection algorithmName="SHA-512" hashValue="dS4n3eC9sbfedrnQSfci1qOFZAnK4+coMAt/6NLGBCqjFQYbOf3qoEK/tXqIQMR4Sipa9JqrqHdxVx4KlR7TKQ==" saltValue="6/i6yp776QFr5NJ7tn/yHQ==" spinCount="100000" sheet="1" objects="1" scenarios="1"/>
  <mergeCells count="17">
    <mergeCell ref="B39:E39"/>
    <mergeCell ref="A2:N2"/>
    <mergeCell ref="F4:I4"/>
    <mergeCell ref="K4:N4"/>
    <mergeCell ref="B5:E5"/>
    <mergeCell ref="B7:E7"/>
    <mergeCell ref="B16:E16"/>
    <mergeCell ref="C18:E18"/>
    <mergeCell ref="B29:E29"/>
    <mergeCell ref="C33:E33"/>
    <mergeCell ref="B36:E36"/>
    <mergeCell ref="B37:E37"/>
    <mergeCell ref="B45:E45"/>
    <mergeCell ref="B47:E47"/>
    <mergeCell ref="B60:E60"/>
    <mergeCell ref="B62:E62"/>
    <mergeCell ref="B66:E66"/>
  </mergeCells>
  <pageMargins left="0.51181102362204722" right="0.11811023622047245" top="0.59055118110236227" bottom="0.39370078740157483" header="0.31496062992125984" footer="0.31496062992125984"/>
  <pageSetup paperSize="9" scale="74" orientation="portrait" r:id="rId1"/>
  <headerFooter>
    <oddFooter>&amp;L&amp;F&amp;C&amp;A&amp;R&amp;P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rgb="FFFFFF00"/>
  </sheetPr>
  <dimension ref="B1:E16"/>
  <sheetViews>
    <sheetView showGridLines="0" zoomScaleNormal="100" workbookViewId="0">
      <selection activeCell="D6" sqref="D6"/>
    </sheetView>
  </sheetViews>
  <sheetFormatPr baseColWidth="10" defaultColWidth="11.42578125" defaultRowHeight="15" x14ac:dyDescent="0.25"/>
  <cols>
    <col min="1" max="1" width="1" customWidth="1"/>
    <col min="2" max="2" width="4.7109375" customWidth="1"/>
    <col min="3" max="3" width="64.85546875" customWidth="1"/>
    <col min="4" max="4" width="19" style="105" customWidth="1"/>
    <col min="5" max="5" width="28" customWidth="1"/>
    <col min="6" max="6" width="23.5703125" customWidth="1"/>
  </cols>
  <sheetData>
    <row r="1" spans="2:5" ht="15.75" thickBot="1" x14ac:dyDescent="0.3"/>
    <row r="2" spans="2:5" ht="26.25" customHeight="1" thickBot="1" x14ac:dyDescent="0.3">
      <c r="B2" s="775" t="s">
        <v>410</v>
      </c>
      <c r="C2" s="776"/>
      <c r="D2" s="776"/>
      <c r="E2" s="636" t="s">
        <v>44</v>
      </c>
    </row>
    <row r="3" spans="2:5" ht="21.75" customHeight="1" x14ac:dyDescent="0.25">
      <c r="B3" s="773" t="s">
        <v>463</v>
      </c>
      <c r="C3" s="774"/>
      <c r="D3" s="774"/>
      <c r="E3" s="363" t="s">
        <v>3</v>
      </c>
    </row>
    <row r="4" spans="2:5" x14ac:dyDescent="0.25">
      <c r="B4" s="104"/>
      <c r="C4" s="637"/>
      <c r="D4" s="638"/>
      <c r="E4" s="639"/>
    </row>
    <row r="5" spans="2:5" ht="45.75" thickBot="1" x14ac:dyDescent="0.3">
      <c r="B5" s="640" t="s">
        <v>412</v>
      </c>
      <c r="C5" s="641" t="s">
        <v>167</v>
      </c>
      <c r="D5" s="642" t="s">
        <v>480</v>
      </c>
      <c r="E5" s="643" t="s">
        <v>481</v>
      </c>
    </row>
    <row r="6" spans="2:5" ht="27" customHeight="1" thickBot="1" x14ac:dyDescent="0.3">
      <c r="B6" s="644">
        <v>1</v>
      </c>
      <c r="C6" s="645" t="s">
        <v>390</v>
      </c>
      <c r="D6" s="512"/>
      <c r="E6" s="506"/>
    </row>
    <row r="7" spans="2:5" ht="31.5" x14ac:dyDescent="0.25">
      <c r="B7" s="646">
        <v>2</v>
      </c>
      <c r="C7" s="647" t="s">
        <v>207</v>
      </c>
      <c r="D7" s="507"/>
      <c r="E7" s="508"/>
    </row>
    <row r="8" spans="2:5" ht="31.5" x14ac:dyDescent="0.25">
      <c r="B8" s="648">
        <v>3</v>
      </c>
      <c r="C8" s="649" t="s">
        <v>208</v>
      </c>
      <c r="D8" s="509"/>
      <c r="E8" s="508"/>
    </row>
    <row r="9" spans="2:5" ht="25.5" customHeight="1" x14ac:dyDescent="0.25">
      <c r="B9" s="648">
        <v>4</v>
      </c>
      <c r="C9" s="649" t="s">
        <v>241</v>
      </c>
      <c r="D9" s="509"/>
      <c r="E9" s="508"/>
    </row>
    <row r="10" spans="2:5" ht="31.5" x14ac:dyDescent="0.25">
      <c r="B10" s="650">
        <v>5</v>
      </c>
      <c r="C10" s="651" t="s">
        <v>242</v>
      </c>
      <c r="D10" s="509"/>
      <c r="E10" s="510"/>
    </row>
    <row r="11" spans="2:5" ht="40.5" customHeight="1" x14ac:dyDescent="0.25">
      <c r="B11" s="652"/>
      <c r="C11" s="777" t="s">
        <v>445</v>
      </c>
      <c r="D11" s="778"/>
      <c r="E11" s="779"/>
    </row>
    <row r="12" spans="2:5" ht="18" customHeight="1" x14ac:dyDescent="0.25">
      <c r="B12" s="653"/>
      <c r="C12" s="780" t="s">
        <v>462</v>
      </c>
      <c r="D12" s="781"/>
      <c r="E12" s="782"/>
    </row>
    <row r="13" spans="2:5" ht="18" customHeight="1" x14ac:dyDescent="0.25">
      <c r="B13" s="653"/>
      <c r="C13" s="780" t="s">
        <v>464</v>
      </c>
      <c r="D13" s="781"/>
      <c r="E13" s="782"/>
    </row>
    <row r="14" spans="2:5" ht="15" customHeight="1" x14ac:dyDescent="0.25">
      <c r="B14" s="653"/>
      <c r="C14" s="770" t="s">
        <v>479</v>
      </c>
      <c r="D14" s="771"/>
      <c r="E14" s="772"/>
    </row>
    <row r="15" spans="2:5" x14ac:dyDescent="0.25">
      <c r="B15" s="653"/>
      <c r="C15" s="654"/>
      <c r="E15" s="655"/>
    </row>
    <row r="16" spans="2:5" x14ac:dyDescent="0.25">
      <c r="B16" s="656"/>
      <c r="C16" s="657" t="s">
        <v>465</v>
      </c>
      <c r="D16" s="657"/>
      <c r="E16" s="658"/>
    </row>
  </sheetData>
  <sheetProtection algorithmName="SHA-512" hashValue="mtAG021Z53BdEg+W3w5wdP5i0beR+2eozok5yI0Si9+Qnkur2+VVNfgB0k+dIsQWRGvsZ1zUh4fJ785eyDXTGg==" saltValue="yXBRQ0NMoWtu8FA/HRcuDQ==" spinCount="100000" sheet="1" objects="1" scenarios="1"/>
  <mergeCells count="6">
    <mergeCell ref="C14:E14"/>
    <mergeCell ref="B3:D3"/>
    <mergeCell ref="B2:D2"/>
    <mergeCell ref="C11:E11"/>
    <mergeCell ref="C13:E13"/>
    <mergeCell ref="C12:E12"/>
  </mergeCells>
  <hyperlinks>
    <hyperlink ref="E2" location="Übersicht!A1" display="zur Gesamtübersicht" xr:uid="{00000000-0004-0000-0300-000000000000}"/>
    <hyperlink ref="E3" location="'3-Angebotsgesamtübersicht'!A1" display="zur Angebotsgesamtübersicht" xr:uid="{42B4F2B6-2631-41AE-BEBF-40CDEC95C8E1}"/>
  </hyperlinks>
  <pageMargins left="0.9055118110236221" right="0.31496062992125984" top="1.5748031496062993" bottom="0.78740157480314965" header="0.31496062992125984" footer="0.31496062992125984"/>
  <pageSetup paperSize="9" scale="95" orientation="portrait" r:id="rId1"/>
  <headerFooter>
    <oddFooter>&amp;L&amp;F&amp;C&amp;A&amp;R&amp;P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rgb="FFFF0000"/>
  </sheetPr>
  <dimension ref="A1:R457"/>
  <sheetViews>
    <sheetView zoomScaleNormal="100" workbookViewId="0">
      <selection activeCell="G2" sqref="G2:I2"/>
    </sheetView>
  </sheetViews>
  <sheetFormatPr baseColWidth="10" defaultColWidth="11.42578125" defaultRowHeight="15" x14ac:dyDescent="0.25"/>
  <cols>
    <col min="1" max="1" width="0.42578125" customWidth="1"/>
    <col min="2" max="2" width="10.42578125" style="365" customWidth="1"/>
    <col min="3" max="3" width="6.140625" style="365" customWidth="1"/>
    <col min="4" max="4" width="14.7109375" style="365" customWidth="1"/>
    <col min="5" max="5" width="20" customWidth="1"/>
    <col min="6" max="6" width="40" style="365" customWidth="1"/>
    <col min="7" max="7" width="12.140625" style="106" customWidth="1"/>
    <col min="8" max="8" width="13" style="106" customWidth="1"/>
    <col min="9" max="9" width="14.42578125" customWidth="1"/>
    <col min="10" max="10" width="13" customWidth="1"/>
    <col min="11" max="11" width="11.42578125" style="180"/>
    <col min="12" max="13" width="0" style="180" hidden="1" customWidth="1"/>
    <col min="14" max="14" width="12" style="180" hidden="1" customWidth="1"/>
    <col min="15" max="18" width="11.42578125" style="180"/>
  </cols>
  <sheetData>
    <row r="1" spans="1:18" ht="2.1" customHeight="1" thickBot="1" x14ac:dyDescent="0.3"/>
    <row r="2" spans="1:18" ht="83.25" customHeight="1" x14ac:dyDescent="0.25">
      <c r="B2" s="366"/>
      <c r="C2" s="783" t="s">
        <v>410</v>
      </c>
      <c r="D2" s="783"/>
      <c r="E2" s="783"/>
      <c r="F2" s="784"/>
      <c r="G2" s="787"/>
      <c r="H2" s="788"/>
      <c r="I2" s="789"/>
      <c r="J2" s="364" t="s">
        <v>203</v>
      </c>
    </row>
    <row r="3" spans="1:18" ht="39" customHeight="1" thickBot="1" x14ac:dyDescent="0.3">
      <c r="B3" s="367"/>
      <c r="C3" s="785"/>
      <c r="D3" s="785"/>
      <c r="E3" s="785"/>
      <c r="F3" s="786"/>
      <c r="G3" s="790" t="s">
        <v>195</v>
      </c>
      <c r="H3" s="791"/>
      <c r="I3" s="792"/>
      <c r="J3" s="498"/>
      <c r="K3" s="368"/>
      <c r="L3" s="369"/>
      <c r="M3" s="370"/>
      <c r="O3" s="234"/>
    </row>
    <row r="4" spans="1:18" ht="32.25" customHeight="1" thickTop="1" thickBot="1" x14ac:dyDescent="0.3">
      <c r="B4" s="500"/>
      <c r="C4" s="793" t="s">
        <v>458</v>
      </c>
      <c r="D4" s="794"/>
      <c r="E4" s="794"/>
      <c r="F4" s="794"/>
      <c r="G4" s="514" t="s">
        <v>184</v>
      </c>
      <c r="H4" s="520" t="s">
        <v>377</v>
      </c>
      <c r="I4" s="521" t="s">
        <v>378</v>
      </c>
      <c r="J4" s="516" t="s">
        <v>456</v>
      </c>
      <c r="K4" s="368"/>
      <c r="L4" s="369"/>
      <c r="M4" s="370"/>
      <c r="O4" s="234"/>
    </row>
    <row r="5" spans="1:18" s="233" customFormat="1" ht="39" customHeight="1" thickBot="1" x14ac:dyDescent="0.3">
      <c r="B5" s="359" t="s">
        <v>168</v>
      </c>
      <c r="C5" s="360" t="s">
        <v>169</v>
      </c>
      <c r="D5" s="360" t="s">
        <v>170</v>
      </c>
      <c r="E5" s="361" t="s">
        <v>171</v>
      </c>
      <c r="F5" s="499" t="s">
        <v>457</v>
      </c>
      <c r="G5" s="515">
        <f>SUM(G6:G24)</f>
        <v>69996.73</v>
      </c>
      <c r="H5" s="522">
        <f>'6-WC-Anlagen'!$O$13</f>
        <v>0</v>
      </c>
      <c r="I5" s="523">
        <f>SUM(I6:I24)</f>
        <v>0</v>
      </c>
      <c r="J5" s="517">
        <f>I5/12</f>
        <v>0</v>
      </c>
      <c r="K5" s="368"/>
      <c r="L5" s="369"/>
      <c r="M5" s="370"/>
      <c r="N5" s="235"/>
      <c r="O5" s="234"/>
      <c r="P5" s="235"/>
      <c r="Q5" s="235"/>
      <c r="R5" s="235"/>
    </row>
    <row r="6" spans="1:18" ht="15.75" thickTop="1" x14ac:dyDescent="0.25">
      <c r="A6" s="371"/>
      <c r="B6" s="372">
        <v>1</v>
      </c>
      <c r="C6" s="373">
        <v>98617</v>
      </c>
      <c r="D6" s="374" t="s">
        <v>250</v>
      </c>
      <c r="E6" s="374"/>
      <c r="F6" s="349" t="s">
        <v>255</v>
      </c>
      <c r="G6" s="375">
        <f>SUM('6-WC-Anlagen'!M15:M17)</f>
        <v>9260.85</v>
      </c>
      <c r="H6" s="518">
        <f>SUM('6-WC-Anlagen'!O15:O17)</f>
        <v>0</v>
      </c>
      <c r="I6" s="519">
        <f>SUM('6-WC-Anlagen'!Q15:Q17)</f>
        <v>0</v>
      </c>
      <c r="J6" s="376">
        <f>I6/12</f>
        <v>0</v>
      </c>
    </row>
    <row r="7" spans="1:18" s="180" customFormat="1" ht="17.45" customHeight="1" thickBot="1" x14ac:dyDescent="0.3">
      <c r="A7" s="371"/>
      <c r="B7" s="377"/>
      <c r="C7" s="333"/>
      <c r="D7" s="333"/>
      <c r="E7" s="333" t="s">
        <v>404</v>
      </c>
      <c r="F7" s="334" t="s">
        <v>403</v>
      </c>
      <c r="G7" s="378"/>
      <c r="H7" s="379"/>
      <c r="I7" s="380"/>
      <c r="J7" s="381"/>
      <c r="K7" s="368"/>
      <c r="L7" s="369"/>
      <c r="M7" s="370"/>
      <c r="O7" s="234"/>
    </row>
    <row r="8" spans="1:18" s="180" customFormat="1" ht="17.45" customHeight="1" x14ac:dyDescent="0.25">
      <c r="A8" s="371"/>
      <c r="B8" s="382">
        <v>2</v>
      </c>
      <c r="C8" s="335"/>
      <c r="D8" s="336"/>
      <c r="E8" s="336"/>
      <c r="F8" s="350" t="s">
        <v>258</v>
      </c>
      <c r="G8" s="383">
        <f>SUM('6-WC-Anlagen'!M20:M23)</f>
        <v>6996.0500000000011</v>
      </c>
      <c r="H8" s="384">
        <f>SUM('6-WC-Anlagen'!O20:O23)</f>
        <v>0</v>
      </c>
      <c r="I8" s="385">
        <f>SUM('6-WC-Anlagen'!Q20:Q23)</f>
        <v>0</v>
      </c>
      <c r="J8" s="386">
        <f>I8/12</f>
        <v>0</v>
      </c>
      <c r="K8" s="368"/>
      <c r="L8" s="369"/>
      <c r="M8" s="370"/>
      <c r="O8" s="234"/>
    </row>
    <row r="9" spans="1:18" s="180" customFormat="1" ht="15.75" thickBot="1" x14ac:dyDescent="0.3">
      <c r="A9" s="371"/>
      <c r="B9" s="387"/>
      <c r="C9" s="337"/>
      <c r="D9" s="338"/>
      <c r="E9" s="338" t="s">
        <v>409</v>
      </c>
      <c r="F9" s="388" t="s">
        <v>397</v>
      </c>
      <c r="G9" s="389"/>
      <c r="H9" s="390"/>
      <c r="I9" s="391"/>
      <c r="J9" s="392"/>
      <c r="K9" s="368"/>
      <c r="L9" s="369"/>
      <c r="M9" s="370"/>
      <c r="O9" s="236"/>
    </row>
    <row r="10" spans="1:18" s="180" customFormat="1" x14ac:dyDescent="0.25">
      <c r="A10" s="371"/>
      <c r="B10" s="393">
        <v>3</v>
      </c>
      <c r="C10" s="330">
        <v>98617</v>
      </c>
      <c r="D10" s="328" t="s">
        <v>250</v>
      </c>
      <c r="E10" s="339"/>
      <c r="F10" s="348" t="s">
        <v>261</v>
      </c>
      <c r="G10" s="394">
        <f>SUM('6-WC-Anlagen'!M26:M28)</f>
        <v>4659.5999999999995</v>
      </c>
      <c r="H10" s="395">
        <f>SUM('6-WC-Anlagen'!O26:O28)</f>
        <v>0</v>
      </c>
      <c r="I10" s="396">
        <f>SUM('6-WC-Anlagen'!Q26:Q28)</f>
        <v>0</v>
      </c>
      <c r="J10" s="397">
        <f>I10/12</f>
        <v>0</v>
      </c>
      <c r="O10" s="327"/>
    </row>
    <row r="11" spans="1:18" s="180" customFormat="1" ht="15.75" thickBot="1" x14ac:dyDescent="0.3">
      <c r="A11" s="371"/>
      <c r="B11" s="398"/>
      <c r="C11" s="398"/>
      <c r="D11" s="398"/>
      <c r="E11" s="328" t="s">
        <v>405</v>
      </c>
      <c r="F11" s="331" t="s">
        <v>398</v>
      </c>
      <c r="G11" s="399"/>
      <c r="H11" s="400"/>
      <c r="I11" s="401"/>
      <c r="J11" s="402"/>
    </row>
    <row r="12" spans="1:18" s="180" customFormat="1" x14ac:dyDescent="0.25">
      <c r="A12" s="371"/>
      <c r="B12" s="403">
        <v>4</v>
      </c>
      <c r="C12" s="404">
        <v>98617</v>
      </c>
      <c r="D12" s="405" t="s">
        <v>250</v>
      </c>
      <c r="E12" s="405"/>
      <c r="F12" s="351" t="s">
        <v>262</v>
      </c>
      <c r="G12" s="406">
        <f>SUM('6-WC-Anlagen'!M31:M35)</f>
        <v>13136.699999999999</v>
      </c>
      <c r="H12" s="407">
        <f>SUM('6-WC-Anlagen'!O31:O35)</f>
        <v>0</v>
      </c>
      <c r="I12" s="408">
        <f>SUM('6-WC-Anlagen'!Q31:Q35)</f>
        <v>0</v>
      </c>
      <c r="J12" s="409">
        <f>I12/12</f>
        <v>0</v>
      </c>
    </row>
    <row r="13" spans="1:18" s="180" customFormat="1" ht="15.75" thickBot="1" x14ac:dyDescent="0.3">
      <c r="A13" s="371"/>
      <c r="B13" s="410"/>
      <c r="C13" s="411"/>
      <c r="D13" s="411"/>
      <c r="E13" s="340" t="s">
        <v>399</v>
      </c>
      <c r="F13" s="341" t="s">
        <v>400</v>
      </c>
      <c r="G13" s="412"/>
      <c r="H13" s="413"/>
      <c r="I13" s="414"/>
      <c r="J13" s="415"/>
    </row>
    <row r="14" spans="1:18" s="180" customFormat="1" x14ac:dyDescent="0.25">
      <c r="A14" s="371"/>
      <c r="B14" s="416">
        <v>5</v>
      </c>
      <c r="C14" s="417">
        <v>98617</v>
      </c>
      <c r="D14" s="418" t="s">
        <v>250</v>
      </c>
      <c r="E14" s="419"/>
      <c r="F14" s="352" t="s">
        <v>268</v>
      </c>
      <c r="G14" s="420">
        <f>SUM('6-WC-Anlagen'!M38:M40)</f>
        <v>10448.9</v>
      </c>
      <c r="H14" s="421">
        <f>SUM('6-WC-Anlagen'!O38:O40)</f>
        <v>0</v>
      </c>
      <c r="I14" s="422">
        <f>SUM('6-WC-Anlagen'!Q38:Q40)</f>
        <v>0</v>
      </c>
      <c r="J14" s="423">
        <f>I14/12</f>
        <v>0</v>
      </c>
    </row>
    <row r="15" spans="1:18" s="180" customFormat="1" ht="15.75" thickBot="1" x14ac:dyDescent="0.3">
      <c r="A15" s="371"/>
      <c r="B15" s="424"/>
      <c r="C15" s="425"/>
      <c r="D15" s="426"/>
      <c r="E15" s="427" t="s">
        <v>401</v>
      </c>
      <c r="F15" s="342" t="s">
        <v>454</v>
      </c>
      <c r="G15" s="428"/>
      <c r="H15" s="429"/>
      <c r="I15" s="430"/>
      <c r="J15" s="431"/>
    </row>
    <row r="16" spans="1:18" s="180" customFormat="1" x14ac:dyDescent="0.25">
      <c r="A16" s="371"/>
      <c r="B16" s="432">
        <v>6</v>
      </c>
      <c r="C16" s="433">
        <v>98617</v>
      </c>
      <c r="D16" s="434" t="s">
        <v>250</v>
      </c>
      <c r="E16" s="435"/>
      <c r="F16" s="353" t="s">
        <v>355</v>
      </c>
      <c r="G16" s="436">
        <f>SUM('6-WC-Anlagen'!M43:M46)</f>
        <v>15177.21</v>
      </c>
      <c r="H16" s="437">
        <f>SUM('6-WC-Anlagen'!O43:O46)</f>
        <v>0</v>
      </c>
      <c r="I16" s="438">
        <f>SUM('6-WC-Anlagen'!Q43:Q46)</f>
        <v>0</v>
      </c>
      <c r="J16" s="439">
        <f>I16/12</f>
        <v>0</v>
      </c>
    </row>
    <row r="17" spans="1:10" s="180" customFormat="1" ht="15.75" thickBot="1" x14ac:dyDescent="0.3">
      <c r="A17" s="371"/>
      <c r="B17" s="440"/>
      <c r="C17" s="441"/>
      <c r="D17" s="442"/>
      <c r="E17" s="343" t="s">
        <v>248</v>
      </c>
      <c r="F17" s="344" t="s">
        <v>446</v>
      </c>
      <c r="G17" s="443"/>
      <c r="H17" s="444"/>
      <c r="I17" s="445"/>
      <c r="J17" s="446"/>
    </row>
    <row r="18" spans="1:10" s="180" customFormat="1" x14ac:dyDescent="0.25">
      <c r="A18" s="371"/>
      <c r="B18" s="447">
        <v>7</v>
      </c>
      <c r="C18" s="448">
        <v>98617</v>
      </c>
      <c r="D18" s="449" t="s">
        <v>250</v>
      </c>
      <c r="E18" s="450"/>
      <c r="F18" s="354" t="s">
        <v>356</v>
      </c>
      <c r="G18" s="451">
        <f>SUM('6-WC-Anlagen'!M49:M52)</f>
        <v>8059.2000000000007</v>
      </c>
      <c r="H18" s="452">
        <f>SUM('6-WC-Anlagen'!O49:O52)</f>
        <v>0</v>
      </c>
      <c r="I18" s="453">
        <f>SUM('6-WC-Anlagen'!Q49:Q52)</f>
        <v>0</v>
      </c>
      <c r="J18" s="454">
        <f>I18/12</f>
        <v>0</v>
      </c>
    </row>
    <row r="19" spans="1:10" s="180" customFormat="1" ht="15.75" thickBot="1" x14ac:dyDescent="0.3">
      <c r="A19" s="371"/>
      <c r="B19" s="455"/>
      <c r="C19" s="456"/>
      <c r="D19" s="457"/>
      <c r="E19" s="345" t="s">
        <v>402</v>
      </c>
      <c r="F19" s="346" t="s">
        <v>354</v>
      </c>
      <c r="G19" s="458"/>
      <c r="H19" s="459"/>
      <c r="I19" s="460"/>
      <c r="J19" s="461"/>
    </row>
    <row r="20" spans="1:10" s="180" customFormat="1" x14ac:dyDescent="0.25">
      <c r="B20" s="462">
        <v>8</v>
      </c>
      <c r="C20" s="463">
        <v>98617</v>
      </c>
      <c r="D20" s="463" t="s">
        <v>250</v>
      </c>
      <c r="E20" s="464"/>
      <c r="F20" s="355" t="s">
        <v>396</v>
      </c>
      <c r="G20" s="465">
        <f>SUM('6-WC-Anlagen'!M55:M59)</f>
        <v>2258.2200000000003</v>
      </c>
      <c r="H20" s="466">
        <f>SUM('6-WC-Anlagen'!O55:O59)</f>
        <v>0</v>
      </c>
      <c r="I20" s="467">
        <f>SUM('6-WC-Anlagen'!Q55:Q59)</f>
        <v>0</v>
      </c>
      <c r="J20" s="468">
        <f>I20/12</f>
        <v>0</v>
      </c>
    </row>
    <row r="21" spans="1:10" s="180" customFormat="1" ht="15.75" thickBot="1" x14ac:dyDescent="0.3">
      <c r="B21" s="469"/>
      <c r="C21" s="470"/>
      <c r="D21" s="470" t="s">
        <v>407</v>
      </c>
      <c r="E21" s="471" t="s">
        <v>406</v>
      </c>
      <c r="F21" s="472" t="s">
        <v>365</v>
      </c>
      <c r="G21" s="473"/>
      <c r="H21" s="474"/>
      <c r="I21" s="475"/>
      <c r="J21" s="476"/>
    </row>
    <row r="22" spans="1:10" s="180" customFormat="1" x14ac:dyDescent="0.25">
      <c r="B22" s="477">
        <v>9</v>
      </c>
      <c r="C22" s="478">
        <v>98617</v>
      </c>
      <c r="D22" s="478" t="s">
        <v>250</v>
      </c>
      <c r="E22" s="479"/>
      <c r="F22" s="356" t="s">
        <v>368</v>
      </c>
      <c r="G22" s="480"/>
      <c r="H22" s="481"/>
      <c r="I22" s="482"/>
      <c r="J22" s="483"/>
    </row>
    <row r="23" spans="1:10" s="180" customFormat="1" x14ac:dyDescent="0.25">
      <c r="B23" s="484"/>
      <c r="C23" s="485"/>
      <c r="D23" s="485"/>
      <c r="E23" s="329" t="s">
        <v>401</v>
      </c>
      <c r="F23" s="332" t="s">
        <v>408</v>
      </c>
      <c r="G23" s="486"/>
      <c r="H23" s="487"/>
      <c r="I23" s="488"/>
      <c r="J23" s="489"/>
    </row>
    <row r="24" spans="1:10" s="180" customFormat="1" ht="15.75" thickBot="1" x14ac:dyDescent="0.3">
      <c r="B24" s="490"/>
      <c r="C24" s="491"/>
      <c r="D24" s="491"/>
      <c r="E24" s="492"/>
      <c r="F24" s="347" t="s">
        <v>395</v>
      </c>
      <c r="G24" s="493"/>
      <c r="H24" s="494"/>
      <c r="I24" s="495"/>
      <c r="J24" s="496"/>
    </row>
    <row r="25" spans="1:10" s="180" customFormat="1" x14ac:dyDescent="0.25">
      <c r="B25" s="497"/>
      <c r="C25" s="497"/>
      <c r="D25" s="497"/>
      <c r="F25" s="497"/>
      <c r="G25" s="232"/>
      <c r="H25" s="232"/>
    </row>
    <row r="26" spans="1:10" s="180" customFormat="1" x14ac:dyDescent="0.25">
      <c r="B26" s="497"/>
      <c r="C26" s="497"/>
      <c r="D26" s="497"/>
      <c r="F26" s="497"/>
      <c r="G26" s="232"/>
      <c r="H26" s="232"/>
    </row>
    <row r="27" spans="1:10" s="180" customFormat="1" x14ac:dyDescent="0.25">
      <c r="B27" s="497"/>
      <c r="C27" s="497"/>
      <c r="D27" s="497"/>
      <c r="F27" s="497"/>
      <c r="G27" s="232"/>
      <c r="H27" s="232"/>
    </row>
    <row r="28" spans="1:10" s="180" customFormat="1" x14ac:dyDescent="0.25">
      <c r="B28" s="497"/>
      <c r="C28" s="497"/>
      <c r="D28" s="497"/>
      <c r="F28" s="497"/>
      <c r="G28" s="232"/>
      <c r="H28" s="232"/>
    </row>
    <row r="29" spans="1:10" s="180" customFormat="1" x14ac:dyDescent="0.25">
      <c r="B29" s="497"/>
      <c r="C29" s="497"/>
      <c r="D29" s="497"/>
      <c r="F29" s="497"/>
      <c r="G29" s="232"/>
      <c r="H29" s="232"/>
    </row>
    <row r="30" spans="1:10" s="180" customFormat="1" x14ac:dyDescent="0.25">
      <c r="B30" s="497"/>
      <c r="C30" s="497"/>
      <c r="D30" s="497"/>
      <c r="F30" s="497"/>
      <c r="G30" s="232"/>
      <c r="H30" s="232"/>
    </row>
    <row r="31" spans="1:10" s="180" customFormat="1" x14ac:dyDescent="0.25">
      <c r="B31" s="497"/>
      <c r="C31" s="497"/>
      <c r="D31" s="497"/>
      <c r="F31" s="497"/>
      <c r="G31" s="232"/>
      <c r="H31" s="232"/>
    </row>
    <row r="32" spans="1:10" s="180" customFormat="1" x14ac:dyDescent="0.25">
      <c r="B32" s="497"/>
      <c r="C32" s="497"/>
      <c r="D32" s="497"/>
      <c r="F32" s="497"/>
      <c r="G32" s="232"/>
      <c r="H32" s="232"/>
    </row>
    <row r="33" spans="2:8" s="180" customFormat="1" x14ac:dyDescent="0.25">
      <c r="B33" s="497"/>
      <c r="C33" s="497"/>
      <c r="D33" s="497"/>
      <c r="F33" s="497"/>
      <c r="G33" s="232"/>
      <c r="H33" s="232"/>
    </row>
    <row r="34" spans="2:8" s="180" customFormat="1" x14ac:dyDescent="0.25">
      <c r="B34" s="497"/>
      <c r="C34" s="497"/>
      <c r="D34" s="497"/>
      <c r="F34" s="497"/>
      <c r="G34" s="232"/>
      <c r="H34" s="232"/>
    </row>
    <row r="35" spans="2:8" s="180" customFormat="1" x14ac:dyDescent="0.25">
      <c r="B35" s="497"/>
      <c r="C35" s="497"/>
      <c r="D35" s="497"/>
      <c r="F35" s="497"/>
      <c r="G35" s="232"/>
      <c r="H35" s="232"/>
    </row>
    <row r="36" spans="2:8" s="180" customFormat="1" x14ac:dyDescent="0.25">
      <c r="B36" s="497"/>
      <c r="C36" s="497"/>
      <c r="D36" s="497"/>
      <c r="F36" s="497"/>
      <c r="G36" s="232"/>
      <c r="H36" s="232"/>
    </row>
    <row r="37" spans="2:8" s="180" customFormat="1" x14ac:dyDescent="0.25">
      <c r="B37" s="497"/>
      <c r="C37" s="497"/>
      <c r="D37" s="497"/>
      <c r="F37" s="497"/>
      <c r="G37" s="232"/>
      <c r="H37" s="232"/>
    </row>
    <row r="38" spans="2:8" s="180" customFormat="1" x14ac:dyDescent="0.25">
      <c r="B38" s="497"/>
      <c r="C38" s="497"/>
      <c r="D38" s="497"/>
      <c r="F38" s="497"/>
      <c r="G38" s="232"/>
      <c r="H38" s="232"/>
    </row>
    <row r="39" spans="2:8" s="180" customFormat="1" x14ac:dyDescent="0.25">
      <c r="B39" s="497"/>
      <c r="C39" s="497"/>
      <c r="D39" s="497"/>
      <c r="F39" s="497"/>
      <c r="G39" s="232"/>
      <c r="H39" s="232"/>
    </row>
    <row r="40" spans="2:8" s="180" customFormat="1" x14ac:dyDescent="0.25">
      <c r="B40" s="497"/>
      <c r="C40" s="497"/>
      <c r="D40" s="497"/>
      <c r="F40" s="497"/>
      <c r="G40" s="232"/>
      <c r="H40" s="232"/>
    </row>
    <row r="41" spans="2:8" s="180" customFormat="1" x14ac:dyDescent="0.25">
      <c r="B41" s="497"/>
      <c r="C41" s="497"/>
      <c r="D41" s="497"/>
      <c r="F41" s="497"/>
      <c r="G41" s="232"/>
      <c r="H41" s="232"/>
    </row>
    <row r="42" spans="2:8" s="180" customFormat="1" x14ac:dyDescent="0.25">
      <c r="B42" s="497"/>
      <c r="C42" s="497"/>
      <c r="D42" s="497"/>
      <c r="F42" s="497"/>
      <c r="G42" s="232"/>
      <c r="H42" s="232"/>
    </row>
    <row r="43" spans="2:8" s="180" customFormat="1" x14ac:dyDescent="0.25">
      <c r="B43" s="497"/>
      <c r="C43" s="497"/>
      <c r="D43" s="497"/>
      <c r="F43" s="497"/>
      <c r="G43" s="232"/>
      <c r="H43" s="232"/>
    </row>
    <row r="44" spans="2:8" s="180" customFormat="1" x14ac:dyDescent="0.25">
      <c r="B44" s="497"/>
      <c r="C44" s="497"/>
      <c r="D44" s="497"/>
      <c r="F44" s="497"/>
      <c r="G44" s="232"/>
      <c r="H44" s="232"/>
    </row>
    <row r="45" spans="2:8" s="180" customFormat="1" x14ac:dyDescent="0.25">
      <c r="B45" s="497"/>
      <c r="C45" s="497"/>
      <c r="D45" s="497"/>
      <c r="F45" s="497"/>
      <c r="G45" s="232"/>
      <c r="H45" s="232"/>
    </row>
    <row r="46" spans="2:8" s="180" customFormat="1" x14ac:dyDescent="0.25">
      <c r="B46" s="497"/>
      <c r="C46" s="497"/>
      <c r="D46" s="497"/>
      <c r="F46" s="497"/>
      <c r="G46" s="232"/>
      <c r="H46" s="232"/>
    </row>
    <row r="47" spans="2:8" s="180" customFormat="1" x14ac:dyDescent="0.25">
      <c r="B47" s="497"/>
      <c r="C47" s="497"/>
      <c r="D47" s="497"/>
      <c r="F47" s="497"/>
      <c r="G47" s="232"/>
      <c r="H47" s="232"/>
    </row>
    <row r="48" spans="2:8" s="180" customFormat="1" x14ac:dyDescent="0.25">
      <c r="B48" s="497"/>
      <c r="C48" s="497"/>
      <c r="D48" s="497"/>
      <c r="F48" s="497"/>
      <c r="G48" s="232"/>
      <c r="H48" s="232"/>
    </row>
    <row r="49" spans="2:8" s="180" customFormat="1" x14ac:dyDescent="0.25">
      <c r="B49" s="497"/>
      <c r="C49" s="497"/>
      <c r="D49" s="497"/>
      <c r="F49" s="497"/>
      <c r="G49" s="232"/>
      <c r="H49" s="232"/>
    </row>
    <row r="50" spans="2:8" s="180" customFormat="1" x14ac:dyDescent="0.25">
      <c r="B50" s="497"/>
      <c r="C50" s="497"/>
      <c r="D50" s="497"/>
      <c r="F50" s="497"/>
      <c r="G50" s="232"/>
      <c r="H50" s="232"/>
    </row>
    <row r="51" spans="2:8" s="180" customFormat="1" x14ac:dyDescent="0.25">
      <c r="B51" s="497"/>
      <c r="C51" s="497"/>
      <c r="D51" s="497"/>
      <c r="F51" s="497"/>
      <c r="G51" s="232"/>
      <c r="H51" s="232"/>
    </row>
    <row r="52" spans="2:8" s="180" customFormat="1" x14ac:dyDescent="0.25">
      <c r="B52" s="497"/>
      <c r="C52" s="497"/>
      <c r="D52" s="497"/>
      <c r="F52" s="497"/>
      <c r="G52" s="232"/>
      <c r="H52" s="232"/>
    </row>
    <row r="53" spans="2:8" s="180" customFormat="1" x14ac:dyDescent="0.25">
      <c r="B53" s="497"/>
      <c r="C53" s="497"/>
      <c r="D53" s="497"/>
      <c r="F53" s="497"/>
      <c r="G53" s="232"/>
      <c r="H53" s="232"/>
    </row>
    <row r="54" spans="2:8" s="180" customFormat="1" x14ac:dyDescent="0.25">
      <c r="B54" s="497"/>
      <c r="C54" s="497"/>
      <c r="D54" s="497"/>
      <c r="F54" s="497"/>
      <c r="G54" s="232"/>
      <c r="H54" s="232"/>
    </row>
    <row r="55" spans="2:8" s="180" customFormat="1" x14ac:dyDescent="0.25">
      <c r="B55" s="497"/>
      <c r="C55" s="497"/>
      <c r="D55" s="497"/>
      <c r="F55" s="497"/>
      <c r="G55" s="232"/>
      <c r="H55" s="232"/>
    </row>
    <row r="56" spans="2:8" s="180" customFormat="1" x14ac:dyDescent="0.25">
      <c r="B56" s="497"/>
      <c r="C56" s="497"/>
      <c r="D56" s="497"/>
      <c r="F56" s="497"/>
      <c r="G56" s="232"/>
      <c r="H56" s="232"/>
    </row>
    <row r="57" spans="2:8" s="180" customFormat="1" x14ac:dyDescent="0.25">
      <c r="B57" s="497"/>
      <c r="C57" s="497"/>
      <c r="D57" s="497"/>
      <c r="F57" s="497"/>
      <c r="G57" s="232"/>
      <c r="H57" s="232"/>
    </row>
    <row r="58" spans="2:8" s="180" customFormat="1" x14ac:dyDescent="0.25">
      <c r="B58" s="497"/>
      <c r="C58" s="497"/>
      <c r="D58" s="497"/>
      <c r="F58" s="497"/>
      <c r="G58" s="232"/>
      <c r="H58" s="232"/>
    </row>
    <row r="59" spans="2:8" s="180" customFormat="1" x14ac:dyDescent="0.25">
      <c r="B59" s="497"/>
      <c r="C59" s="497"/>
      <c r="D59" s="497"/>
      <c r="F59" s="497"/>
      <c r="G59" s="232"/>
      <c r="H59" s="232"/>
    </row>
    <row r="60" spans="2:8" s="180" customFormat="1" x14ac:dyDescent="0.25">
      <c r="B60" s="497"/>
      <c r="C60" s="497"/>
      <c r="D60" s="497"/>
      <c r="F60" s="497"/>
      <c r="G60" s="232"/>
      <c r="H60" s="232"/>
    </row>
    <row r="61" spans="2:8" s="180" customFormat="1" x14ac:dyDescent="0.25">
      <c r="B61" s="497"/>
      <c r="C61" s="497"/>
      <c r="D61" s="497"/>
      <c r="F61" s="497"/>
      <c r="G61" s="232"/>
      <c r="H61" s="232"/>
    </row>
    <row r="62" spans="2:8" s="180" customFormat="1" x14ac:dyDescent="0.25">
      <c r="B62" s="497"/>
      <c r="C62" s="497"/>
      <c r="D62" s="497"/>
      <c r="F62" s="497"/>
      <c r="G62" s="232"/>
      <c r="H62" s="232"/>
    </row>
    <row r="63" spans="2:8" s="180" customFormat="1" x14ac:dyDescent="0.25">
      <c r="B63" s="497"/>
      <c r="C63" s="497"/>
      <c r="D63" s="497"/>
      <c r="F63" s="497"/>
      <c r="G63" s="232"/>
      <c r="H63" s="232"/>
    </row>
    <row r="64" spans="2:8" s="180" customFormat="1" x14ac:dyDescent="0.25">
      <c r="B64" s="497"/>
      <c r="C64" s="497"/>
      <c r="D64" s="497"/>
      <c r="F64" s="497"/>
      <c r="G64" s="232"/>
      <c r="H64" s="232"/>
    </row>
    <row r="65" spans="2:8" s="180" customFormat="1" x14ac:dyDescent="0.25">
      <c r="B65" s="497"/>
      <c r="C65" s="497"/>
      <c r="D65" s="497"/>
      <c r="F65" s="497"/>
      <c r="G65" s="232"/>
      <c r="H65" s="232"/>
    </row>
    <row r="66" spans="2:8" s="180" customFormat="1" x14ac:dyDescent="0.25">
      <c r="B66" s="497"/>
      <c r="C66" s="497"/>
      <c r="D66" s="497"/>
      <c r="F66" s="497"/>
      <c r="G66" s="232"/>
      <c r="H66" s="232"/>
    </row>
    <row r="67" spans="2:8" s="180" customFormat="1" x14ac:dyDescent="0.25">
      <c r="B67" s="497"/>
      <c r="C67" s="497"/>
      <c r="D67" s="497"/>
      <c r="F67" s="497"/>
      <c r="G67" s="232"/>
      <c r="H67" s="232"/>
    </row>
    <row r="68" spans="2:8" s="180" customFormat="1" x14ac:dyDescent="0.25">
      <c r="B68" s="497"/>
      <c r="C68" s="497"/>
      <c r="D68" s="497"/>
      <c r="F68" s="497"/>
      <c r="G68" s="232"/>
      <c r="H68" s="232"/>
    </row>
    <row r="69" spans="2:8" s="180" customFormat="1" x14ac:dyDescent="0.25">
      <c r="B69" s="497"/>
      <c r="C69" s="497"/>
      <c r="D69" s="497"/>
      <c r="F69" s="497"/>
      <c r="G69" s="232"/>
      <c r="H69" s="232"/>
    </row>
    <row r="70" spans="2:8" s="180" customFormat="1" x14ac:dyDescent="0.25">
      <c r="B70" s="497"/>
      <c r="C70" s="497"/>
      <c r="D70" s="497"/>
      <c r="F70" s="497"/>
      <c r="G70" s="232"/>
      <c r="H70" s="232"/>
    </row>
    <row r="71" spans="2:8" s="180" customFormat="1" x14ac:dyDescent="0.25">
      <c r="B71" s="497"/>
      <c r="C71" s="497"/>
      <c r="D71" s="497"/>
      <c r="F71" s="497"/>
      <c r="G71" s="232"/>
      <c r="H71" s="232"/>
    </row>
    <row r="72" spans="2:8" s="180" customFormat="1" x14ac:dyDescent="0.25">
      <c r="B72" s="497"/>
      <c r="C72" s="497"/>
      <c r="D72" s="497"/>
      <c r="F72" s="497"/>
      <c r="G72" s="232"/>
      <c r="H72" s="232"/>
    </row>
    <row r="73" spans="2:8" s="180" customFormat="1" x14ac:dyDescent="0.25">
      <c r="B73" s="497"/>
      <c r="C73" s="497"/>
      <c r="D73" s="497"/>
      <c r="F73" s="497"/>
      <c r="G73" s="232"/>
      <c r="H73" s="232"/>
    </row>
    <row r="74" spans="2:8" s="180" customFormat="1" x14ac:dyDescent="0.25">
      <c r="B74" s="497"/>
      <c r="C74" s="497"/>
      <c r="D74" s="497"/>
      <c r="F74" s="497"/>
      <c r="G74" s="232"/>
      <c r="H74" s="232"/>
    </row>
    <row r="75" spans="2:8" s="180" customFormat="1" x14ac:dyDescent="0.25">
      <c r="B75" s="497"/>
      <c r="C75" s="497"/>
      <c r="D75" s="497"/>
      <c r="F75" s="497"/>
      <c r="G75" s="232"/>
      <c r="H75" s="232"/>
    </row>
    <row r="76" spans="2:8" s="180" customFormat="1" x14ac:dyDescent="0.25">
      <c r="B76" s="497"/>
      <c r="C76" s="497"/>
      <c r="D76" s="497"/>
      <c r="F76" s="497"/>
      <c r="G76" s="232"/>
      <c r="H76" s="232"/>
    </row>
    <row r="77" spans="2:8" s="180" customFormat="1" x14ac:dyDescent="0.25">
      <c r="B77" s="497"/>
      <c r="C77" s="497"/>
      <c r="D77" s="497"/>
      <c r="F77" s="497"/>
      <c r="G77" s="232"/>
      <c r="H77" s="232"/>
    </row>
    <row r="78" spans="2:8" s="180" customFormat="1" x14ac:dyDescent="0.25">
      <c r="B78" s="497"/>
      <c r="C78" s="497"/>
      <c r="D78" s="497"/>
      <c r="F78" s="497"/>
      <c r="G78" s="232"/>
      <c r="H78" s="232"/>
    </row>
    <row r="79" spans="2:8" s="180" customFormat="1" x14ac:dyDescent="0.25">
      <c r="B79" s="497"/>
      <c r="C79" s="497"/>
      <c r="D79" s="497"/>
      <c r="F79" s="497"/>
      <c r="G79" s="232"/>
      <c r="H79" s="232"/>
    </row>
    <row r="80" spans="2:8" s="180" customFormat="1" x14ac:dyDescent="0.25">
      <c r="B80" s="497"/>
      <c r="C80" s="497"/>
      <c r="D80" s="497"/>
      <c r="F80" s="497"/>
      <c r="G80" s="232"/>
      <c r="H80" s="232"/>
    </row>
    <row r="81" spans="2:8" s="180" customFormat="1" x14ac:dyDescent="0.25">
      <c r="B81" s="497"/>
      <c r="C81" s="497"/>
      <c r="D81" s="497"/>
      <c r="F81" s="497"/>
      <c r="G81" s="232"/>
      <c r="H81" s="232"/>
    </row>
    <row r="82" spans="2:8" s="180" customFormat="1" x14ac:dyDescent="0.25">
      <c r="B82" s="497"/>
      <c r="C82" s="497"/>
      <c r="D82" s="497"/>
      <c r="F82" s="497"/>
      <c r="G82" s="232"/>
      <c r="H82" s="232"/>
    </row>
    <row r="83" spans="2:8" s="180" customFormat="1" x14ac:dyDescent="0.25">
      <c r="B83" s="497"/>
      <c r="C83" s="497"/>
      <c r="D83" s="497"/>
      <c r="F83" s="497"/>
      <c r="G83" s="232"/>
      <c r="H83" s="232"/>
    </row>
    <row r="84" spans="2:8" s="180" customFormat="1" x14ac:dyDescent="0.25">
      <c r="B84" s="497"/>
      <c r="C84" s="497"/>
      <c r="D84" s="497"/>
      <c r="F84" s="497"/>
      <c r="G84" s="232"/>
      <c r="H84" s="232"/>
    </row>
    <row r="85" spans="2:8" s="180" customFormat="1" x14ac:dyDescent="0.25">
      <c r="B85" s="497"/>
      <c r="C85" s="497"/>
      <c r="D85" s="497"/>
      <c r="F85" s="497"/>
      <c r="G85" s="232"/>
      <c r="H85" s="232"/>
    </row>
    <row r="86" spans="2:8" s="180" customFormat="1" x14ac:dyDescent="0.25">
      <c r="B86" s="497"/>
      <c r="C86" s="497"/>
      <c r="D86" s="497"/>
      <c r="F86" s="497"/>
      <c r="G86" s="232"/>
      <c r="H86" s="232"/>
    </row>
    <row r="87" spans="2:8" s="180" customFormat="1" x14ac:dyDescent="0.25">
      <c r="B87" s="497"/>
      <c r="C87" s="497"/>
      <c r="D87" s="497"/>
      <c r="F87" s="497"/>
      <c r="G87" s="232"/>
      <c r="H87" s="232"/>
    </row>
    <row r="88" spans="2:8" s="180" customFormat="1" x14ac:dyDescent="0.25">
      <c r="B88" s="497"/>
      <c r="C88" s="497"/>
      <c r="D88" s="497"/>
      <c r="F88" s="497"/>
      <c r="G88" s="232"/>
      <c r="H88" s="232"/>
    </row>
    <row r="89" spans="2:8" s="180" customFormat="1" x14ac:dyDescent="0.25">
      <c r="B89" s="497"/>
      <c r="C89" s="497"/>
      <c r="D89" s="497"/>
      <c r="F89" s="497"/>
      <c r="G89" s="232"/>
      <c r="H89" s="232"/>
    </row>
    <row r="90" spans="2:8" s="180" customFormat="1" x14ac:dyDescent="0.25">
      <c r="B90" s="497"/>
      <c r="C90" s="497"/>
      <c r="D90" s="497"/>
      <c r="F90" s="497"/>
      <c r="G90" s="232"/>
      <c r="H90" s="232"/>
    </row>
    <row r="91" spans="2:8" s="180" customFormat="1" x14ac:dyDescent="0.25">
      <c r="B91" s="497"/>
      <c r="C91" s="497"/>
      <c r="D91" s="497"/>
      <c r="F91" s="497"/>
      <c r="G91" s="232"/>
      <c r="H91" s="232"/>
    </row>
    <row r="92" spans="2:8" s="180" customFormat="1" x14ac:dyDescent="0.25">
      <c r="B92" s="497"/>
      <c r="C92" s="497"/>
      <c r="D92" s="497"/>
      <c r="F92" s="497"/>
      <c r="G92" s="232"/>
      <c r="H92" s="232"/>
    </row>
    <row r="93" spans="2:8" s="180" customFormat="1" x14ac:dyDescent="0.25">
      <c r="B93" s="497"/>
      <c r="C93" s="497"/>
      <c r="D93" s="497"/>
      <c r="F93" s="497"/>
      <c r="G93" s="232"/>
      <c r="H93" s="232"/>
    </row>
    <row r="94" spans="2:8" s="180" customFormat="1" x14ac:dyDescent="0.25">
      <c r="B94" s="497"/>
      <c r="C94" s="497"/>
      <c r="D94" s="497"/>
      <c r="F94" s="497"/>
      <c r="G94" s="232"/>
      <c r="H94" s="232"/>
    </row>
    <row r="95" spans="2:8" s="180" customFormat="1" x14ac:dyDescent="0.25">
      <c r="B95" s="497"/>
      <c r="C95" s="497"/>
      <c r="D95" s="497"/>
      <c r="F95" s="497"/>
      <c r="G95" s="232"/>
      <c r="H95" s="232"/>
    </row>
    <row r="96" spans="2:8" s="180" customFormat="1" x14ac:dyDescent="0.25">
      <c r="B96" s="497"/>
      <c r="C96" s="497"/>
      <c r="D96" s="497"/>
      <c r="F96" s="497"/>
      <c r="G96" s="232"/>
      <c r="H96" s="232"/>
    </row>
    <row r="97" spans="2:8" s="180" customFormat="1" x14ac:dyDescent="0.25">
      <c r="B97" s="497"/>
      <c r="C97" s="497"/>
      <c r="D97" s="497"/>
      <c r="F97" s="497"/>
      <c r="G97" s="232"/>
      <c r="H97" s="232"/>
    </row>
    <row r="98" spans="2:8" s="180" customFormat="1" x14ac:dyDescent="0.25">
      <c r="B98" s="497"/>
      <c r="C98" s="497"/>
      <c r="D98" s="497"/>
      <c r="F98" s="497"/>
      <c r="G98" s="232"/>
      <c r="H98" s="232"/>
    </row>
    <row r="99" spans="2:8" s="180" customFormat="1" x14ac:dyDescent="0.25">
      <c r="B99" s="497"/>
      <c r="C99" s="497"/>
      <c r="D99" s="497"/>
      <c r="F99" s="497"/>
      <c r="G99" s="232"/>
      <c r="H99" s="232"/>
    </row>
    <row r="100" spans="2:8" s="180" customFormat="1" x14ac:dyDescent="0.25">
      <c r="B100" s="497"/>
      <c r="C100" s="497"/>
      <c r="D100" s="497"/>
      <c r="F100" s="497"/>
      <c r="G100" s="232"/>
      <c r="H100" s="232"/>
    </row>
    <row r="101" spans="2:8" s="180" customFormat="1" x14ac:dyDescent="0.25">
      <c r="B101" s="497"/>
      <c r="C101" s="497"/>
      <c r="D101" s="497"/>
      <c r="F101" s="497"/>
      <c r="G101" s="232"/>
      <c r="H101" s="232"/>
    </row>
    <row r="102" spans="2:8" s="180" customFormat="1" x14ac:dyDescent="0.25">
      <c r="B102" s="497"/>
      <c r="C102" s="497"/>
      <c r="D102" s="497"/>
      <c r="F102" s="497"/>
      <c r="G102" s="232"/>
      <c r="H102" s="232"/>
    </row>
    <row r="103" spans="2:8" s="180" customFormat="1" x14ac:dyDescent="0.25">
      <c r="B103" s="497"/>
      <c r="C103" s="497"/>
      <c r="D103" s="497"/>
      <c r="F103" s="497"/>
      <c r="G103" s="232"/>
      <c r="H103" s="232"/>
    </row>
    <row r="104" spans="2:8" s="180" customFormat="1" x14ac:dyDescent="0.25">
      <c r="B104" s="497"/>
      <c r="C104" s="497"/>
      <c r="D104" s="497"/>
      <c r="F104" s="497"/>
      <c r="G104" s="232"/>
      <c r="H104" s="232"/>
    </row>
    <row r="105" spans="2:8" s="180" customFormat="1" x14ac:dyDescent="0.25">
      <c r="B105" s="497"/>
      <c r="C105" s="497"/>
      <c r="D105" s="497"/>
      <c r="F105" s="497"/>
      <c r="G105" s="232"/>
      <c r="H105" s="232"/>
    </row>
    <row r="106" spans="2:8" s="180" customFormat="1" x14ac:dyDescent="0.25">
      <c r="B106" s="497"/>
      <c r="C106" s="497"/>
      <c r="D106" s="497"/>
      <c r="F106" s="497"/>
      <c r="G106" s="232"/>
      <c r="H106" s="232"/>
    </row>
    <row r="107" spans="2:8" s="180" customFormat="1" x14ac:dyDescent="0.25">
      <c r="B107" s="497"/>
      <c r="C107" s="497"/>
      <c r="D107" s="497"/>
      <c r="F107" s="497"/>
      <c r="G107" s="232"/>
      <c r="H107" s="232"/>
    </row>
    <row r="108" spans="2:8" s="180" customFormat="1" x14ac:dyDescent="0.25">
      <c r="B108" s="497"/>
      <c r="C108" s="497"/>
      <c r="D108" s="497"/>
      <c r="F108" s="497"/>
      <c r="G108" s="232"/>
      <c r="H108" s="232"/>
    </row>
    <row r="109" spans="2:8" s="180" customFormat="1" x14ac:dyDescent="0.25">
      <c r="B109" s="497"/>
      <c r="C109" s="497"/>
      <c r="D109" s="497"/>
      <c r="F109" s="497"/>
      <c r="G109" s="232"/>
      <c r="H109" s="232"/>
    </row>
    <row r="110" spans="2:8" s="180" customFormat="1" x14ac:dyDescent="0.25">
      <c r="B110" s="497"/>
      <c r="C110" s="497"/>
      <c r="D110" s="497"/>
      <c r="F110" s="497"/>
      <c r="G110" s="232"/>
      <c r="H110" s="232"/>
    </row>
    <row r="111" spans="2:8" s="180" customFormat="1" x14ac:dyDescent="0.25">
      <c r="B111" s="497"/>
      <c r="C111" s="497"/>
      <c r="D111" s="497"/>
      <c r="F111" s="497"/>
      <c r="G111" s="232"/>
      <c r="H111" s="232"/>
    </row>
    <row r="112" spans="2:8" s="180" customFormat="1" x14ac:dyDescent="0.25">
      <c r="B112" s="497"/>
      <c r="C112" s="497"/>
      <c r="D112" s="497"/>
      <c r="F112" s="497"/>
      <c r="G112" s="232"/>
      <c r="H112" s="232"/>
    </row>
    <row r="113" spans="2:8" s="180" customFormat="1" x14ac:dyDescent="0.25">
      <c r="B113" s="497"/>
      <c r="C113" s="497"/>
      <c r="D113" s="497"/>
      <c r="F113" s="497"/>
      <c r="G113" s="232"/>
      <c r="H113" s="232"/>
    </row>
    <row r="114" spans="2:8" s="180" customFormat="1" x14ac:dyDescent="0.25">
      <c r="B114" s="497"/>
      <c r="C114" s="497"/>
      <c r="D114" s="497"/>
      <c r="F114" s="497"/>
      <c r="G114" s="232"/>
      <c r="H114" s="232"/>
    </row>
    <row r="115" spans="2:8" s="180" customFormat="1" x14ac:dyDescent="0.25">
      <c r="B115" s="497"/>
      <c r="C115" s="497"/>
      <c r="D115" s="497"/>
      <c r="F115" s="497"/>
      <c r="G115" s="232"/>
      <c r="H115" s="232"/>
    </row>
    <row r="116" spans="2:8" s="180" customFormat="1" x14ac:dyDescent="0.25">
      <c r="B116" s="497"/>
      <c r="C116" s="497"/>
      <c r="D116" s="497"/>
      <c r="F116" s="497"/>
      <c r="G116" s="232"/>
      <c r="H116" s="232"/>
    </row>
    <row r="117" spans="2:8" s="180" customFormat="1" x14ac:dyDescent="0.25">
      <c r="B117" s="497"/>
      <c r="C117" s="497"/>
      <c r="D117" s="497"/>
      <c r="F117" s="497"/>
      <c r="G117" s="232"/>
      <c r="H117" s="232"/>
    </row>
    <row r="118" spans="2:8" s="180" customFormat="1" x14ac:dyDescent="0.25">
      <c r="B118" s="497"/>
      <c r="C118" s="497"/>
      <c r="D118" s="497"/>
      <c r="F118" s="497"/>
      <c r="G118" s="232"/>
      <c r="H118" s="232"/>
    </row>
    <row r="119" spans="2:8" s="180" customFormat="1" x14ac:dyDescent="0.25">
      <c r="B119" s="497"/>
      <c r="C119" s="497"/>
      <c r="D119" s="497"/>
      <c r="F119" s="497"/>
      <c r="G119" s="232"/>
      <c r="H119" s="232"/>
    </row>
    <row r="120" spans="2:8" s="180" customFormat="1" x14ac:dyDescent="0.25">
      <c r="B120" s="497"/>
      <c r="C120" s="497"/>
      <c r="D120" s="497"/>
      <c r="F120" s="497"/>
      <c r="G120" s="232"/>
      <c r="H120" s="232"/>
    </row>
    <row r="121" spans="2:8" s="180" customFormat="1" x14ac:dyDescent="0.25">
      <c r="B121" s="497"/>
      <c r="C121" s="497"/>
      <c r="D121" s="497"/>
      <c r="F121" s="497"/>
      <c r="G121" s="232"/>
      <c r="H121" s="232"/>
    </row>
    <row r="122" spans="2:8" s="180" customFormat="1" x14ac:dyDescent="0.25">
      <c r="B122" s="497"/>
      <c r="C122" s="497"/>
      <c r="D122" s="497"/>
      <c r="F122" s="497"/>
      <c r="G122" s="232"/>
      <c r="H122" s="232"/>
    </row>
    <row r="123" spans="2:8" s="180" customFormat="1" x14ac:dyDescent="0.25">
      <c r="B123" s="497"/>
      <c r="C123" s="497"/>
      <c r="D123" s="497"/>
      <c r="F123" s="497"/>
      <c r="G123" s="232"/>
      <c r="H123" s="232"/>
    </row>
    <row r="124" spans="2:8" s="180" customFormat="1" x14ac:dyDescent="0.25">
      <c r="B124" s="497"/>
      <c r="C124" s="497"/>
      <c r="D124" s="497"/>
      <c r="F124" s="497"/>
      <c r="G124" s="232"/>
      <c r="H124" s="232"/>
    </row>
    <row r="125" spans="2:8" s="180" customFormat="1" x14ac:dyDescent="0.25">
      <c r="B125" s="497"/>
      <c r="C125" s="497"/>
      <c r="D125" s="497"/>
      <c r="F125" s="497"/>
      <c r="G125" s="232"/>
      <c r="H125" s="232"/>
    </row>
    <row r="126" spans="2:8" s="180" customFormat="1" x14ac:dyDescent="0.25">
      <c r="B126" s="497"/>
      <c r="C126" s="497"/>
      <c r="D126" s="497"/>
      <c r="F126" s="497"/>
      <c r="G126" s="232"/>
      <c r="H126" s="232"/>
    </row>
    <row r="127" spans="2:8" s="180" customFormat="1" x14ac:dyDescent="0.25">
      <c r="B127" s="497"/>
      <c r="C127" s="497"/>
      <c r="D127" s="497"/>
      <c r="F127" s="497"/>
      <c r="G127" s="232"/>
      <c r="H127" s="232"/>
    </row>
    <row r="128" spans="2:8" s="180" customFormat="1" x14ac:dyDescent="0.25">
      <c r="B128" s="497"/>
      <c r="C128" s="497"/>
      <c r="D128" s="497"/>
      <c r="F128" s="497"/>
      <c r="G128" s="232"/>
      <c r="H128" s="232"/>
    </row>
    <row r="129" spans="2:8" s="180" customFormat="1" x14ac:dyDescent="0.25">
      <c r="B129" s="497"/>
      <c r="C129" s="497"/>
      <c r="D129" s="497"/>
      <c r="F129" s="497"/>
      <c r="G129" s="232"/>
      <c r="H129" s="232"/>
    </row>
    <row r="130" spans="2:8" s="180" customFormat="1" x14ac:dyDescent="0.25">
      <c r="B130" s="497"/>
      <c r="C130" s="497"/>
      <c r="D130" s="497"/>
      <c r="F130" s="497"/>
      <c r="G130" s="232"/>
      <c r="H130" s="232"/>
    </row>
    <row r="131" spans="2:8" s="180" customFormat="1" x14ac:dyDescent="0.25">
      <c r="B131" s="497"/>
      <c r="C131" s="497"/>
      <c r="D131" s="497"/>
      <c r="F131" s="497"/>
      <c r="G131" s="232"/>
      <c r="H131" s="232"/>
    </row>
    <row r="132" spans="2:8" s="180" customFormat="1" x14ac:dyDescent="0.25">
      <c r="B132" s="497"/>
      <c r="C132" s="497"/>
      <c r="D132" s="497"/>
      <c r="F132" s="497"/>
      <c r="G132" s="232"/>
      <c r="H132" s="232"/>
    </row>
    <row r="133" spans="2:8" s="180" customFormat="1" x14ac:dyDescent="0.25">
      <c r="B133" s="497"/>
      <c r="C133" s="497"/>
      <c r="D133" s="497"/>
      <c r="F133" s="497"/>
      <c r="G133" s="232"/>
      <c r="H133" s="232"/>
    </row>
    <row r="134" spans="2:8" s="180" customFormat="1" x14ac:dyDescent="0.25">
      <c r="B134" s="497"/>
      <c r="C134" s="497"/>
      <c r="D134" s="497"/>
      <c r="F134" s="497"/>
      <c r="G134" s="232"/>
      <c r="H134" s="232"/>
    </row>
    <row r="135" spans="2:8" s="180" customFormat="1" x14ac:dyDescent="0.25">
      <c r="B135" s="497"/>
      <c r="C135" s="497"/>
      <c r="D135" s="497"/>
      <c r="F135" s="497"/>
      <c r="G135" s="232"/>
      <c r="H135" s="232"/>
    </row>
    <row r="136" spans="2:8" s="180" customFormat="1" x14ac:dyDescent="0.25">
      <c r="B136" s="497"/>
      <c r="C136" s="497"/>
      <c r="D136" s="497"/>
      <c r="F136" s="497"/>
      <c r="G136" s="232"/>
      <c r="H136" s="232"/>
    </row>
    <row r="137" spans="2:8" s="180" customFormat="1" x14ac:dyDescent="0.25">
      <c r="B137" s="497"/>
      <c r="C137" s="497"/>
      <c r="D137" s="497"/>
      <c r="F137" s="497"/>
      <c r="G137" s="232"/>
      <c r="H137" s="232"/>
    </row>
    <row r="138" spans="2:8" s="180" customFormat="1" x14ac:dyDescent="0.25">
      <c r="B138" s="497"/>
      <c r="C138" s="497"/>
      <c r="D138" s="497"/>
      <c r="F138" s="497"/>
      <c r="G138" s="232"/>
      <c r="H138" s="232"/>
    </row>
    <row r="139" spans="2:8" s="180" customFormat="1" x14ac:dyDescent="0.25">
      <c r="B139" s="497"/>
      <c r="C139" s="497"/>
      <c r="D139" s="497"/>
      <c r="F139" s="497"/>
      <c r="G139" s="232"/>
      <c r="H139" s="232"/>
    </row>
    <row r="140" spans="2:8" s="180" customFormat="1" x14ac:dyDescent="0.25">
      <c r="B140" s="497"/>
      <c r="C140" s="497"/>
      <c r="D140" s="497"/>
      <c r="F140" s="497"/>
      <c r="G140" s="232"/>
      <c r="H140" s="232"/>
    </row>
    <row r="141" spans="2:8" s="180" customFormat="1" x14ac:dyDescent="0.25">
      <c r="B141" s="497"/>
      <c r="C141" s="497"/>
      <c r="D141" s="497"/>
      <c r="F141" s="497"/>
      <c r="G141" s="232"/>
      <c r="H141" s="232"/>
    </row>
    <row r="142" spans="2:8" s="180" customFormat="1" x14ac:dyDescent="0.25">
      <c r="B142" s="497"/>
      <c r="C142" s="497"/>
      <c r="D142" s="497"/>
      <c r="F142" s="497"/>
      <c r="G142" s="232"/>
      <c r="H142" s="232"/>
    </row>
    <row r="143" spans="2:8" s="180" customFormat="1" x14ac:dyDescent="0.25">
      <c r="B143" s="497"/>
      <c r="C143" s="497"/>
      <c r="D143" s="497"/>
      <c r="F143" s="497"/>
      <c r="G143" s="232"/>
      <c r="H143" s="232"/>
    </row>
    <row r="144" spans="2:8" s="180" customFormat="1" x14ac:dyDescent="0.25">
      <c r="B144" s="497"/>
      <c r="C144" s="497"/>
      <c r="D144" s="497"/>
      <c r="F144" s="497"/>
      <c r="G144" s="232"/>
      <c r="H144" s="232"/>
    </row>
    <row r="145" spans="2:8" s="180" customFormat="1" x14ac:dyDescent="0.25">
      <c r="B145" s="497"/>
      <c r="C145" s="497"/>
      <c r="D145" s="497"/>
      <c r="F145" s="497"/>
      <c r="G145" s="232"/>
      <c r="H145" s="232"/>
    </row>
    <row r="146" spans="2:8" s="180" customFormat="1" x14ac:dyDescent="0.25">
      <c r="B146" s="497"/>
      <c r="C146" s="497"/>
      <c r="D146" s="497"/>
      <c r="F146" s="497"/>
      <c r="G146" s="232"/>
      <c r="H146" s="232"/>
    </row>
    <row r="147" spans="2:8" s="180" customFormat="1" x14ac:dyDescent="0.25">
      <c r="B147" s="497"/>
      <c r="C147" s="497"/>
      <c r="D147" s="497"/>
      <c r="F147" s="497"/>
      <c r="G147" s="232"/>
      <c r="H147" s="232"/>
    </row>
    <row r="148" spans="2:8" s="180" customFormat="1" x14ac:dyDescent="0.25">
      <c r="B148" s="497"/>
      <c r="C148" s="497"/>
      <c r="D148" s="497"/>
      <c r="F148" s="497"/>
      <c r="G148" s="232"/>
      <c r="H148" s="232"/>
    </row>
    <row r="149" spans="2:8" s="180" customFormat="1" x14ac:dyDescent="0.25">
      <c r="B149" s="497"/>
      <c r="C149" s="497"/>
      <c r="D149" s="497"/>
      <c r="F149" s="497"/>
      <c r="G149" s="232"/>
      <c r="H149" s="232"/>
    </row>
    <row r="150" spans="2:8" s="180" customFormat="1" x14ac:dyDescent="0.25">
      <c r="B150" s="497"/>
      <c r="C150" s="497"/>
      <c r="D150" s="497"/>
      <c r="F150" s="497"/>
      <c r="G150" s="232"/>
      <c r="H150" s="232"/>
    </row>
    <row r="151" spans="2:8" s="180" customFormat="1" x14ac:dyDescent="0.25">
      <c r="B151" s="497"/>
      <c r="C151" s="497"/>
      <c r="D151" s="497"/>
      <c r="F151" s="497"/>
      <c r="G151" s="232"/>
      <c r="H151" s="232"/>
    </row>
    <row r="152" spans="2:8" s="180" customFormat="1" x14ac:dyDescent="0.25">
      <c r="B152" s="497"/>
      <c r="C152" s="497"/>
      <c r="D152" s="497"/>
      <c r="F152" s="497"/>
      <c r="G152" s="232"/>
      <c r="H152" s="232"/>
    </row>
    <row r="153" spans="2:8" s="180" customFormat="1" x14ac:dyDescent="0.25">
      <c r="B153" s="497"/>
      <c r="C153" s="497"/>
      <c r="D153" s="497"/>
      <c r="F153" s="497"/>
      <c r="G153" s="232"/>
      <c r="H153" s="232"/>
    </row>
    <row r="154" spans="2:8" s="180" customFormat="1" x14ac:dyDescent="0.25">
      <c r="B154" s="497"/>
      <c r="C154" s="497"/>
      <c r="D154" s="497"/>
      <c r="F154" s="497"/>
      <c r="G154" s="232"/>
      <c r="H154" s="232"/>
    </row>
    <row r="155" spans="2:8" s="180" customFormat="1" x14ac:dyDescent="0.25">
      <c r="B155" s="497"/>
      <c r="C155" s="497"/>
      <c r="D155" s="497"/>
      <c r="F155" s="497"/>
      <c r="G155" s="232"/>
      <c r="H155" s="232"/>
    </row>
    <row r="156" spans="2:8" s="180" customFormat="1" x14ac:dyDescent="0.25">
      <c r="B156" s="497"/>
      <c r="C156" s="497"/>
      <c r="D156" s="497"/>
      <c r="F156" s="497"/>
      <c r="G156" s="232"/>
      <c r="H156" s="232"/>
    </row>
    <row r="157" spans="2:8" s="180" customFormat="1" x14ac:dyDescent="0.25">
      <c r="B157" s="497"/>
      <c r="C157" s="497"/>
      <c r="D157" s="497"/>
      <c r="F157" s="497"/>
      <c r="G157" s="232"/>
      <c r="H157" s="232"/>
    </row>
    <row r="158" spans="2:8" s="180" customFormat="1" x14ac:dyDescent="0.25">
      <c r="B158" s="497"/>
      <c r="C158" s="497"/>
      <c r="D158" s="497"/>
      <c r="F158" s="497"/>
      <c r="G158" s="232"/>
      <c r="H158" s="232"/>
    </row>
    <row r="159" spans="2:8" s="180" customFormat="1" x14ac:dyDescent="0.25">
      <c r="B159" s="497"/>
      <c r="C159" s="497"/>
      <c r="D159" s="497"/>
      <c r="F159" s="497"/>
      <c r="G159" s="232"/>
      <c r="H159" s="232"/>
    </row>
    <row r="160" spans="2:8" s="180" customFormat="1" x14ac:dyDescent="0.25">
      <c r="B160" s="497"/>
      <c r="C160" s="497"/>
      <c r="D160" s="497"/>
      <c r="F160" s="497"/>
      <c r="G160" s="232"/>
      <c r="H160" s="232"/>
    </row>
    <row r="161" spans="2:8" s="180" customFormat="1" x14ac:dyDescent="0.25">
      <c r="B161" s="497"/>
      <c r="C161" s="497"/>
      <c r="D161" s="497"/>
      <c r="F161" s="497"/>
      <c r="G161" s="232"/>
      <c r="H161" s="232"/>
    </row>
    <row r="162" spans="2:8" s="180" customFormat="1" x14ac:dyDescent="0.25">
      <c r="B162" s="497"/>
      <c r="C162" s="497"/>
      <c r="D162" s="497"/>
      <c r="F162" s="497"/>
      <c r="G162" s="232"/>
      <c r="H162" s="232"/>
    </row>
    <row r="163" spans="2:8" s="180" customFormat="1" x14ac:dyDescent="0.25">
      <c r="B163" s="497"/>
      <c r="C163" s="497"/>
      <c r="D163" s="497"/>
      <c r="F163" s="497"/>
      <c r="G163" s="232"/>
      <c r="H163" s="232"/>
    </row>
    <row r="164" spans="2:8" s="180" customFormat="1" x14ac:dyDescent="0.25">
      <c r="B164" s="497"/>
      <c r="C164" s="497"/>
      <c r="D164" s="497"/>
      <c r="F164" s="497"/>
      <c r="G164" s="232"/>
      <c r="H164" s="232"/>
    </row>
    <row r="165" spans="2:8" s="180" customFormat="1" x14ac:dyDescent="0.25">
      <c r="B165" s="497"/>
      <c r="C165" s="497"/>
      <c r="D165" s="497"/>
      <c r="F165" s="497"/>
      <c r="G165" s="232"/>
      <c r="H165" s="232"/>
    </row>
    <row r="166" spans="2:8" s="180" customFormat="1" x14ac:dyDescent="0.25">
      <c r="B166" s="497"/>
      <c r="C166" s="497"/>
      <c r="D166" s="497"/>
      <c r="F166" s="497"/>
      <c r="G166" s="232"/>
      <c r="H166" s="232"/>
    </row>
    <row r="167" spans="2:8" s="180" customFormat="1" x14ac:dyDescent="0.25">
      <c r="B167" s="497"/>
      <c r="C167" s="497"/>
      <c r="D167" s="497"/>
      <c r="F167" s="497"/>
      <c r="G167" s="232"/>
      <c r="H167" s="232"/>
    </row>
    <row r="168" spans="2:8" s="180" customFormat="1" x14ac:dyDescent="0.25">
      <c r="B168" s="497"/>
      <c r="C168" s="497"/>
      <c r="D168" s="497"/>
      <c r="F168" s="497"/>
      <c r="G168" s="232"/>
      <c r="H168" s="232"/>
    </row>
    <row r="169" spans="2:8" s="180" customFormat="1" x14ac:dyDescent="0.25">
      <c r="B169" s="497"/>
      <c r="C169" s="497"/>
      <c r="D169" s="497"/>
      <c r="F169" s="497"/>
      <c r="G169" s="232"/>
      <c r="H169" s="232"/>
    </row>
    <row r="170" spans="2:8" s="180" customFormat="1" x14ac:dyDescent="0.25">
      <c r="B170" s="497"/>
      <c r="C170" s="497"/>
      <c r="D170" s="497"/>
      <c r="F170" s="497"/>
      <c r="G170" s="232"/>
      <c r="H170" s="232"/>
    </row>
    <row r="171" spans="2:8" s="180" customFormat="1" x14ac:dyDescent="0.25">
      <c r="B171" s="497"/>
      <c r="C171" s="497"/>
      <c r="D171" s="497"/>
      <c r="F171" s="497"/>
      <c r="G171" s="232"/>
      <c r="H171" s="232"/>
    </row>
    <row r="172" spans="2:8" s="180" customFormat="1" x14ac:dyDescent="0.25">
      <c r="B172" s="497"/>
      <c r="C172" s="497"/>
      <c r="D172" s="497"/>
      <c r="F172" s="497"/>
      <c r="G172" s="232"/>
      <c r="H172" s="232"/>
    </row>
    <row r="173" spans="2:8" s="180" customFormat="1" x14ac:dyDescent="0.25">
      <c r="B173" s="497"/>
      <c r="C173" s="497"/>
      <c r="D173" s="497"/>
      <c r="F173" s="497"/>
      <c r="G173" s="232"/>
      <c r="H173" s="232"/>
    </row>
    <row r="174" spans="2:8" s="180" customFormat="1" x14ac:dyDescent="0.25">
      <c r="B174" s="497"/>
      <c r="C174" s="497"/>
      <c r="D174" s="497"/>
      <c r="F174" s="497"/>
      <c r="G174" s="232"/>
      <c r="H174" s="232"/>
    </row>
    <row r="175" spans="2:8" s="180" customFormat="1" x14ac:dyDescent="0.25">
      <c r="B175" s="497"/>
      <c r="C175" s="497"/>
      <c r="D175" s="497"/>
      <c r="F175" s="497"/>
      <c r="G175" s="232"/>
      <c r="H175" s="232"/>
    </row>
    <row r="176" spans="2:8" s="180" customFormat="1" x14ac:dyDescent="0.25">
      <c r="B176" s="497"/>
      <c r="C176" s="497"/>
      <c r="D176" s="497"/>
      <c r="F176" s="497"/>
      <c r="G176" s="232"/>
      <c r="H176" s="232"/>
    </row>
    <row r="177" spans="2:8" s="180" customFormat="1" x14ac:dyDescent="0.25">
      <c r="B177" s="497"/>
      <c r="C177" s="497"/>
      <c r="D177" s="497"/>
      <c r="F177" s="497"/>
      <c r="G177" s="232"/>
      <c r="H177" s="232"/>
    </row>
    <row r="178" spans="2:8" s="180" customFormat="1" x14ac:dyDescent="0.25">
      <c r="B178" s="497"/>
      <c r="C178" s="497"/>
      <c r="D178" s="497"/>
      <c r="F178" s="497"/>
      <c r="G178" s="232"/>
      <c r="H178" s="232"/>
    </row>
    <row r="179" spans="2:8" s="180" customFormat="1" x14ac:dyDescent="0.25">
      <c r="B179" s="497"/>
      <c r="C179" s="497"/>
      <c r="D179" s="497"/>
      <c r="F179" s="497"/>
      <c r="G179" s="232"/>
      <c r="H179" s="232"/>
    </row>
    <row r="180" spans="2:8" s="180" customFormat="1" x14ac:dyDescent="0.25">
      <c r="B180" s="497"/>
      <c r="C180" s="497"/>
      <c r="D180" s="497"/>
      <c r="F180" s="497"/>
      <c r="G180" s="232"/>
      <c r="H180" s="232"/>
    </row>
    <row r="181" spans="2:8" s="180" customFormat="1" x14ac:dyDescent="0.25">
      <c r="B181" s="497"/>
      <c r="C181" s="497"/>
      <c r="D181" s="497"/>
      <c r="F181" s="497"/>
      <c r="G181" s="232"/>
      <c r="H181" s="232"/>
    </row>
    <row r="182" spans="2:8" s="180" customFormat="1" x14ac:dyDescent="0.25">
      <c r="B182" s="497"/>
      <c r="C182" s="497"/>
      <c r="D182" s="497"/>
      <c r="F182" s="497"/>
      <c r="G182" s="232"/>
      <c r="H182" s="232"/>
    </row>
    <row r="183" spans="2:8" s="180" customFormat="1" x14ac:dyDescent="0.25">
      <c r="B183" s="497"/>
      <c r="C183" s="497"/>
      <c r="D183" s="497"/>
      <c r="F183" s="497"/>
      <c r="G183" s="232"/>
      <c r="H183" s="232"/>
    </row>
    <row r="184" spans="2:8" s="180" customFormat="1" x14ac:dyDescent="0.25">
      <c r="B184" s="497"/>
      <c r="C184" s="497"/>
      <c r="D184" s="497"/>
      <c r="F184" s="497"/>
      <c r="G184" s="232"/>
      <c r="H184" s="232"/>
    </row>
    <row r="185" spans="2:8" s="180" customFormat="1" x14ac:dyDescent="0.25">
      <c r="B185" s="497"/>
      <c r="C185" s="497"/>
      <c r="D185" s="497"/>
      <c r="F185" s="497"/>
      <c r="G185" s="232"/>
      <c r="H185" s="232"/>
    </row>
    <row r="186" spans="2:8" s="180" customFormat="1" x14ac:dyDescent="0.25">
      <c r="B186" s="497"/>
      <c r="C186" s="497"/>
      <c r="D186" s="497"/>
      <c r="F186" s="497"/>
      <c r="G186" s="232"/>
      <c r="H186" s="232"/>
    </row>
    <row r="187" spans="2:8" s="180" customFormat="1" x14ac:dyDescent="0.25">
      <c r="B187" s="497"/>
      <c r="C187" s="497"/>
      <c r="D187" s="497"/>
      <c r="F187" s="497"/>
      <c r="G187" s="232"/>
      <c r="H187" s="232"/>
    </row>
    <row r="188" spans="2:8" s="180" customFormat="1" x14ac:dyDescent="0.25">
      <c r="B188" s="497"/>
      <c r="C188" s="497"/>
      <c r="D188" s="497"/>
      <c r="F188" s="497"/>
      <c r="G188" s="232"/>
      <c r="H188" s="232"/>
    </row>
    <row r="189" spans="2:8" s="180" customFormat="1" x14ac:dyDescent="0.25">
      <c r="B189" s="497"/>
      <c r="C189" s="497"/>
      <c r="D189" s="497"/>
      <c r="F189" s="497"/>
      <c r="G189" s="232"/>
      <c r="H189" s="232"/>
    </row>
    <row r="190" spans="2:8" s="180" customFormat="1" x14ac:dyDescent="0.25">
      <c r="B190" s="497"/>
      <c r="C190" s="497"/>
      <c r="D190" s="497"/>
      <c r="F190" s="497"/>
      <c r="G190" s="232"/>
      <c r="H190" s="232"/>
    </row>
    <row r="191" spans="2:8" s="180" customFormat="1" x14ac:dyDescent="0.25">
      <c r="B191" s="497"/>
      <c r="C191" s="497"/>
      <c r="D191" s="497"/>
      <c r="F191" s="497"/>
      <c r="G191" s="232"/>
      <c r="H191" s="232"/>
    </row>
    <row r="192" spans="2:8" s="180" customFormat="1" x14ac:dyDescent="0.25">
      <c r="B192" s="497"/>
      <c r="C192" s="497"/>
      <c r="D192" s="497"/>
      <c r="F192" s="497"/>
      <c r="G192" s="232"/>
      <c r="H192" s="232"/>
    </row>
    <row r="193" spans="2:8" s="180" customFormat="1" x14ac:dyDescent="0.25">
      <c r="B193" s="497"/>
      <c r="C193" s="497"/>
      <c r="D193" s="497"/>
      <c r="F193" s="497"/>
      <c r="G193" s="232"/>
      <c r="H193" s="232"/>
    </row>
    <row r="194" spans="2:8" s="180" customFormat="1" x14ac:dyDescent="0.25">
      <c r="B194" s="497"/>
      <c r="C194" s="497"/>
      <c r="D194" s="497"/>
      <c r="F194" s="497"/>
      <c r="G194" s="232"/>
      <c r="H194" s="232"/>
    </row>
    <row r="195" spans="2:8" s="180" customFormat="1" x14ac:dyDescent="0.25">
      <c r="B195" s="497"/>
      <c r="C195" s="497"/>
      <c r="D195" s="497"/>
      <c r="F195" s="497"/>
      <c r="G195" s="232"/>
      <c r="H195" s="232"/>
    </row>
    <row r="196" spans="2:8" s="180" customFormat="1" x14ac:dyDescent="0.25">
      <c r="B196" s="497"/>
      <c r="C196" s="497"/>
      <c r="D196" s="497"/>
      <c r="F196" s="497"/>
      <c r="G196" s="232"/>
      <c r="H196" s="232"/>
    </row>
    <row r="197" spans="2:8" s="180" customFormat="1" x14ac:dyDescent="0.25">
      <c r="B197" s="497"/>
      <c r="C197" s="497"/>
      <c r="D197" s="497"/>
      <c r="F197" s="497"/>
      <c r="G197" s="232"/>
      <c r="H197" s="232"/>
    </row>
    <row r="198" spans="2:8" s="180" customFormat="1" x14ac:dyDescent="0.25">
      <c r="B198" s="497"/>
      <c r="C198" s="497"/>
      <c r="D198" s="497"/>
      <c r="F198" s="497"/>
      <c r="G198" s="232"/>
      <c r="H198" s="232"/>
    </row>
    <row r="199" spans="2:8" s="180" customFormat="1" x14ac:dyDescent="0.25">
      <c r="B199" s="497"/>
      <c r="C199" s="497"/>
      <c r="D199" s="497"/>
      <c r="F199" s="497"/>
      <c r="G199" s="232"/>
      <c r="H199" s="232"/>
    </row>
    <row r="200" spans="2:8" s="180" customFormat="1" x14ac:dyDescent="0.25">
      <c r="B200" s="497"/>
      <c r="C200" s="497"/>
      <c r="D200" s="497"/>
      <c r="F200" s="497"/>
      <c r="G200" s="232"/>
      <c r="H200" s="232"/>
    </row>
    <row r="201" spans="2:8" s="180" customFormat="1" x14ac:dyDescent="0.25">
      <c r="B201" s="497"/>
      <c r="C201" s="497"/>
      <c r="D201" s="497"/>
      <c r="F201" s="497"/>
      <c r="G201" s="232"/>
      <c r="H201" s="232"/>
    </row>
    <row r="202" spans="2:8" s="180" customFormat="1" x14ac:dyDescent="0.25">
      <c r="B202" s="497"/>
      <c r="C202" s="497"/>
      <c r="D202" s="497"/>
      <c r="F202" s="497"/>
      <c r="G202" s="232"/>
      <c r="H202" s="232"/>
    </row>
    <row r="203" spans="2:8" s="180" customFormat="1" x14ac:dyDescent="0.25">
      <c r="B203" s="497"/>
      <c r="C203" s="497"/>
      <c r="D203" s="497"/>
      <c r="F203" s="497"/>
      <c r="G203" s="232"/>
      <c r="H203" s="232"/>
    </row>
    <row r="204" spans="2:8" s="180" customFormat="1" x14ac:dyDescent="0.25">
      <c r="B204" s="497"/>
      <c r="C204" s="497"/>
      <c r="D204" s="497"/>
      <c r="F204" s="497"/>
      <c r="G204" s="232"/>
      <c r="H204" s="232"/>
    </row>
    <row r="205" spans="2:8" s="180" customFormat="1" x14ac:dyDescent="0.25">
      <c r="B205" s="497"/>
      <c r="C205" s="497"/>
      <c r="D205" s="497"/>
      <c r="F205" s="497"/>
      <c r="G205" s="232"/>
      <c r="H205" s="232"/>
    </row>
    <row r="206" spans="2:8" s="180" customFormat="1" x14ac:dyDescent="0.25">
      <c r="B206" s="497"/>
      <c r="C206" s="497"/>
      <c r="D206" s="497"/>
      <c r="F206" s="497"/>
      <c r="G206" s="232"/>
      <c r="H206" s="232"/>
    </row>
    <row r="207" spans="2:8" s="180" customFormat="1" x14ac:dyDescent="0.25">
      <c r="B207" s="497"/>
      <c r="C207" s="497"/>
      <c r="D207" s="497"/>
      <c r="F207" s="497"/>
      <c r="G207" s="232"/>
      <c r="H207" s="232"/>
    </row>
    <row r="208" spans="2:8" s="180" customFormat="1" x14ac:dyDescent="0.25">
      <c r="B208" s="497"/>
      <c r="C208" s="497"/>
      <c r="D208" s="497"/>
      <c r="F208" s="497"/>
      <c r="G208" s="232"/>
      <c r="H208" s="232"/>
    </row>
    <row r="209" spans="2:8" s="180" customFormat="1" x14ac:dyDescent="0.25">
      <c r="B209" s="497"/>
      <c r="C209" s="497"/>
      <c r="D209" s="497"/>
      <c r="F209" s="497"/>
      <c r="G209" s="232"/>
      <c r="H209" s="232"/>
    </row>
    <row r="210" spans="2:8" s="180" customFormat="1" x14ac:dyDescent="0.25">
      <c r="B210" s="497"/>
      <c r="C210" s="497"/>
      <c r="D210" s="497"/>
      <c r="F210" s="497"/>
      <c r="G210" s="232"/>
      <c r="H210" s="232"/>
    </row>
    <row r="211" spans="2:8" s="180" customFormat="1" x14ac:dyDescent="0.25">
      <c r="B211" s="497"/>
      <c r="C211" s="497"/>
      <c r="D211" s="497"/>
      <c r="F211" s="497"/>
      <c r="G211" s="232"/>
      <c r="H211" s="232"/>
    </row>
    <row r="212" spans="2:8" s="180" customFormat="1" x14ac:dyDescent="0.25">
      <c r="B212" s="497"/>
      <c r="C212" s="497"/>
      <c r="D212" s="497"/>
      <c r="F212" s="497"/>
      <c r="G212" s="232"/>
      <c r="H212" s="232"/>
    </row>
    <row r="213" spans="2:8" s="180" customFormat="1" x14ac:dyDescent="0.25">
      <c r="B213" s="497"/>
      <c r="C213" s="497"/>
      <c r="D213" s="497"/>
      <c r="F213" s="497"/>
      <c r="G213" s="232"/>
      <c r="H213" s="232"/>
    </row>
    <row r="214" spans="2:8" s="180" customFormat="1" x14ac:dyDescent="0.25">
      <c r="B214" s="497"/>
      <c r="C214" s="497"/>
      <c r="D214" s="497"/>
      <c r="F214" s="497"/>
      <c r="G214" s="232"/>
      <c r="H214" s="232"/>
    </row>
    <row r="215" spans="2:8" s="180" customFormat="1" x14ac:dyDescent="0.25">
      <c r="B215" s="497"/>
      <c r="C215" s="497"/>
      <c r="D215" s="497"/>
      <c r="F215" s="497"/>
      <c r="G215" s="232"/>
      <c r="H215" s="232"/>
    </row>
    <row r="216" spans="2:8" s="180" customFormat="1" x14ac:dyDescent="0.25">
      <c r="B216" s="497"/>
      <c r="C216" s="497"/>
      <c r="D216" s="497"/>
      <c r="F216" s="497"/>
      <c r="G216" s="232"/>
      <c r="H216" s="232"/>
    </row>
    <row r="217" spans="2:8" s="180" customFormat="1" x14ac:dyDescent="0.25">
      <c r="B217" s="497"/>
      <c r="C217" s="497"/>
      <c r="D217" s="497"/>
      <c r="F217" s="497"/>
      <c r="G217" s="232"/>
      <c r="H217" s="232"/>
    </row>
    <row r="218" spans="2:8" s="180" customFormat="1" x14ac:dyDescent="0.25">
      <c r="B218" s="497"/>
      <c r="C218" s="497"/>
      <c r="D218" s="497"/>
      <c r="F218" s="497"/>
      <c r="G218" s="232"/>
      <c r="H218" s="232"/>
    </row>
    <row r="219" spans="2:8" s="180" customFormat="1" x14ac:dyDescent="0.25">
      <c r="B219" s="497"/>
      <c r="C219" s="497"/>
      <c r="D219" s="497"/>
      <c r="F219" s="497"/>
      <c r="G219" s="232"/>
      <c r="H219" s="232"/>
    </row>
    <row r="220" spans="2:8" s="180" customFormat="1" x14ac:dyDescent="0.25">
      <c r="B220" s="497"/>
      <c r="C220" s="497"/>
      <c r="D220" s="497"/>
      <c r="F220" s="497"/>
      <c r="G220" s="232"/>
      <c r="H220" s="232"/>
    </row>
    <row r="221" spans="2:8" s="180" customFormat="1" x14ac:dyDescent="0.25">
      <c r="B221" s="497"/>
      <c r="C221" s="497"/>
      <c r="D221" s="497"/>
      <c r="F221" s="497"/>
      <c r="G221" s="232"/>
      <c r="H221" s="232"/>
    </row>
    <row r="222" spans="2:8" s="180" customFormat="1" x14ac:dyDescent="0.25">
      <c r="B222" s="497"/>
      <c r="C222" s="497"/>
      <c r="D222" s="497"/>
      <c r="F222" s="497"/>
      <c r="G222" s="232"/>
      <c r="H222" s="232"/>
    </row>
    <row r="223" spans="2:8" s="180" customFormat="1" x14ac:dyDescent="0.25">
      <c r="B223" s="497"/>
      <c r="C223" s="497"/>
      <c r="D223" s="497"/>
      <c r="F223" s="497"/>
      <c r="G223" s="232"/>
      <c r="H223" s="232"/>
    </row>
    <row r="224" spans="2:8" s="180" customFormat="1" x14ac:dyDescent="0.25">
      <c r="B224" s="497"/>
      <c r="C224" s="497"/>
      <c r="D224" s="497"/>
      <c r="F224" s="497"/>
      <c r="G224" s="232"/>
      <c r="H224" s="232"/>
    </row>
    <row r="225" spans="2:8" s="180" customFormat="1" x14ac:dyDescent="0.25">
      <c r="B225" s="497"/>
      <c r="C225" s="497"/>
      <c r="D225" s="497"/>
      <c r="F225" s="497"/>
      <c r="G225" s="232"/>
      <c r="H225" s="232"/>
    </row>
    <row r="226" spans="2:8" s="180" customFormat="1" x14ac:dyDescent="0.25">
      <c r="B226" s="497"/>
      <c r="C226" s="497"/>
      <c r="D226" s="497"/>
      <c r="F226" s="497"/>
      <c r="G226" s="232"/>
      <c r="H226" s="232"/>
    </row>
    <row r="227" spans="2:8" s="180" customFormat="1" x14ac:dyDescent="0.25">
      <c r="B227" s="497"/>
      <c r="C227" s="497"/>
      <c r="D227" s="497"/>
      <c r="F227" s="497"/>
      <c r="G227" s="232"/>
      <c r="H227" s="232"/>
    </row>
    <row r="228" spans="2:8" s="180" customFormat="1" x14ac:dyDescent="0.25">
      <c r="B228" s="497"/>
      <c r="C228" s="497"/>
      <c r="D228" s="497"/>
      <c r="F228" s="497"/>
      <c r="G228" s="232"/>
      <c r="H228" s="232"/>
    </row>
    <row r="229" spans="2:8" s="180" customFormat="1" x14ac:dyDescent="0.25">
      <c r="B229" s="497"/>
      <c r="C229" s="497"/>
      <c r="D229" s="497"/>
      <c r="F229" s="497"/>
      <c r="G229" s="232"/>
      <c r="H229" s="232"/>
    </row>
    <row r="230" spans="2:8" s="180" customFormat="1" x14ac:dyDescent="0.25">
      <c r="B230" s="497"/>
      <c r="C230" s="497"/>
      <c r="D230" s="497"/>
      <c r="F230" s="497"/>
      <c r="G230" s="232"/>
      <c r="H230" s="232"/>
    </row>
    <row r="231" spans="2:8" s="180" customFormat="1" x14ac:dyDescent="0.25">
      <c r="B231" s="497"/>
      <c r="C231" s="497"/>
      <c r="D231" s="497"/>
      <c r="F231" s="497"/>
      <c r="G231" s="232"/>
      <c r="H231" s="232"/>
    </row>
    <row r="232" spans="2:8" s="180" customFormat="1" x14ac:dyDescent="0.25">
      <c r="B232" s="497"/>
      <c r="C232" s="497"/>
      <c r="D232" s="497"/>
      <c r="F232" s="497"/>
      <c r="G232" s="232"/>
      <c r="H232" s="232"/>
    </row>
    <row r="233" spans="2:8" s="180" customFormat="1" x14ac:dyDescent="0.25">
      <c r="B233" s="497"/>
      <c r="C233" s="497"/>
      <c r="D233" s="497"/>
      <c r="F233" s="497"/>
      <c r="G233" s="232"/>
      <c r="H233" s="232"/>
    </row>
    <row r="234" spans="2:8" s="180" customFormat="1" x14ac:dyDescent="0.25">
      <c r="B234" s="497"/>
      <c r="C234" s="497"/>
      <c r="D234" s="497"/>
      <c r="F234" s="497"/>
      <c r="G234" s="232"/>
      <c r="H234" s="232"/>
    </row>
    <row r="235" spans="2:8" s="180" customFormat="1" x14ac:dyDescent="0.25">
      <c r="B235" s="497"/>
      <c r="C235" s="497"/>
      <c r="D235" s="497"/>
      <c r="F235" s="497"/>
      <c r="G235" s="232"/>
      <c r="H235" s="232"/>
    </row>
    <row r="236" spans="2:8" s="180" customFormat="1" x14ac:dyDescent="0.25">
      <c r="B236" s="497"/>
      <c r="C236" s="497"/>
      <c r="D236" s="497"/>
      <c r="F236" s="497"/>
      <c r="G236" s="232"/>
      <c r="H236" s="232"/>
    </row>
    <row r="237" spans="2:8" s="180" customFormat="1" x14ac:dyDescent="0.25">
      <c r="B237" s="497"/>
      <c r="C237" s="497"/>
      <c r="D237" s="497"/>
      <c r="F237" s="497"/>
      <c r="G237" s="232"/>
      <c r="H237" s="232"/>
    </row>
    <row r="238" spans="2:8" s="180" customFormat="1" x14ac:dyDescent="0.25">
      <c r="B238" s="497"/>
      <c r="C238" s="497"/>
      <c r="D238" s="497"/>
      <c r="F238" s="497"/>
      <c r="G238" s="232"/>
      <c r="H238" s="232"/>
    </row>
    <row r="239" spans="2:8" s="180" customFormat="1" x14ac:dyDescent="0.25">
      <c r="B239" s="497"/>
      <c r="C239" s="497"/>
      <c r="D239" s="497"/>
      <c r="F239" s="497"/>
      <c r="G239" s="232"/>
      <c r="H239" s="232"/>
    </row>
    <row r="240" spans="2:8" s="180" customFormat="1" x14ac:dyDescent="0.25">
      <c r="B240" s="497"/>
      <c r="C240" s="497"/>
      <c r="D240" s="497"/>
      <c r="F240" s="497"/>
      <c r="G240" s="232"/>
      <c r="H240" s="232"/>
    </row>
    <row r="241" spans="2:8" s="180" customFormat="1" x14ac:dyDescent="0.25">
      <c r="B241" s="497"/>
      <c r="C241" s="497"/>
      <c r="D241" s="497"/>
      <c r="F241" s="497"/>
      <c r="G241" s="232"/>
      <c r="H241" s="232"/>
    </row>
    <row r="242" spans="2:8" s="180" customFormat="1" x14ac:dyDescent="0.25">
      <c r="B242" s="497"/>
      <c r="C242" s="497"/>
      <c r="D242" s="497"/>
      <c r="F242" s="497"/>
      <c r="G242" s="232"/>
      <c r="H242" s="232"/>
    </row>
    <row r="243" spans="2:8" s="180" customFormat="1" x14ac:dyDescent="0.25">
      <c r="B243" s="497"/>
      <c r="C243" s="497"/>
      <c r="D243" s="497"/>
      <c r="F243" s="497"/>
      <c r="G243" s="232"/>
      <c r="H243" s="232"/>
    </row>
    <row r="244" spans="2:8" s="180" customFormat="1" x14ac:dyDescent="0.25">
      <c r="B244" s="497"/>
      <c r="C244" s="497"/>
      <c r="D244" s="497"/>
      <c r="F244" s="497"/>
      <c r="G244" s="232"/>
      <c r="H244" s="232"/>
    </row>
    <row r="245" spans="2:8" s="180" customFormat="1" x14ac:dyDescent="0.25">
      <c r="B245" s="497"/>
      <c r="C245" s="497"/>
      <c r="D245" s="497"/>
      <c r="F245" s="497"/>
      <c r="G245" s="232"/>
      <c r="H245" s="232"/>
    </row>
    <row r="246" spans="2:8" s="180" customFormat="1" x14ac:dyDescent="0.25">
      <c r="B246" s="497"/>
      <c r="C246" s="497"/>
      <c r="D246" s="497"/>
      <c r="F246" s="497"/>
      <c r="G246" s="232"/>
      <c r="H246" s="232"/>
    </row>
    <row r="247" spans="2:8" s="180" customFormat="1" x14ac:dyDescent="0.25">
      <c r="B247" s="497"/>
      <c r="C247" s="497"/>
      <c r="D247" s="497"/>
      <c r="F247" s="497"/>
      <c r="G247" s="232"/>
      <c r="H247" s="232"/>
    </row>
    <row r="248" spans="2:8" s="180" customFormat="1" x14ac:dyDescent="0.25">
      <c r="B248" s="497"/>
      <c r="C248" s="497"/>
      <c r="D248" s="497"/>
      <c r="F248" s="497"/>
      <c r="G248" s="232"/>
      <c r="H248" s="232"/>
    </row>
    <row r="249" spans="2:8" s="180" customFormat="1" x14ac:dyDescent="0.25">
      <c r="B249" s="497"/>
      <c r="C249" s="497"/>
      <c r="D249" s="497"/>
      <c r="F249" s="497"/>
      <c r="G249" s="232"/>
      <c r="H249" s="232"/>
    </row>
    <row r="250" spans="2:8" s="180" customFormat="1" x14ac:dyDescent="0.25">
      <c r="B250" s="497"/>
      <c r="C250" s="497"/>
      <c r="D250" s="497"/>
      <c r="F250" s="497"/>
      <c r="G250" s="232"/>
      <c r="H250" s="232"/>
    </row>
    <row r="251" spans="2:8" s="180" customFormat="1" x14ac:dyDescent="0.25">
      <c r="B251" s="497"/>
      <c r="C251" s="497"/>
      <c r="D251" s="497"/>
      <c r="F251" s="497"/>
      <c r="G251" s="232"/>
      <c r="H251" s="232"/>
    </row>
    <row r="252" spans="2:8" s="180" customFormat="1" x14ac:dyDescent="0.25">
      <c r="B252" s="497"/>
      <c r="C252" s="497"/>
      <c r="D252" s="497"/>
      <c r="F252" s="497"/>
      <c r="G252" s="232"/>
      <c r="H252" s="232"/>
    </row>
    <row r="253" spans="2:8" s="180" customFormat="1" x14ac:dyDescent="0.25">
      <c r="B253" s="497"/>
      <c r="C253" s="497"/>
      <c r="D253" s="497"/>
      <c r="F253" s="497"/>
      <c r="G253" s="232"/>
      <c r="H253" s="232"/>
    </row>
    <row r="254" spans="2:8" s="180" customFormat="1" x14ac:dyDescent="0.25">
      <c r="B254" s="497"/>
      <c r="C254" s="497"/>
      <c r="D254" s="497"/>
      <c r="F254" s="497"/>
      <c r="G254" s="232"/>
      <c r="H254" s="232"/>
    </row>
    <row r="255" spans="2:8" s="180" customFormat="1" x14ac:dyDescent="0.25">
      <c r="B255" s="497"/>
      <c r="C255" s="497"/>
      <c r="D255" s="497"/>
      <c r="F255" s="497"/>
      <c r="G255" s="232"/>
      <c r="H255" s="232"/>
    </row>
    <row r="256" spans="2:8" s="180" customFormat="1" x14ac:dyDescent="0.25">
      <c r="B256" s="497"/>
      <c r="C256" s="497"/>
      <c r="D256" s="497"/>
      <c r="F256" s="497"/>
      <c r="G256" s="232"/>
      <c r="H256" s="232"/>
    </row>
    <row r="257" spans="2:8" s="180" customFormat="1" x14ac:dyDescent="0.25">
      <c r="B257" s="497"/>
      <c r="C257" s="497"/>
      <c r="D257" s="497"/>
      <c r="F257" s="497"/>
      <c r="G257" s="232"/>
      <c r="H257" s="232"/>
    </row>
    <row r="258" spans="2:8" s="180" customFormat="1" x14ac:dyDescent="0.25">
      <c r="B258" s="497"/>
      <c r="C258" s="497"/>
      <c r="D258" s="497"/>
      <c r="F258" s="497"/>
      <c r="G258" s="232"/>
      <c r="H258" s="232"/>
    </row>
    <row r="259" spans="2:8" s="180" customFormat="1" x14ac:dyDescent="0.25">
      <c r="B259" s="497"/>
      <c r="C259" s="497"/>
      <c r="D259" s="497"/>
      <c r="F259" s="497"/>
      <c r="G259" s="232"/>
      <c r="H259" s="232"/>
    </row>
    <row r="260" spans="2:8" s="180" customFormat="1" x14ac:dyDescent="0.25">
      <c r="B260" s="497"/>
      <c r="C260" s="497"/>
      <c r="D260" s="497"/>
      <c r="F260" s="497"/>
      <c r="G260" s="232"/>
      <c r="H260" s="232"/>
    </row>
    <row r="261" spans="2:8" s="180" customFormat="1" x14ac:dyDescent="0.25">
      <c r="B261" s="497"/>
      <c r="C261" s="497"/>
      <c r="D261" s="497"/>
      <c r="F261" s="497"/>
      <c r="G261" s="232"/>
      <c r="H261" s="232"/>
    </row>
    <row r="262" spans="2:8" s="180" customFormat="1" x14ac:dyDescent="0.25">
      <c r="B262" s="497"/>
      <c r="C262" s="497"/>
      <c r="D262" s="497"/>
      <c r="F262" s="497"/>
      <c r="G262" s="232"/>
      <c r="H262" s="232"/>
    </row>
    <row r="263" spans="2:8" s="180" customFormat="1" x14ac:dyDescent="0.25">
      <c r="B263" s="497"/>
      <c r="C263" s="497"/>
      <c r="D263" s="497"/>
      <c r="F263" s="497"/>
      <c r="G263" s="232"/>
      <c r="H263" s="232"/>
    </row>
    <row r="264" spans="2:8" s="180" customFormat="1" x14ac:dyDescent="0.25">
      <c r="B264" s="497"/>
      <c r="C264" s="497"/>
      <c r="D264" s="497"/>
      <c r="F264" s="497"/>
      <c r="G264" s="232"/>
      <c r="H264" s="232"/>
    </row>
    <row r="265" spans="2:8" s="180" customFormat="1" x14ac:dyDescent="0.25">
      <c r="B265" s="497"/>
      <c r="C265" s="497"/>
      <c r="D265" s="497"/>
      <c r="F265" s="497"/>
      <c r="G265" s="232"/>
      <c r="H265" s="232"/>
    </row>
    <row r="266" spans="2:8" s="180" customFormat="1" x14ac:dyDescent="0.25">
      <c r="B266" s="497"/>
      <c r="C266" s="497"/>
      <c r="D266" s="497"/>
      <c r="F266" s="497"/>
      <c r="G266" s="232"/>
      <c r="H266" s="232"/>
    </row>
    <row r="267" spans="2:8" s="180" customFormat="1" x14ac:dyDescent="0.25">
      <c r="B267" s="497"/>
      <c r="C267" s="497"/>
      <c r="D267" s="497"/>
      <c r="F267" s="497"/>
      <c r="G267" s="232"/>
      <c r="H267" s="232"/>
    </row>
    <row r="268" spans="2:8" s="180" customFormat="1" x14ac:dyDescent="0.25">
      <c r="B268" s="497"/>
      <c r="C268" s="497"/>
      <c r="D268" s="497"/>
      <c r="F268" s="497"/>
      <c r="G268" s="232"/>
      <c r="H268" s="232"/>
    </row>
    <row r="269" spans="2:8" s="180" customFormat="1" x14ac:dyDescent="0.25">
      <c r="B269" s="497"/>
      <c r="C269" s="497"/>
      <c r="D269" s="497"/>
      <c r="F269" s="497"/>
      <c r="G269" s="232"/>
      <c r="H269" s="232"/>
    </row>
    <row r="270" spans="2:8" s="180" customFormat="1" x14ac:dyDescent="0.25">
      <c r="B270" s="497"/>
      <c r="C270" s="497"/>
      <c r="D270" s="497"/>
      <c r="F270" s="497"/>
      <c r="G270" s="232"/>
      <c r="H270" s="232"/>
    </row>
    <row r="271" spans="2:8" s="180" customFormat="1" x14ac:dyDescent="0.25">
      <c r="B271" s="497"/>
      <c r="C271" s="497"/>
      <c r="D271" s="497"/>
      <c r="F271" s="497"/>
      <c r="G271" s="232"/>
      <c r="H271" s="232"/>
    </row>
    <row r="272" spans="2:8" s="180" customFormat="1" x14ac:dyDescent="0.25">
      <c r="B272" s="497"/>
      <c r="C272" s="497"/>
      <c r="D272" s="497"/>
      <c r="F272" s="497"/>
      <c r="G272" s="232"/>
      <c r="H272" s="232"/>
    </row>
    <row r="273" spans="2:8" s="180" customFormat="1" x14ac:dyDescent="0.25">
      <c r="B273" s="497"/>
      <c r="C273" s="497"/>
      <c r="D273" s="497"/>
      <c r="F273" s="497"/>
      <c r="G273" s="232"/>
      <c r="H273" s="232"/>
    </row>
    <row r="274" spans="2:8" s="180" customFormat="1" x14ac:dyDescent="0.25">
      <c r="B274" s="497"/>
      <c r="C274" s="497"/>
      <c r="D274" s="497"/>
      <c r="F274" s="497"/>
      <c r="G274" s="232"/>
      <c r="H274" s="232"/>
    </row>
    <row r="275" spans="2:8" s="180" customFormat="1" x14ac:dyDescent="0.25">
      <c r="B275" s="497"/>
      <c r="C275" s="497"/>
      <c r="D275" s="497"/>
      <c r="F275" s="497"/>
      <c r="G275" s="232"/>
      <c r="H275" s="232"/>
    </row>
    <row r="276" spans="2:8" s="180" customFormat="1" x14ac:dyDescent="0.25">
      <c r="B276" s="497"/>
      <c r="C276" s="497"/>
      <c r="D276" s="497"/>
      <c r="F276" s="497"/>
      <c r="G276" s="232"/>
      <c r="H276" s="232"/>
    </row>
    <row r="277" spans="2:8" s="180" customFormat="1" x14ac:dyDescent="0.25">
      <c r="B277" s="497"/>
      <c r="C277" s="497"/>
      <c r="D277" s="497"/>
      <c r="F277" s="497"/>
      <c r="G277" s="232"/>
      <c r="H277" s="232"/>
    </row>
    <row r="278" spans="2:8" s="180" customFormat="1" x14ac:dyDescent="0.25">
      <c r="B278" s="497"/>
      <c r="C278" s="497"/>
      <c r="D278" s="497"/>
      <c r="F278" s="497"/>
      <c r="G278" s="232"/>
      <c r="H278" s="232"/>
    </row>
    <row r="279" spans="2:8" s="180" customFormat="1" x14ac:dyDescent="0.25">
      <c r="B279" s="497"/>
      <c r="C279" s="497"/>
      <c r="D279" s="497"/>
      <c r="F279" s="497"/>
      <c r="G279" s="232"/>
      <c r="H279" s="232"/>
    </row>
    <row r="280" spans="2:8" s="180" customFormat="1" x14ac:dyDescent="0.25">
      <c r="B280" s="497"/>
      <c r="C280" s="497"/>
      <c r="D280" s="497"/>
      <c r="F280" s="497"/>
      <c r="G280" s="232"/>
      <c r="H280" s="232"/>
    </row>
    <row r="281" spans="2:8" s="180" customFormat="1" x14ac:dyDescent="0.25">
      <c r="B281" s="497"/>
      <c r="C281" s="497"/>
      <c r="D281" s="497"/>
      <c r="F281" s="497"/>
      <c r="G281" s="232"/>
      <c r="H281" s="232"/>
    </row>
    <row r="282" spans="2:8" s="180" customFormat="1" x14ac:dyDescent="0.25">
      <c r="B282" s="497"/>
      <c r="C282" s="497"/>
      <c r="D282" s="497"/>
      <c r="F282" s="497"/>
      <c r="G282" s="232"/>
      <c r="H282" s="232"/>
    </row>
    <row r="283" spans="2:8" s="180" customFormat="1" x14ac:dyDescent="0.25">
      <c r="B283" s="497"/>
      <c r="C283" s="497"/>
      <c r="D283" s="497"/>
      <c r="F283" s="497"/>
      <c r="G283" s="232"/>
      <c r="H283" s="232"/>
    </row>
    <row r="284" spans="2:8" s="180" customFormat="1" x14ac:dyDescent="0.25">
      <c r="B284" s="497"/>
      <c r="C284" s="497"/>
      <c r="D284" s="497"/>
      <c r="F284" s="497"/>
      <c r="G284" s="232"/>
      <c r="H284" s="232"/>
    </row>
    <row r="285" spans="2:8" s="180" customFormat="1" x14ac:dyDescent="0.25">
      <c r="B285" s="497"/>
      <c r="C285" s="497"/>
      <c r="D285" s="497"/>
      <c r="F285" s="497"/>
      <c r="G285" s="232"/>
      <c r="H285" s="232"/>
    </row>
    <row r="286" spans="2:8" s="180" customFormat="1" x14ac:dyDescent="0.25">
      <c r="B286" s="497"/>
      <c r="C286" s="497"/>
      <c r="D286" s="497"/>
      <c r="F286" s="497"/>
      <c r="G286" s="232"/>
      <c r="H286" s="232"/>
    </row>
    <row r="287" spans="2:8" s="180" customFormat="1" x14ac:dyDescent="0.25">
      <c r="B287" s="497"/>
      <c r="C287" s="497"/>
      <c r="D287" s="497"/>
      <c r="F287" s="497"/>
      <c r="G287" s="232"/>
      <c r="H287" s="232"/>
    </row>
    <row r="288" spans="2:8" s="180" customFormat="1" x14ac:dyDescent="0.25">
      <c r="B288" s="497"/>
      <c r="C288" s="497"/>
      <c r="D288" s="497"/>
      <c r="F288" s="497"/>
      <c r="G288" s="232"/>
      <c r="H288" s="232"/>
    </row>
    <row r="289" spans="2:8" s="180" customFormat="1" x14ac:dyDescent="0.25">
      <c r="B289" s="497"/>
      <c r="C289" s="497"/>
      <c r="D289" s="497"/>
      <c r="F289" s="497"/>
      <c r="G289" s="232"/>
      <c r="H289" s="232"/>
    </row>
    <row r="290" spans="2:8" s="180" customFormat="1" x14ac:dyDescent="0.25">
      <c r="B290" s="497"/>
      <c r="C290" s="497"/>
      <c r="D290" s="497"/>
      <c r="F290" s="497"/>
      <c r="G290" s="232"/>
      <c r="H290" s="232"/>
    </row>
    <row r="291" spans="2:8" s="180" customFormat="1" x14ac:dyDescent="0.25">
      <c r="B291" s="497"/>
      <c r="C291" s="497"/>
      <c r="D291" s="497"/>
      <c r="F291" s="497"/>
      <c r="G291" s="232"/>
      <c r="H291" s="232"/>
    </row>
    <row r="292" spans="2:8" s="180" customFormat="1" x14ac:dyDescent="0.25">
      <c r="B292" s="497"/>
      <c r="C292" s="497"/>
      <c r="D292" s="497"/>
      <c r="F292" s="497"/>
      <c r="G292" s="232"/>
      <c r="H292" s="232"/>
    </row>
    <row r="293" spans="2:8" s="180" customFormat="1" x14ac:dyDescent="0.25">
      <c r="B293" s="497"/>
      <c r="C293" s="497"/>
      <c r="D293" s="497"/>
      <c r="F293" s="497"/>
      <c r="G293" s="232"/>
      <c r="H293" s="232"/>
    </row>
    <row r="294" spans="2:8" s="180" customFormat="1" x14ac:dyDescent="0.25">
      <c r="B294" s="497"/>
      <c r="C294" s="497"/>
      <c r="D294" s="497"/>
      <c r="F294" s="497"/>
      <c r="G294" s="232"/>
      <c r="H294" s="232"/>
    </row>
    <row r="295" spans="2:8" s="180" customFormat="1" x14ac:dyDescent="0.25">
      <c r="B295" s="497"/>
      <c r="C295" s="497"/>
      <c r="D295" s="497"/>
      <c r="F295" s="497"/>
      <c r="G295" s="232"/>
      <c r="H295" s="232"/>
    </row>
    <row r="296" spans="2:8" s="180" customFormat="1" x14ac:dyDescent="0.25">
      <c r="B296" s="497"/>
      <c r="C296" s="497"/>
      <c r="D296" s="497"/>
      <c r="F296" s="497"/>
      <c r="G296" s="232"/>
      <c r="H296" s="232"/>
    </row>
    <row r="297" spans="2:8" s="180" customFormat="1" x14ac:dyDescent="0.25">
      <c r="B297" s="497"/>
      <c r="C297" s="497"/>
      <c r="D297" s="497"/>
      <c r="F297" s="497"/>
      <c r="G297" s="232"/>
      <c r="H297" s="232"/>
    </row>
    <row r="298" spans="2:8" s="180" customFormat="1" x14ac:dyDescent="0.25">
      <c r="B298" s="497"/>
      <c r="C298" s="497"/>
      <c r="D298" s="497"/>
      <c r="F298" s="497"/>
      <c r="G298" s="232"/>
      <c r="H298" s="232"/>
    </row>
    <row r="299" spans="2:8" s="180" customFormat="1" x14ac:dyDescent="0.25">
      <c r="B299" s="497"/>
      <c r="C299" s="497"/>
      <c r="D299" s="497"/>
      <c r="F299" s="497"/>
      <c r="G299" s="232"/>
      <c r="H299" s="232"/>
    </row>
    <row r="300" spans="2:8" s="180" customFormat="1" x14ac:dyDescent="0.25">
      <c r="B300" s="497"/>
      <c r="C300" s="497"/>
      <c r="D300" s="497"/>
      <c r="F300" s="497"/>
      <c r="G300" s="232"/>
      <c r="H300" s="232"/>
    </row>
    <row r="301" spans="2:8" s="180" customFormat="1" x14ac:dyDescent="0.25">
      <c r="B301" s="497"/>
      <c r="C301" s="497"/>
      <c r="D301" s="497"/>
      <c r="F301" s="497"/>
      <c r="G301" s="232"/>
      <c r="H301" s="232"/>
    </row>
    <row r="302" spans="2:8" s="180" customFormat="1" x14ac:dyDescent="0.25">
      <c r="B302" s="497"/>
      <c r="C302" s="497"/>
      <c r="D302" s="497"/>
      <c r="F302" s="497"/>
      <c r="G302" s="232"/>
      <c r="H302" s="232"/>
    </row>
    <row r="303" spans="2:8" s="180" customFormat="1" x14ac:dyDescent="0.25">
      <c r="B303" s="497"/>
      <c r="C303" s="497"/>
      <c r="D303" s="497"/>
      <c r="F303" s="497"/>
      <c r="G303" s="232"/>
      <c r="H303" s="232"/>
    </row>
    <row r="304" spans="2:8" s="180" customFormat="1" x14ac:dyDescent="0.25">
      <c r="B304" s="497"/>
      <c r="C304" s="497"/>
      <c r="D304" s="497"/>
      <c r="F304" s="497"/>
      <c r="G304" s="232"/>
      <c r="H304" s="232"/>
    </row>
    <row r="305" spans="2:8" s="180" customFormat="1" x14ac:dyDescent="0.25">
      <c r="B305" s="497"/>
      <c r="C305" s="497"/>
      <c r="D305" s="497"/>
      <c r="F305" s="497"/>
      <c r="G305" s="232"/>
      <c r="H305" s="232"/>
    </row>
    <row r="306" spans="2:8" s="180" customFormat="1" x14ac:dyDescent="0.25">
      <c r="B306" s="497"/>
      <c r="C306" s="497"/>
      <c r="D306" s="497"/>
      <c r="F306" s="497"/>
      <c r="G306" s="232"/>
      <c r="H306" s="232"/>
    </row>
    <row r="307" spans="2:8" s="180" customFormat="1" x14ac:dyDescent="0.25">
      <c r="B307" s="497"/>
      <c r="C307" s="497"/>
      <c r="D307" s="497"/>
      <c r="F307" s="497"/>
      <c r="G307" s="232"/>
      <c r="H307" s="232"/>
    </row>
    <row r="308" spans="2:8" s="180" customFormat="1" x14ac:dyDescent="0.25">
      <c r="B308" s="497"/>
      <c r="C308" s="497"/>
      <c r="D308" s="497"/>
      <c r="F308" s="497"/>
      <c r="G308" s="232"/>
      <c r="H308" s="232"/>
    </row>
    <row r="309" spans="2:8" s="180" customFormat="1" x14ac:dyDescent="0.25">
      <c r="B309" s="497"/>
      <c r="C309" s="497"/>
      <c r="D309" s="497"/>
      <c r="F309" s="497"/>
      <c r="G309" s="232"/>
      <c r="H309" s="232"/>
    </row>
    <row r="310" spans="2:8" s="180" customFormat="1" x14ac:dyDescent="0.25">
      <c r="B310" s="497"/>
      <c r="C310" s="497"/>
      <c r="D310" s="497"/>
      <c r="F310" s="497"/>
      <c r="G310" s="232"/>
      <c r="H310" s="232"/>
    </row>
    <row r="311" spans="2:8" s="180" customFormat="1" x14ac:dyDescent="0.25">
      <c r="B311" s="497"/>
      <c r="C311" s="497"/>
      <c r="D311" s="497"/>
      <c r="F311" s="497"/>
      <c r="G311" s="232"/>
      <c r="H311" s="232"/>
    </row>
    <row r="312" spans="2:8" s="180" customFormat="1" x14ac:dyDescent="0.25">
      <c r="B312" s="497"/>
      <c r="C312" s="497"/>
      <c r="D312" s="497"/>
      <c r="F312" s="497"/>
      <c r="G312" s="232"/>
      <c r="H312" s="232"/>
    </row>
    <row r="313" spans="2:8" s="180" customFormat="1" x14ac:dyDescent="0.25">
      <c r="B313" s="497"/>
      <c r="C313" s="497"/>
      <c r="D313" s="497"/>
      <c r="F313" s="497"/>
      <c r="G313" s="232"/>
      <c r="H313" s="232"/>
    </row>
    <row r="314" spans="2:8" s="180" customFormat="1" x14ac:dyDescent="0.25">
      <c r="B314" s="497"/>
      <c r="C314" s="497"/>
      <c r="D314" s="497"/>
      <c r="F314" s="497"/>
      <c r="G314" s="232"/>
      <c r="H314" s="232"/>
    </row>
    <row r="315" spans="2:8" s="180" customFormat="1" x14ac:dyDescent="0.25">
      <c r="B315" s="497"/>
      <c r="C315" s="497"/>
      <c r="D315" s="497"/>
      <c r="F315" s="497"/>
      <c r="G315" s="232"/>
      <c r="H315" s="232"/>
    </row>
    <row r="316" spans="2:8" s="180" customFormat="1" x14ac:dyDescent="0.25">
      <c r="B316" s="497"/>
      <c r="C316" s="497"/>
      <c r="D316" s="497"/>
      <c r="F316" s="497"/>
      <c r="G316" s="232"/>
      <c r="H316" s="232"/>
    </row>
    <row r="317" spans="2:8" s="180" customFormat="1" x14ac:dyDescent="0.25">
      <c r="B317" s="497"/>
      <c r="C317" s="497"/>
      <c r="D317" s="497"/>
      <c r="F317" s="497"/>
      <c r="G317" s="232"/>
      <c r="H317" s="232"/>
    </row>
    <row r="318" spans="2:8" s="180" customFormat="1" x14ac:dyDescent="0.25">
      <c r="B318" s="497"/>
      <c r="C318" s="497"/>
      <c r="D318" s="497"/>
      <c r="F318" s="497"/>
      <c r="G318" s="232"/>
      <c r="H318" s="232"/>
    </row>
    <row r="319" spans="2:8" s="180" customFormat="1" x14ac:dyDescent="0.25">
      <c r="B319" s="497"/>
      <c r="C319" s="497"/>
      <c r="D319" s="497"/>
      <c r="F319" s="497"/>
      <c r="G319" s="232"/>
      <c r="H319" s="232"/>
    </row>
    <row r="320" spans="2:8" s="180" customFormat="1" x14ac:dyDescent="0.25">
      <c r="B320" s="497"/>
      <c r="C320" s="497"/>
      <c r="D320" s="497"/>
      <c r="F320" s="497"/>
      <c r="G320" s="232"/>
      <c r="H320" s="232"/>
    </row>
    <row r="321" spans="2:8" s="180" customFormat="1" x14ac:dyDescent="0.25">
      <c r="B321" s="497"/>
      <c r="C321" s="497"/>
      <c r="D321" s="497"/>
      <c r="F321" s="497"/>
      <c r="G321" s="232"/>
      <c r="H321" s="232"/>
    </row>
    <row r="322" spans="2:8" s="180" customFormat="1" x14ac:dyDescent="0.25">
      <c r="B322" s="497"/>
      <c r="C322" s="497"/>
      <c r="D322" s="497"/>
      <c r="F322" s="497"/>
      <c r="G322" s="232"/>
      <c r="H322" s="232"/>
    </row>
    <row r="323" spans="2:8" s="180" customFormat="1" x14ac:dyDescent="0.25">
      <c r="B323" s="497"/>
      <c r="C323" s="497"/>
      <c r="D323" s="497"/>
      <c r="F323" s="497"/>
      <c r="G323" s="232"/>
      <c r="H323" s="232"/>
    </row>
    <row r="324" spans="2:8" s="180" customFormat="1" x14ac:dyDescent="0.25">
      <c r="B324" s="497"/>
      <c r="C324" s="497"/>
      <c r="D324" s="497"/>
      <c r="F324" s="497"/>
      <c r="G324" s="232"/>
      <c r="H324" s="232"/>
    </row>
    <row r="325" spans="2:8" s="180" customFormat="1" x14ac:dyDescent="0.25">
      <c r="B325" s="497"/>
      <c r="C325" s="497"/>
      <c r="D325" s="497"/>
      <c r="F325" s="497"/>
      <c r="G325" s="232"/>
      <c r="H325" s="232"/>
    </row>
    <row r="326" spans="2:8" s="180" customFormat="1" x14ac:dyDescent="0.25">
      <c r="B326" s="497"/>
      <c r="C326" s="497"/>
      <c r="D326" s="497"/>
      <c r="F326" s="497"/>
      <c r="G326" s="232"/>
      <c r="H326" s="232"/>
    </row>
    <row r="327" spans="2:8" s="180" customFormat="1" x14ac:dyDescent="0.25">
      <c r="B327" s="497"/>
      <c r="C327" s="497"/>
      <c r="D327" s="497"/>
      <c r="F327" s="497"/>
      <c r="G327" s="232"/>
      <c r="H327" s="232"/>
    </row>
    <row r="328" spans="2:8" s="180" customFormat="1" x14ac:dyDescent="0.25">
      <c r="B328" s="497"/>
      <c r="C328" s="497"/>
      <c r="D328" s="497"/>
      <c r="F328" s="497"/>
      <c r="G328" s="232"/>
      <c r="H328" s="232"/>
    </row>
    <row r="329" spans="2:8" s="180" customFormat="1" x14ac:dyDescent="0.25">
      <c r="B329" s="497"/>
      <c r="C329" s="497"/>
      <c r="D329" s="497"/>
      <c r="F329" s="497"/>
      <c r="G329" s="232"/>
      <c r="H329" s="232"/>
    </row>
    <row r="330" spans="2:8" s="180" customFormat="1" x14ac:dyDescent="0.25">
      <c r="B330" s="497"/>
      <c r="C330" s="497"/>
      <c r="D330" s="497"/>
      <c r="F330" s="497"/>
      <c r="G330" s="232"/>
      <c r="H330" s="232"/>
    </row>
    <row r="331" spans="2:8" s="180" customFormat="1" x14ac:dyDescent="0.25">
      <c r="B331" s="497"/>
      <c r="C331" s="497"/>
      <c r="D331" s="497"/>
      <c r="F331" s="497"/>
      <c r="G331" s="232"/>
      <c r="H331" s="232"/>
    </row>
    <row r="332" spans="2:8" s="180" customFormat="1" x14ac:dyDescent="0.25">
      <c r="B332" s="497"/>
      <c r="C332" s="497"/>
      <c r="D332" s="497"/>
      <c r="F332" s="497"/>
      <c r="G332" s="232"/>
      <c r="H332" s="232"/>
    </row>
    <row r="333" spans="2:8" s="180" customFormat="1" x14ac:dyDescent="0.25">
      <c r="B333" s="497"/>
      <c r="C333" s="497"/>
      <c r="D333" s="497"/>
      <c r="F333" s="497"/>
      <c r="G333" s="232"/>
      <c r="H333" s="232"/>
    </row>
    <row r="334" spans="2:8" s="180" customFormat="1" x14ac:dyDescent="0.25">
      <c r="B334" s="497"/>
      <c r="C334" s="497"/>
      <c r="D334" s="497"/>
      <c r="F334" s="497"/>
      <c r="G334" s="232"/>
      <c r="H334" s="232"/>
    </row>
    <row r="335" spans="2:8" s="180" customFormat="1" x14ac:dyDescent="0.25">
      <c r="B335" s="497"/>
      <c r="C335" s="497"/>
      <c r="D335" s="497"/>
      <c r="F335" s="497"/>
      <c r="G335" s="232"/>
      <c r="H335" s="232"/>
    </row>
    <row r="336" spans="2:8" s="180" customFormat="1" x14ac:dyDescent="0.25">
      <c r="B336" s="497"/>
      <c r="C336" s="497"/>
      <c r="D336" s="497"/>
      <c r="F336" s="497"/>
      <c r="G336" s="232"/>
      <c r="H336" s="232"/>
    </row>
    <row r="337" spans="2:8" s="180" customFormat="1" x14ac:dyDescent="0.25">
      <c r="B337" s="497"/>
      <c r="C337" s="497"/>
      <c r="D337" s="497"/>
      <c r="F337" s="497"/>
      <c r="G337" s="232"/>
      <c r="H337" s="232"/>
    </row>
    <row r="338" spans="2:8" s="180" customFormat="1" x14ac:dyDescent="0.25">
      <c r="B338" s="497"/>
      <c r="C338" s="497"/>
      <c r="D338" s="497"/>
      <c r="F338" s="497"/>
      <c r="G338" s="232"/>
      <c r="H338" s="232"/>
    </row>
    <row r="339" spans="2:8" s="180" customFormat="1" x14ac:dyDescent="0.25">
      <c r="B339" s="497"/>
      <c r="C339" s="497"/>
      <c r="D339" s="497"/>
      <c r="F339" s="497"/>
      <c r="G339" s="232"/>
      <c r="H339" s="232"/>
    </row>
    <row r="340" spans="2:8" s="180" customFormat="1" x14ac:dyDescent="0.25">
      <c r="B340" s="497"/>
      <c r="C340" s="497"/>
      <c r="D340" s="497"/>
      <c r="F340" s="497"/>
      <c r="G340" s="232"/>
      <c r="H340" s="232"/>
    </row>
    <row r="341" spans="2:8" s="180" customFormat="1" x14ac:dyDescent="0.25">
      <c r="B341" s="497"/>
      <c r="C341" s="497"/>
      <c r="D341" s="497"/>
      <c r="F341" s="497"/>
      <c r="G341" s="232"/>
      <c r="H341" s="232"/>
    </row>
    <row r="342" spans="2:8" s="180" customFormat="1" x14ac:dyDescent="0.25">
      <c r="B342" s="497"/>
      <c r="C342" s="497"/>
      <c r="D342" s="497"/>
      <c r="F342" s="497"/>
      <c r="G342" s="232"/>
      <c r="H342" s="232"/>
    </row>
    <row r="343" spans="2:8" s="180" customFormat="1" x14ac:dyDescent="0.25">
      <c r="B343" s="497"/>
      <c r="C343" s="497"/>
      <c r="D343" s="497"/>
      <c r="F343" s="497"/>
      <c r="G343" s="232"/>
      <c r="H343" s="232"/>
    </row>
    <row r="344" spans="2:8" s="180" customFormat="1" x14ac:dyDescent="0.25">
      <c r="B344" s="497"/>
      <c r="C344" s="497"/>
      <c r="D344" s="497"/>
      <c r="F344" s="497"/>
      <c r="G344" s="232"/>
      <c r="H344" s="232"/>
    </row>
    <row r="345" spans="2:8" s="180" customFormat="1" x14ac:dyDescent="0.25">
      <c r="B345" s="497"/>
      <c r="C345" s="497"/>
      <c r="D345" s="497"/>
      <c r="F345" s="497"/>
      <c r="G345" s="232"/>
      <c r="H345" s="232"/>
    </row>
    <row r="346" spans="2:8" s="180" customFormat="1" x14ac:dyDescent="0.25">
      <c r="B346" s="497"/>
      <c r="C346" s="497"/>
      <c r="D346" s="497"/>
      <c r="F346" s="497"/>
      <c r="G346" s="232"/>
      <c r="H346" s="232"/>
    </row>
    <row r="347" spans="2:8" s="180" customFormat="1" x14ac:dyDescent="0.25">
      <c r="B347" s="497"/>
      <c r="C347" s="497"/>
      <c r="D347" s="497"/>
      <c r="F347" s="497"/>
      <c r="G347" s="232"/>
      <c r="H347" s="232"/>
    </row>
    <row r="348" spans="2:8" s="180" customFormat="1" x14ac:dyDescent="0.25">
      <c r="B348" s="497"/>
      <c r="C348" s="497"/>
      <c r="D348" s="497"/>
      <c r="F348" s="497"/>
      <c r="G348" s="232"/>
      <c r="H348" s="232"/>
    </row>
    <row r="349" spans="2:8" s="180" customFormat="1" x14ac:dyDescent="0.25">
      <c r="B349" s="497"/>
      <c r="C349" s="497"/>
      <c r="D349" s="497"/>
      <c r="F349" s="497"/>
      <c r="G349" s="232"/>
      <c r="H349" s="232"/>
    </row>
    <row r="350" spans="2:8" s="180" customFormat="1" x14ac:dyDescent="0.25">
      <c r="B350" s="497"/>
      <c r="C350" s="497"/>
      <c r="D350" s="497"/>
      <c r="F350" s="497"/>
      <c r="G350" s="232"/>
      <c r="H350" s="232"/>
    </row>
    <row r="351" spans="2:8" s="180" customFormat="1" x14ac:dyDescent="0.25">
      <c r="B351" s="497"/>
      <c r="C351" s="497"/>
      <c r="D351" s="497"/>
      <c r="F351" s="497"/>
      <c r="G351" s="232"/>
      <c r="H351" s="232"/>
    </row>
    <row r="352" spans="2:8" s="180" customFormat="1" x14ac:dyDescent="0.25">
      <c r="B352" s="497"/>
      <c r="C352" s="497"/>
      <c r="D352" s="497"/>
      <c r="F352" s="497"/>
      <c r="G352" s="232"/>
      <c r="H352" s="232"/>
    </row>
    <row r="353" spans="2:8" s="180" customFormat="1" x14ac:dyDescent="0.25">
      <c r="B353" s="497"/>
      <c r="C353" s="497"/>
      <c r="D353" s="497"/>
      <c r="F353" s="497"/>
      <c r="G353" s="232"/>
      <c r="H353" s="232"/>
    </row>
    <row r="354" spans="2:8" s="180" customFormat="1" x14ac:dyDescent="0.25">
      <c r="B354" s="497"/>
      <c r="C354" s="497"/>
      <c r="D354" s="497"/>
      <c r="F354" s="497"/>
      <c r="G354" s="232"/>
      <c r="H354" s="232"/>
    </row>
    <row r="355" spans="2:8" s="180" customFormat="1" x14ac:dyDescent="0.25">
      <c r="B355" s="497"/>
      <c r="C355" s="497"/>
      <c r="D355" s="497"/>
      <c r="F355" s="497"/>
      <c r="G355" s="232"/>
      <c r="H355" s="232"/>
    </row>
    <row r="356" spans="2:8" s="180" customFormat="1" x14ac:dyDescent="0.25">
      <c r="B356" s="497"/>
      <c r="C356" s="497"/>
      <c r="D356" s="497"/>
      <c r="F356" s="497"/>
      <c r="G356" s="232"/>
      <c r="H356" s="232"/>
    </row>
    <row r="357" spans="2:8" s="180" customFormat="1" x14ac:dyDescent="0.25">
      <c r="B357" s="497"/>
      <c r="C357" s="497"/>
      <c r="D357" s="497"/>
      <c r="F357" s="497"/>
      <c r="G357" s="232"/>
      <c r="H357" s="232"/>
    </row>
    <row r="358" spans="2:8" s="180" customFormat="1" x14ac:dyDescent="0.25">
      <c r="B358" s="497"/>
      <c r="C358" s="497"/>
      <c r="D358" s="497"/>
      <c r="F358" s="497"/>
      <c r="G358" s="232"/>
      <c r="H358" s="232"/>
    </row>
    <row r="359" spans="2:8" s="180" customFormat="1" x14ac:dyDescent="0.25">
      <c r="B359" s="497"/>
      <c r="C359" s="497"/>
      <c r="D359" s="497"/>
      <c r="F359" s="497"/>
      <c r="G359" s="232"/>
      <c r="H359" s="232"/>
    </row>
    <row r="360" spans="2:8" s="180" customFormat="1" x14ac:dyDescent="0.25">
      <c r="B360" s="497"/>
      <c r="C360" s="497"/>
      <c r="D360" s="497"/>
      <c r="F360" s="497"/>
      <c r="G360" s="232"/>
      <c r="H360" s="232"/>
    </row>
    <row r="361" spans="2:8" s="180" customFormat="1" x14ac:dyDescent="0.25">
      <c r="B361" s="497"/>
      <c r="C361" s="497"/>
      <c r="D361" s="497"/>
      <c r="F361" s="497"/>
      <c r="G361" s="232"/>
      <c r="H361" s="232"/>
    </row>
    <row r="362" spans="2:8" s="180" customFormat="1" x14ac:dyDescent="0.25">
      <c r="B362" s="497"/>
      <c r="C362" s="497"/>
      <c r="D362" s="497"/>
      <c r="F362" s="497"/>
      <c r="G362" s="232"/>
      <c r="H362" s="232"/>
    </row>
    <row r="363" spans="2:8" s="180" customFormat="1" x14ac:dyDescent="0.25">
      <c r="B363" s="497"/>
      <c r="C363" s="497"/>
      <c r="D363" s="497"/>
      <c r="F363" s="497"/>
      <c r="G363" s="232"/>
      <c r="H363" s="232"/>
    </row>
    <row r="364" spans="2:8" s="180" customFormat="1" x14ac:dyDescent="0.25">
      <c r="B364" s="497"/>
      <c r="C364" s="497"/>
      <c r="D364" s="497"/>
      <c r="F364" s="497"/>
      <c r="G364" s="232"/>
      <c r="H364" s="232"/>
    </row>
    <row r="365" spans="2:8" s="180" customFormat="1" x14ac:dyDescent="0.25">
      <c r="B365" s="497"/>
      <c r="C365" s="497"/>
      <c r="D365" s="497"/>
      <c r="F365" s="497"/>
      <c r="G365" s="232"/>
      <c r="H365" s="232"/>
    </row>
    <row r="366" spans="2:8" s="180" customFormat="1" x14ac:dyDescent="0.25">
      <c r="B366" s="497"/>
      <c r="C366" s="497"/>
      <c r="D366" s="497"/>
      <c r="F366" s="497"/>
      <c r="G366" s="232"/>
      <c r="H366" s="232"/>
    </row>
    <row r="367" spans="2:8" s="180" customFormat="1" x14ac:dyDescent="0.25">
      <c r="B367" s="497"/>
      <c r="C367" s="497"/>
      <c r="D367" s="497"/>
      <c r="F367" s="497"/>
      <c r="G367" s="232"/>
      <c r="H367" s="232"/>
    </row>
    <row r="368" spans="2:8" s="180" customFormat="1" x14ac:dyDescent="0.25">
      <c r="B368" s="497"/>
      <c r="C368" s="497"/>
      <c r="D368" s="497"/>
      <c r="F368" s="497"/>
      <c r="G368" s="232"/>
      <c r="H368" s="232"/>
    </row>
    <row r="369" spans="2:8" s="180" customFormat="1" x14ac:dyDescent="0.25">
      <c r="B369" s="497"/>
      <c r="C369" s="497"/>
      <c r="D369" s="497"/>
      <c r="F369" s="497"/>
      <c r="G369" s="232"/>
      <c r="H369" s="232"/>
    </row>
    <row r="370" spans="2:8" s="180" customFormat="1" x14ac:dyDescent="0.25">
      <c r="B370" s="497"/>
      <c r="C370" s="497"/>
      <c r="D370" s="497"/>
      <c r="F370" s="497"/>
      <c r="G370" s="232"/>
      <c r="H370" s="232"/>
    </row>
    <row r="371" spans="2:8" s="180" customFormat="1" x14ac:dyDescent="0.25">
      <c r="B371" s="497"/>
      <c r="C371" s="497"/>
      <c r="D371" s="497"/>
      <c r="F371" s="497"/>
      <c r="G371" s="232"/>
      <c r="H371" s="232"/>
    </row>
    <row r="372" spans="2:8" s="180" customFormat="1" x14ac:dyDescent="0.25">
      <c r="B372" s="497"/>
      <c r="C372" s="497"/>
      <c r="D372" s="497"/>
      <c r="F372" s="497"/>
      <c r="G372" s="232"/>
      <c r="H372" s="232"/>
    </row>
    <row r="373" spans="2:8" s="180" customFormat="1" x14ac:dyDescent="0.25">
      <c r="B373" s="497"/>
      <c r="C373" s="497"/>
      <c r="D373" s="497"/>
      <c r="F373" s="497"/>
      <c r="G373" s="232"/>
      <c r="H373" s="232"/>
    </row>
    <row r="374" spans="2:8" s="180" customFormat="1" x14ac:dyDescent="0.25">
      <c r="B374" s="497"/>
      <c r="C374" s="497"/>
      <c r="D374" s="497"/>
      <c r="F374" s="497"/>
      <c r="G374" s="232"/>
      <c r="H374" s="232"/>
    </row>
    <row r="375" spans="2:8" s="180" customFormat="1" x14ac:dyDescent="0.25">
      <c r="B375" s="497"/>
      <c r="C375" s="497"/>
      <c r="D375" s="497"/>
      <c r="F375" s="497"/>
      <c r="G375" s="232"/>
      <c r="H375" s="232"/>
    </row>
    <row r="376" spans="2:8" s="180" customFormat="1" x14ac:dyDescent="0.25">
      <c r="B376" s="497"/>
      <c r="C376" s="497"/>
      <c r="D376" s="497"/>
      <c r="F376" s="497"/>
      <c r="G376" s="232"/>
      <c r="H376" s="232"/>
    </row>
    <row r="377" spans="2:8" s="180" customFormat="1" x14ac:dyDescent="0.25">
      <c r="B377" s="497"/>
      <c r="C377" s="497"/>
      <c r="D377" s="497"/>
      <c r="F377" s="497"/>
      <c r="G377" s="232"/>
      <c r="H377" s="232"/>
    </row>
    <row r="378" spans="2:8" s="180" customFormat="1" x14ac:dyDescent="0.25">
      <c r="B378" s="497"/>
      <c r="C378" s="497"/>
      <c r="D378" s="497"/>
      <c r="F378" s="497"/>
      <c r="G378" s="232"/>
      <c r="H378" s="232"/>
    </row>
    <row r="379" spans="2:8" s="180" customFormat="1" x14ac:dyDescent="0.25">
      <c r="B379" s="497"/>
      <c r="C379" s="497"/>
      <c r="D379" s="497"/>
      <c r="F379" s="497"/>
      <c r="G379" s="232"/>
      <c r="H379" s="232"/>
    </row>
    <row r="380" spans="2:8" s="180" customFormat="1" x14ac:dyDescent="0.25">
      <c r="B380" s="497"/>
      <c r="C380" s="497"/>
      <c r="D380" s="497"/>
      <c r="F380" s="497"/>
      <c r="G380" s="232"/>
      <c r="H380" s="232"/>
    </row>
    <row r="381" spans="2:8" s="180" customFormat="1" x14ac:dyDescent="0.25">
      <c r="B381" s="497"/>
      <c r="C381" s="497"/>
      <c r="D381" s="497"/>
      <c r="F381" s="497"/>
      <c r="G381" s="232"/>
      <c r="H381" s="232"/>
    </row>
    <row r="382" spans="2:8" s="180" customFormat="1" x14ac:dyDescent="0.25">
      <c r="B382" s="497"/>
      <c r="C382" s="497"/>
      <c r="D382" s="497"/>
      <c r="F382" s="497"/>
      <c r="G382" s="232"/>
      <c r="H382" s="232"/>
    </row>
    <row r="383" spans="2:8" s="180" customFormat="1" x14ac:dyDescent="0.25">
      <c r="B383" s="497"/>
      <c r="C383" s="497"/>
      <c r="D383" s="497"/>
      <c r="F383" s="497"/>
      <c r="G383" s="232"/>
      <c r="H383" s="232"/>
    </row>
    <row r="384" spans="2:8" s="180" customFormat="1" x14ac:dyDescent="0.25">
      <c r="B384" s="497"/>
      <c r="C384" s="497"/>
      <c r="D384" s="497"/>
      <c r="F384" s="497"/>
      <c r="G384" s="232"/>
      <c r="H384" s="232"/>
    </row>
    <row r="385" spans="2:8" s="180" customFormat="1" x14ac:dyDescent="0.25">
      <c r="B385" s="497"/>
      <c r="C385" s="497"/>
      <c r="D385" s="497"/>
      <c r="F385" s="497"/>
      <c r="G385" s="232"/>
      <c r="H385" s="232"/>
    </row>
    <row r="386" spans="2:8" s="180" customFormat="1" x14ac:dyDescent="0.25">
      <c r="B386" s="497"/>
      <c r="C386" s="497"/>
      <c r="D386" s="497"/>
      <c r="F386" s="497"/>
      <c r="G386" s="232"/>
      <c r="H386" s="232"/>
    </row>
    <row r="387" spans="2:8" s="180" customFormat="1" x14ac:dyDescent="0.25">
      <c r="B387" s="497"/>
      <c r="C387" s="497"/>
      <c r="D387" s="497"/>
      <c r="F387" s="497"/>
      <c r="G387" s="232"/>
      <c r="H387" s="232"/>
    </row>
    <row r="388" spans="2:8" s="180" customFormat="1" x14ac:dyDescent="0.25">
      <c r="B388" s="497"/>
      <c r="C388" s="497"/>
      <c r="D388" s="497"/>
      <c r="F388" s="497"/>
      <c r="G388" s="232"/>
      <c r="H388" s="232"/>
    </row>
    <row r="389" spans="2:8" s="180" customFormat="1" x14ac:dyDescent="0.25">
      <c r="B389" s="497"/>
      <c r="C389" s="497"/>
      <c r="D389" s="497"/>
      <c r="F389" s="497"/>
      <c r="G389" s="232"/>
      <c r="H389" s="232"/>
    </row>
    <row r="390" spans="2:8" s="180" customFormat="1" x14ac:dyDescent="0.25">
      <c r="B390" s="497"/>
      <c r="C390" s="497"/>
      <c r="D390" s="497"/>
      <c r="F390" s="497"/>
      <c r="G390" s="232"/>
      <c r="H390" s="232"/>
    </row>
    <row r="391" spans="2:8" s="180" customFormat="1" x14ac:dyDescent="0.25">
      <c r="B391" s="497"/>
      <c r="C391" s="497"/>
      <c r="D391" s="497"/>
      <c r="F391" s="497"/>
      <c r="G391" s="232"/>
      <c r="H391" s="232"/>
    </row>
    <row r="392" spans="2:8" s="180" customFormat="1" x14ac:dyDescent="0.25">
      <c r="B392" s="497"/>
      <c r="C392" s="497"/>
      <c r="D392" s="497"/>
      <c r="F392" s="497"/>
      <c r="G392" s="232"/>
      <c r="H392" s="232"/>
    </row>
    <row r="393" spans="2:8" s="180" customFormat="1" x14ac:dyDescent="0.25">
      <c r="B393" s="497"/>
      <c r="C393" s="497"/>
      <c r="D393" s="497"/>
      <c r="F393" s="497"/>
      <c r="G393" s="232"/>
      <c r="H393" s="232"/>
    </row>
    <row r="394" spans="2:8" s="180" customFormat="1" x14ac:dyDescent="0.25">
      <c r="B394" s="497"/>
      <c r="C394" s="497"/>
      <c r="D394" s="497"/>
      <c r="F394" s="497"/>
      <c r="G394" s="232"/>
      <c r="H394" s="232"/>
    </row>
    <row r="395" spans="2:8" s="180" customFormat="1" x14ac:dyDescent="0.25">
      <c r="B395" s="497"/>
      <c r="C395" s="497"/>
      <c r="D395" s="497"/>
      <c r="F395" s="497"/>
      <c r="G395" s="232"/>
      <c r="H395" s="232"/>
    </row>
    <row r="396" spans="2:8" s="180" customFormat="1" x14ac:dyDescent="0.25">
      <c r="B396" s="497"/>
      <c r="C396" s="497"/>
      <c r="D396" s="497"/>
      <c r="F396" s="497"/>
      <c r="G396" s="232"/>
      <c r="H396" s="232"/>
    </row>
    <row r="397" spans="2:8" s="180" customFormat="1" x14ac:dyDescent="0.25">
      <c r="B397" s="497"/>
      <c r="C397" s="497"/>
      <c r="D397" s="497"/>
      <c r="F397" s="497"/>
      <c r="G397" s="232"/>
      <c r="H397" s="232"/>
    </row>
    <row r="398" spans="2:8" s="180" customFormat="1" x14ac:dyDescent="0.25">
      <c r="B398" s="497"/>
      <c r="C398" s="497"/>
      <c r="D398" s="497"/>
      <c r="F398" s="497"/>
      <c r="G398" s="232"/>
      <c r="H398" s="232"/>
    </row>
    <row r="399" spans="2:8" s="180" customFormat="1" x14ac:dyDescent="0.25">
      <c r="B399" s="497"/>
      <c r="C399" s="497"/>
      <c r="D399" s="497"/>
      <c r="F399" s="497"/>
      <c r="G399" s="232"/>
      <c r="H399" s="232"/>
    </row>
    <row r="400" spans="2:8" s="180" customFormat="1" x14ac:dyDescent="0.25">
      <c r="B400" s="497"/>
      <c r="C400" s="497"/>
      <c r="D400" s="497"/>
      <c r="F400" s="497"/>
      <c r="G400" s="232"/>
      <c r="H400" s="232"/>
    </row>
    <row r="401" spans="2:8" s="180" customFormat="1" x14ac:dyDescent="0.25">
      <c r="B401" s="497"/>
      <c r="C401" s="497"/>
      <c r="D401" s="497"/>
      <c r="F401" s="497"/>
      <c r="G401" s="232"/>
      <c r="H401" s="232"/>
    </row>
    <row r="402" spans="2:8" s="180" customFormat="1" x14ac:dyDescent="0.25">
      <c r="B402" s="497"/>
      <c r="C402" s="497"/>
      <c r="D402" s="497"/>
      <c r="F402" s="497"/>
      <c r="G402" s="232"/>
      <c r="H402" s="232"/>
    </row>
    <row r="403" spans="2:8" s="180" customFormat="1" x14ac:dyDescent="0.25">
      <c r="B403" s="497"/>
      <c r="C403" s="497"/>
      <c r="D403" s="497"/>
      <c r="F403" s="497"/>
      <c r="G403" s="232"/>
      <c r="H403" s="232"/>
    </row>
    <row r="404" spans="2:8" s="180" customFormat="1" x14ac:dyDescent="0.25">
      <c r="B404" s="497"/>
      <c r="C404" s="497"/>
      <c r="D404" s="497"/>
      <c r="F404" s="497"/>
      <c r="G404" s="232"/>
      <c r="H404" s="232"/>
    </row>
    <row r="405" spans="2:8" s="180" customFormat="1" x14ac:dyDescent="0.25">
      <c r="B405" s="497"/>
      <c r="C405" s="497"/>
      <c r="D405" s="497"/>
      <c r="F405" s="497"/>
      <c r="G405" s="232"/>
      <c r="H405" s="232"/>
    </row>
    <row r="406" spans="2:8" s="180" customFormat="1" x14ac:dyDescent="0.25">
      <c r="B406" s="497"/>
      <c r="C406" s="497"/>
      <c r="D406" s="497"/>
      <c r="F406" s="497"/>
      <c r="G406" s="232"/>
      <c r="H406" s="232"/>
    </row>
    <row r="407" spans="2:8" s="180" customFormat="1" x14ac:dyDescent="0.25">
      <c r="B407" s="497"/>
      <c r="C407" s="497"/>
      <c r="D407" s="497"/>
      <c r="F407" s="497"/>
      <c r="G407" s="232"/>
      <c r="H407" s="232"/>
    </row>
    <row r="408" spans="2:8" s="180" customFormat="1" x14ac:dyDescent="0.25">
      <c r="B408" s="497"/>
      <c r="C408" s="497"/>
      <c r="D408" s="497"/>
      <c r="F408" s="497"/>
      <c r="G408" s="232"/>
      <c r="H408" s="232"/>
    </row>
    <row r="409" spans="2:8" s="180" customFormat="1" x14ac:dyDescent="0.25">
      <c r="B409" s="497"/>
      <c r="C409" s="497"/>
      <c r="D409" s="497"/>
      <c r="F409" s="497"/>
      <c r="G409" s="232"/>
      <c r="H409" s="232"/>
    </row>
    <row r="410" spans="2:8" s="180" customFormat="1" x14ac:dyDescent="0.25">
      <c r="B410" s="497"/>
      <c r="C410" s="497"/>
      <c r="D410" s="497"/>
      <c r="F410" s="497"/>
      <c r="G410" s="232"/>
      <c r="H410" s="232"/>
    </row>
    <row r="411" spans="2:8" s="180" customFormat="1" x14ac:dyDescent="0.25">
      <c r="B411" s="497"/>
      <c r="C411" s="497"/>
      <c r="D411" s="497"/>
      <c r="F411" s="497"/>
      <c r="G411" s="232"/>
      <c r="H411" s="232"/>
    </row>
    <row r="412" spans="2:8" s="180" customFormat="1" x14ac:dyDescent="0.25">
      <c r="B412" s="497"/>
      <c r="C412" s="497"/>
      <c r="D412" s="497"/>
      <c r="F412" s="497"/>
      <c r="G412" s="232"/>
      <c r="H412" s="232"/>
    </row>
    <row r="413" spans="2:8" s="180" customFormat="1" x14ac:dyDescent="0.25">
      <c r="B413" s="497"/>
      <c r="C413" s="497"/>
      <c r="D413" s="497"/>
      <c r="F413" s="497"/>
      <c r="G413" s="232"/>
      <c r="H413" s="232"/>
    </row>
    <row r="414" spans="2:8" s="180" customFormat="1" x14ac:dyDescent="0.25">
      <c r="B414" s="497"/>
      <c r="C414" s="497"/>
      <c r="D414" s="497"/>
      <c r="F414" s="497"/>
      <c r="G414" s="232"/>
      <c r="H414" s="232"/>
    </row>
    <row r="415" spans="2:8" s="180" customFormat="1" x14ac:dyDescent="0.25">
      <c r="B415" s="497"/>
      <c r="C415" s="497"/>
      <c r="D415" s="497"/>
      <c r="F415" s="497"/>
      <c r="G415" s="232"/>
      <c r="H415" s="232"/>
    </row>
    <row r="416" spans="2:8" s="180" customFormat="1" x14ac:dyDescent="0.25">
      <c r="B416" s="497"/>
      <c r="C416" s="497"/>
      <c r="D416" s="497"/>
      <c r="F416" s="497"/>
      <c r="G416" s="232"/>
      <c r="H416" s="232"/>
    </row>
    <row r="417" spans="2:8" s="180" customFormat="1" x14ac:dyDescent="0.25">
      <c r="B417" s="497"/>
      <c r="C417" s="497"/>
      <c r="D417" s="497"/>
      <c r="F417" s="497"/>
      <c r="G417" s="232"/>
      <c r="H417" s="232"/>
    </row>
    <row r="418" spans="2:8" s="180" customFormat="1" x14ac:dyDescent="0.25">
      <c r="B418" s="497"/>
      <c r="C418" s="497"/>
      <c r="D418" s="497"/>
      <c r="F418" s="497"/>
      <c r="G418" s="232"/>
      <c r="H418" s="232"/>
    </row>
    <row r="419" spans="2:8" s="180" customFormat="1" x14ac:dyDescent="0.25">
      <c r="B419" s="497"/>
      <c r="C419" s="497"/>
      <c r="D419" s="497"/>
      <c r="F419" s="497"/>
      <c r="G419" s="232"/>
      <c r="H419" s="232"/>
    </row>
    <row r="420" spans="2:8" s="180" customFormat="1" x14ac:dyDescent="0.25">
      <c r="B420" s="497"/>
      <c r="C420" s="497"/>
      <c r="D420" s="497"/>
      <c r="F420" s="497"/>
      <c r="G420" s="232"/>
      <c r="H420" s="232"/>
    </row>
    <row r="421" spans="2:8" s="180" customFormat="1" x14ac:dyDescent="0.25">
      <c r="B421" s="497"/>
      <c r="C421" s="497"/>
      <c r="D421" s="497"/>
      <c r="F421" s="497"/>
      <c r="G421" s="232"/>
      <c r="H421" s="232"/>
    </row>
    <row r="422" spans="2:8" s="180" customFormat="1" x14ac:dyDescent="0.25">
      <c r="B422" s="497"/>
      <c r="C422" s="497"/>
      <c r="D422" s="497"/>
      <c r="F422" s="497"/>
      <c r="G422" s="232"/>
      <c r="H422" s="232"/>
    </row>
    <row r="423" spans="2:8" s="180" customFormat="1" x14ac:dyDescent="0.25">
      <c r="B423" s="497"/>
      <c r="C423" s="497"/>
      <c r="D423" s="497"/>
      <c r="F423" s="497"/>
      <c r="G423" s="232"/>
      <c r="H423" s="232"/>
    </row>
    <row r="424" spans="2:8" s="180" customFormat="1" x14ac:dyDescent="0.25">
      <c r="B424" s="497"/>
      <c r="C424" s="497"/>
      <c r="D424" s="497"/>
      <c r="F424" s="497"/>
      <c r="G424" s="232"/>
      <c r="H424" s="232"/>
    </row>
    <row r="425" spans="2:8" s="180" customFormat="1" x14ac:dyDescent="0.25">
      <c r="B425" s="497"/>
      <c r="C425" s="497"/>
      <c r="D425" s="497"/>
      <c r="F425" s="497"/>
      <c r="G425" s="232"/>
      <c r="H425" s="232"/>
    </row>
    <row r="426" spans="2:8" s="180" customFormat="1" x14ac:dyDescent="0.25">
      <c r="B426" s="497"/>
      <c r="C426" s="497"/>
      <c r="D426" s="497"/>
      <c r="F426" s="497"/>
      <c r="G426" s="232"/>
      <c r="H426" s="232"/>
    </row>
    <row r="427" spans="2:8" s="180" customFormat="1" x14ac:dyDescent="0.25">
      <c r="B427" s="497"/>
      <c r="C427" s="497"/>
      <c r="D427" s="497"/>
      <c r="F427" s="497"/>
      <c r="G427" s="232"/>
      <c r="H427" s="232"/>
    </row>
    <row r="428" spans="2:8" s="180" customFormat="1" x14ac:dyDescent="0.25">
      <c r="B428" s="497"/>
      <c r="C428" s="497"/>
      <c r="D428" s="497"/>
      <c r="F428" s="497"/>
      <c r="G428" s="232"/>
      <c r="H428" s="232"/>
    </row>
    <row r="429" spans="2:8" s="180" customFormat="1" x14ac:dyDescent="0.25">
      <c r="B429" s="497"/>
      <c r="C429" s="497"/>
      <c r="D429" s="497"/>
      <c r="F429" s="497"/>
      <c r="G429" s="232"/>
      <c r="H429" s="232"/>
    </row>
    <row r="430" spans="2:8" s="180" customFormat="1" x14ac:dyDescent="0.25">
      <c r="B430" s="497"/>
      <c r="C430" s="497"/>
      <c r="D430" s="497"/>
      <c r="F430" s="497"/>
      <c r="G430" s="232"/>
      <c r="H430" s="232"/>
    </row>
    <row r="431" spans="2:8" s="180" customFormat="1" x14ac:dyDescent="0.25">
      <c r="B431" s="497"/>
      <c r="C431" s="497"/>
      <c r="D431" s="497"/>
      <c r="F431" s="497"/>
      <c r="G431" s="232"/>
      <c r="H431" s="232"/>
    </row>
    <row r="432" spans="2:8" s="180" customFormat="1" x14ac:dyDescent="0.25">
      <c r="B432" s="497"/>
      <c r="C432" s="497"/>
      <c r="D432" s="497"/>
      <c r="F432" s="497"/>
      <c r="G432" s="232"/>
      <c r="H432" s="232"/>
    </row>
    <row r="433" spans="2:8" s="180" customFormat="1" x14ac:dyDescent="0.25">
      <c r="B433" s="497"/>
      <c r="C433" s="497"/>
      <c r="D433" s="497"/>
      <c r="F433" s="497"/>
      <c r="G433" s="232"/>
      <c r="H433" s="232"/>
    </row>
    <row r="434" spans="2:8" s="180" customFormat="1" x14ac:dyDescent="0.25">
      <c r="B434" s="497"/>
      <c r="C434" s="497"/>
      <c r="D434" s="497"/>
      <c r="F434" s="497"/>
      <c r="G434" s="232"/>
      <c r="H434" s="232"/>
    </row>
    <row r="435" spans="2:8" s="180" customFormat="1" x14ac:dyDescent="0.25">
      <c r="B435" s="497"/>
      <c r="C435" s="497"/>
      <c r="D435" s="497"/>
      <c r="F435" s="497"/>
      <c r="G435" s="232"/>
      <c r="H435" s="232"/>
    </row>
    <row r="436" spans="2:8" s="180" customFormat="1" x14ac:dyDescent="0.25">
      <c r="B436" s="497"/>
      <c r="C436" s="497"/>
      <c r="D436" s="497"/>
      <c r="F436" s="497"/>
      <c r="G436" s="232"/>
      <c r="H436" s="232"/>
    </row>
    <row r="437" spans="2:8" s="180" customFormat="1" x14ac:dyDescent="0.25">
      <c r="B437" s="497"/>
      <c r="C437" s="497"/>
      <c r="D437" s="497"/>
      <c r="F437" s="497"/>
      <c r="G437" s="232"/>
      <c r="H437" s="232"/>
    </row>
    <row r="438" spans="2:8" s="180" customFormat="1" x14ac:dyDescent="0.25">
      <c r="B438" s="497"/>
      <c r="C438" s="497"/>
      <c r="D438" s="497"/>
      <c r="F438" s="497"/>
      <c r="G438" s="232"/>
      <c r="H438" s="232"/>
    </row>
    <row r="439" spans="2:8" s="180" customFormat="1" x14ac:dyDescent="0.25">
      <c r="B439" s="497"/>
      <c r="C439" s="497"/>
      <c r="D439" s="497"/>
      <c r="F439" s="497"/>
      <c r="G439" s="232"/>
      <c r="H439" s="232"/>
    </row>
    <row r="440" spans="2:8" s="180" customFormat="1" x14ac:dyDescent="0.25">
      <c r="B440" s="497"/>
      <c r="C440" s="497"/>
      <c r="D440" s="497"/>
      <c r="F440" s="497"/>
      <c r="G440" s="232"/>
      <c r="H440" s="232"/>
    </row>
    <row r="441" spans="2:8" s="180" customFormat="1" x14ac:dyDescent="0.25">
      <c r="B441" s="497"/>
      <c r="C441" s="497"/>
      <c r="D441" s="497"/>
      <c r="F441" s="497"/>
      <c r="G441" s="232"/>
      <c r="H441" s="232"/>
    </row>
    <row r="442" spans="2:8" s="180" customFormat="1" x14ac:dyDescent="0.25">
      <c r="B442" s="497"/>
      <c r="C442" s="497"/>
      <c r="D442" s="497"/>
      <c r="F442" s="497"/>
      <c r="G442" s="232"/>
      <c r="H442" s="232"/>
    </row>
    <row r="443" spans="2:8" s="180" customFormat="1" x14ac:dyDescent="0.25">
      <c r="B443" s="497"/>
      <c r="C443" s="497"/>
      <c r="D443" s="497"/>
      <c r="F443" s="497"/>
      <c r="G443" s="232"/>
      <c r="H443" s="232"/>
    </row>
    <row r="444" spans="2:8" s="180" customFormat="1" x14ac:dyDescent="0.25">
      <c r="B444" s="497"/>
      <c r="C444" s="497"/>
      <c r="D444" s="497"/>
      <c r="F444" s="497"/>
      <c r="G444" s="232"/>
      <c r="H444" s="232"/>
    </row>
    <row r="445" spans="2:8" s="180" customFormat="1" x14ac:dyDescent="0.25">
      <c r="B445" s="497"/>
      <c r="C445" s="497"/>
      <c r="D445" s="497"/>
      <c r="F445" s="497"/>
      <c r="G445" s="232"/>
      <c r="H445" s="232"/>
    </row>
    <row r="446" spans="2:8" s="180" customFormat="1" x14ac:dyDescent="0.25">
      <c r="B446" s="497"/>
      <c r="C446" s="497"/>
      <c r="D446" s="497"/>
      <c r="F446" s="497"/>
      <c r="G446" s="232"/>
      <c r="H446" s="232"/>
    </row>
    <row r="447" spans="2:8" s="180" customFormat="1" x14ac:dyDescent="0.25">
      <c r="B447" s="497"/>
      <c r="C447" s="497"/>
      <c r="D447" s="497"/>
      <c r="F447" s="497"/>
      <c r="G447" s="232"/>
      <c r="H447" s="232"/>
    </row>
    <row r="448" spans="2:8" s="180" customFormat="1" x14ac:dyDescent="0.25">
      <c r="B448" s="497"/>
      <c r="C448" s="497"/>
      <c r="D448" s="497"/>
      <c r="F448" s="497"/>
      <c r="G448" s="232"/>
      <c r="H448" s="232"/>
    </row>
    <row r="449" spans="2:8" s="180" customFormat="1" x14ac:dyDescent="0.25">
      <c r="B449" s="497"/>
      <c r="C449" s="497"/>
      <c r="D449" s="497"/>
      <c r="F449" s="497"/>
      <c r="G449" s="232"/>
      <c r="H449" s="232"/>
    </row>
    <row r="450" spans="2:8" s="180" customFormat="1" x14ac:dyDescent="0.25">
      <c r="B450" s="497"/>
      <c r="C450" s="497"/>
      <c r="D450" s="497"/>
      <c r="F450" s="497"/>
      <c r="G450" s="232"/>
      <c r="H450" s="232"/>
    </row>
    <row r="451" spans="2:8" s="180" customFormat="1" x14ac:dyDescent="0.25">
      <c r="B451" s="497"/>
      <c r="C451" s="497"/>
      <c r="D451" s="497"/>
      <c r="F451" s="497"/>
      <c r="G451" s="232"/>
      <c r="H451" s="232"/>
    </row>
    <row r="452" spans="2:8" s="180" customFormat="1" x14ac:dyDescent="0.25">
      <c r="B452" s="497"/>
      <c r="C452" s="497"/>
      <c r="D452" s="497"/>
      <c r="F452" s="497"/>
      <c r="G452" s="232"/>
      <c r="H452" s="232"/>
    </row>
    <row r="453" spans="2:8" s="180" customFormat="1" x14ac:dyDescent="0.25">
      <c r="B453" s="497"/>
      <c r="C453" s="497"/>
      <c r="D453" s="497"/>
      <c r="F453" s="497"/>
      <c r="G453" s="232"/>
      <c r="H453" s="232"/>
    </row>
    <row r="454" spans="2:8" s="180" customFormat="1" x14ac:dyDescent="0.25">
      <c r="B454" s="497"/>
      <c r="C454" s="497"/>
      <c r="D454" s="497"/>
      <c r="F454" s="497"/>
      <c r="G454" s="232"/>
      <c r="H454" s="232"/>
    </row>
    <row r="455" spans="2:8" s="180" customFormat="1" x14ac:dyDescent="0.25">
      <c r="B455" s="497"/>
      <c r="C455" s="497"/>
      <c r="D455" s="497"/>
      <c r="F455" s="497"/>
      <c r="G455" s="232"/>
      <c r="H455" s="232"/>
    </row>
    <row r="456" spans="2:8" s="180" customFormat="1" x14ac:dyDescent="0.25">
      <c r="B456" s="497"/>
      <c r="C456" s="497"/>
      <c r="D456" s="497"/>
      <c r="F456" s="497"/>
      <c r="G456" s="232"/>
      <c r="H456" s="232"/>
    </row>
    <row r="457" spans="2:8" s="180" customFormat="1" x14ac:dyDescent="0.25">
      <c r="B457" s="497"/>
      <c r="C457" s="497"/>
      <c r="D457" s="497"/>
      <c r="F457" s="497"/>
      <c r="G457" s="232"/>
      <c r="H457" s="232"/>
    </row>
  </sheetData>
  <sheetProtection algorithmName="SHA-512" hashValue="QEZJ6rLXPYFmzhv3WiNXHMZ7yMqJarzBFP195XYolbEo23DUfxjW57O4JOZYs/9m2wHmH/2tgnnJNzilbkKQBg==" saltValue="DiTs54SUo9CgtLSB2i58Xw==" spinCount="100000" sheet="1" objects="1" scenarios="1"/>
  <mergeCells count="4">
    <mergeCell ref="C2:F3"/>
    <mergeCell ref="G2:I2"/>
    <mergeCell ref="G3:I3"/>
    <mergeCell ref="C4:F4"/>
  </mergeCells>
  <phoneticPr fontId="78" type="noConversion"/>
  <hyperlinks>
    <hyperlink ref="J2" location="Übersicht!A1" display="zur Übersicht" xr:uid="{EF612926-C7E6-444F-8C21-B2D080D70971}"/>
  </hyperlinks>
  <pageMargins left="0.25" right="0.25"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9" tint="0.59999389629810485"/>
  </sheetPr>
  <dimension ref="B1:Q43"/>
  <sheetViews>
    <sheetView showGridLines="0" topLeftCell="A14" zoomScale="80" zoomScaleNormal="80" workbookViewId="0">
      <selection activeCell="B1" sqref="B1:G40"/>
    </sheetView>
  </sheetViews>
  <sheetFormatPr baseColWidth="10" defaultColWidth="10.85546875" defaultRowHeight="15" x14ac:dyDescent="0.25"/>
  <cols>
    <col min="1" max="1" width="0.5703125" customWidth="1"/>
    <col min="2" max="2" width="11.42578125" customWidth="1"/>
    <col min="3" max="3" width="3.140625" customWidth="1"/>
    <col min="4" max="4" width="9.7109375" customWidth="1"/>
    <col min="5" max="5" width="14.5703125" customWidth="1"/>
    <col min="6" max="6" width="25.7109375" customWidth="1"/>
    <col min="7" max="7" width="23" customWidth="1"/>
    <col min="8" max="8" width="4.5703125" style="180" customWidth="1"/>
    <col min="9" max="9" width="14.85546875" customWidth="1"/>
    <col min="10" max="12" width="7.28515625" customWidth="1"/>
    <col min="13" max="13" width="7.85546875" customWidth="1"/>
    <col min="14" max="17" width="7.28515625" customWidth="1"/>
  </cols>
  <sheetData>
    <row r="1" spans="2:17" ht="25.5" customHeight="1" thickBot="1" x14ac:dyDescent="0.35">
      <c r="B1" s="808" t="s">
        <v>410</v>
      </c>
      <c r="C1" s="809"/>
      <c r="D1" s="809"/>
      <c r="E1" s="809"/>
      <c r="F1" s="809"/>
      <c r="G1" s="810"/>
    </row>
    <row r="2" spans="2:17" ht="15.75" thickBot="1" x14ac:dyDescent="0.3">
      <c r="B2" s="820" t="s">
        <v>200</v>
      </c>
      <c r="C2" s="820"/>
      <c r="D2" s="820"/>
      <c r="E2" s="820"/>
      <c r="F2" s="820"/>
      <c r="G2" s="820"/>
      <c r="J2" s="813" t="s">
        <v>44</v>
      </c>
      <c r="K2" s="814"/>
      <c r="L2" s="814"/>
      <c r="M2" s="815"/>
    </row>
    <row r="3" spans="2:17" ht="19.5" customHeight="1" x14ac:dyDescent="0.25">
      <c r="B3" s="820"/>
      <c r="C3" s="820"/>
      <c r="D3" s="820"/>
      <c r="E3" s="820"/>
      <c r="F3" s="820"/>
      <c r="G3" s="820"/>
      <c r="J3" s="811" t="s">
        <v>3</v>
      </c>
      <c r="K3" s="811"/>
      <c r="L3" s="811"/>
      <c r="M3" s="811"/>
    </row>
    <row r="4" spans="2:17" x14ac:dyDescent="0.25">
      <c r="D4" s="186" t="s">
        <v>2</v>
      </c>
      <c r="E4" s="187"/>
      <c r="F4" s="187"/>
      <c r="G4" s="188"/>
      <c r="J4" s="812"/>
      <c r="K4" s="812"/>
      <c r="L4" s="812"/>
      <c r="M4" s="812"/>
    </row>
    <row r="5" spans="2:17" x14ac:dyDescent="0.25">
      <c r="D5" s="189"/>
    </row>
    <row r="6" spans="2:17" ht="17.100000000000001" customHeight="1" x14ac:dyDescent="0.25">
      <c r="D6" s="190" t="s">
        <v>4</v>
      </c>
      <c r="E6" s="817" t="s">
        <v>411</v>
      </c>
      <c r="F6" s="818"/>
      <c r="G6" s="819"/>
    </row>
    <row r="7" spans="2:17" ht="17.100000000000001" customHeight="1" x14ac:dyDescent="0.25">
      <c r="D7" s="190" t="s">
        <v>5</v>
      </c>
      <c r="E7" s="816" t="s">
        <v>188</v>
      </c>
      <c r="F7" s="816"/>
      <c r="G7" s="816"/>
    </row>
    <row r="8" spans="2:17" ht="17.100000000000001" customHeight="1" x14ac:dyDescent="0.25">
      <c r="D8" s="190" t="s">
        <v>6</v>
      </c>
      <c r="E8" s="796" t="s">
        <v>190</v>
      </c>
      <c r="F8" s="796"/>
      <c r="G8" s="796"/>
    </row>
    <row r="9" spans="2:17" ht="17.100000000000001" customHeight="1" x14ac:dyDescent="0.25">
      <c r="D9" s="190" t="s">
        <v>7</v>
      </c>
      <c r="E9" s="796" t="s">
        <v>447</v>
      </c>
      <c r="F9" s="796"/>
      <c r="G9" s="796"/>
    </row>
    <row r="10" spans="2:17" ht="17.100000000000001" customHeight="1" x14ac:dyDescent="0.25">
      <c r="D10" s="191" t="s">
        <v>8</v>
      </c>
      <c r="E10" s="795" t="s">
        <v>238</v>
      </c>
      <c r="F10" s="795"/>
      <c r="G10" s="795"/>
    </row>
    <row r="11" spans="2:17" ht="17.100000000000001" customHeight="1" x14ac:dyDescent="0.25">
      <c r="D11" s="190" t="s">
        <v>9</v>
      </c>
      <c r="E11" s="795" t="s">
        <v>10</v>
      </c>
      <c r="F11" s="795"/>
      <c r="G11" s="795"/>
    </row>
    <row r="12" spans="2:17" ht="17.100000000000001" customHeight="1" x14ac:dyDescent="0.25">
      <c r="D12" s="190" t="s">
        <v>11</v>
      </c>
      <c r="E12" s="795" t="s">
        <v>239</v>
      </c>
      <c r="F12" s="795"/>
      <c r="G12" s="795"/>
    </row>
    <row r="13" spans="2:17" ht="14.25" customHeight="1" thickBot="1" x14ac:dyDescent="0.3">
      <c r="K13" s="800"/>
      <c r="L13" s="800"/>
      <c r="M13" s="800"/>
      <c r="N13" s="800"/>
      <c r="O13" s="800"/>
      <c r="P13" s="800"/>
    </row>
    <row r="14" spans="2:17" s="113" customFormat="1" ht="27.75" customHeight="1" x14ac:dyDescent="0.2">
      <c r="B14" s="801" t="s">
        <v>12</v>
      </c>
      <c r="C14" s="802"/>
      <c r="D14" s="802"/>
      <c r="E14" s="802"/>
      <c r="F14" s="802"/>
      <c r="G14" s="803"/>
      <c r="H14" s="183"/>
      <c r="I14" s="240"/>
      <c r="J14" s="804"/>
      <c r="K14" s="804"/>
      <c r="L14" s="804"/>
      <c r="M14" s="804"/>
      <c r="N14" s="804"/>
      <c r="O14" s="804"/>
      <c r="P14" s="804"/>
      <c r="Q14" s="804"/>
    </row>
    <row r="15" spans="2:17" ht="48" customHeight="1" thickBot="1" x14ac:dyDescent="0.3">
      <c r="B15" s="806" t="s">
        <v>13</v>
      </c>
      <c r="C15" s="807"/>
      <c r="D15" s="807"/>
      <c r="E15" s="807"/>
      <c r="F15" s="192" t="s">
        <v>14</v>
      </c>
      <c r="G15" s="193" t="s">
        <v>240</v>
      </c>
      <c r="I15" s="241"/>
      <c r="J15" s="242"/>
      <c r="K15" s="242"/>
      <c r="L15" s="242"/>
      <c r="M15" s="242"/>
      <c r="N15" s="242"/>
      <c r="O15" s="242"/>
      <c r="P15" s="242"/>
      <c r="Q15" s="242"/>
    </row>
    <row r="16" spans="2:17" x14ac:dyDescent="0.25">
      <c r="B16" s="194">
        <v>7</v>
      </c>
      <c r="C16" s="105" t="s">
        <v>15</v>
      </c>
      <c r="D16" s="5" t="s">
        <v>16</v>
      </c>
      <c r="E16" s="5"/>
      <c r="F16" s="105">
        <v>365</v>
      </c>
      <c r="G16" s="195">
        <v>282</v>
      </c>
      <c r="I16" s="5"/>
      <c r="J16" s="243"/>
      <c r="K16" s="244"/>
      <c r="L16" s="244"/>
      <c r="M16" s="244"/>
      <c r="N16" s="244"/>
      <c r="O16" s="244"/>
      <c r="P16" s="244"/>
      <c r="Q16" s="244"/>
    </row>
    <row r="17" spans="2:17" x14ac:dyDescent="0.25">
      <c r="B17" s="196">
        <v>6</v>
      </c>
      <c r="C17" s="105" t="s">
        <v>15</v>
      </c>
      <c r="D17" t="s">
        <v>17</v>
      </c>
      <c r="F17" s="105">
        <v>304</v>
      </c>
      <c r="G17" s="197">
        <v>230</v>
      </c>
      <c r="I17" s="233"/>
      <c r="J17" s="243"/>
      <c r="K17" s="244"/>
      <c r="L17" s="244"/>
      <c r="M17" s="244"/>
      <c r="N17" s="244"/>
      <c r="O17" s="244"/>
      <c r="P17" s="244"/>
      <c r="Q17" s="244"/>
    </row>
    <row r="18" spans="2:17" x14ac:dyDescent="0.25">
      <c r="B18" s="196">
        <v>5</v>
      </c>
      <c r="C18" s="105" t="s">
        <v>15</v>
      </c>
      <c r="D18" t="s">
        <v>18</v>
      </c>
      <c r="F18" s="105">
        <v>252</v>
      </c>
      <c r="G18" s="195">
        <v>187</v>
      </c>
      <c r="J18" s="243"/>
      <c r="K18" s="244"/>
      <c r="L18" s="244"/>
      <c r="M18" s="244"/>
      <c r="N18" s="244"/>
      <c r="O18" s="244"/>
      <c r="P18" s="244"/>
      <c r="Q18" s="244"/>
    </row>
    <row r="19" spans="2:17" x14ac:dyDescent="0.25">
      <c r="B19" s="196">
        <v>4</v>
      </c>
      <c r="C19" s="198" t="s">
        <v>15</v>
      </c>
      <c r="D19" s="5" t="s">
        <v>19</v>
      </c>
      <c r="F19" s="105">
        <v>202</v>
      </c>
      <c r="G19" s="195">
        <v>150.4</v>
      </c>
      <c r="J19" s="243"/>
      <c r="K19" s="244"/>
      <c r="L19" s="244"/>
      <c r="M19" s="244"/>
      <c r="N19" s="244"/>
      <c r="O19" s="244"/>
      <c r="P19" s="244"/>
      <c r="Q19" s="244"/>
    </row>
    <row r="20" spans="2:17" s="113" customFormat="1" x14ac:dyDescent="0.25">
      <c r="B20" s="196">
        <v>3</v>
      </c>
      <c r="C20" s="105" t="s">
        <v>15</v>
      </c>
      <c r="D20" t="s">
        <v>20</v>
      </c>
      <c r="E20"/>
      <c r="F20" s="105">
        <v>151</v>
      </c>
      <c r="G20" s="195">
        <v>112.8</v>
      </c>
      <c r="H20" s="183"/>
      <c r="I20"/>
      <c r="J20" s="243"/>
      <c r="K20" s="244"/>
      <c r="L20" s="244"/>
      <c r="M20" s="244"/>
      <c r="N20" s="244"/>
      <c r="O20" s="244"/>
      <c r="P20" s="244"/>
      <c r="Q20" s="244"/>
    </row>
    <row r="21" spans="2:17" x14ac:dyDescent="0.25">
      <c r="B21" s="196">
        <v>2.5</v>
      </c>
      <c r="C21" s="105" t="s">
        <v>15</v>
      </c>
      <c r="D21" t="s">
        <v>21</v>
      </c>
      <c r="F21" s="105">
        <v>126</v>
      </c>
      <c r="G21" s="199">
        <v>94</v>
      </c>
      <c r="I21" s="245"/>
      <c r="J21" s="243"/>
      <c r="K21" s="244"/>
      <c r="L21" s="244"/>
      <c r="M21" s="244"/>
      <c r="N21" s="244"/>
      <c r="O21" s="244"/>
      <c r="P21" s="244"/>
      <c r="Q21" s="244"/>
    </row>
    <row r="22" spans="2:17" x14ac:dyDescent="0.25">
      <c r="B22" s="196">
        <v>2</v>
      </c>
      <c r="C22" s="105" t="s">
        <v>15</v>
      </c>
      <c r="D22" t="s">
        <v>22</v>
      </c>
      <c r="F22" s="105">
        <v>104</v>
      </c>
      <c r="G22" s="199">
        <v>74</v>
      </c>
      <c r="I22" s="5"/>
      <c r="J22" s="243"/>
      <c r="K22" s="244"/>
      <c r="L22" s="244"/>
      <c r="M22" s="244"/>
      <c r="N22" s="244"/>
      <c r="O22" s="244"/>
      <c r="P22" s="244"/>
      <c r="Q22" s="244"/>
    </row>
    <row r="23" spans="2:17" x14ac:dyDescent="0.25">
      <c r="B23" s="196">
        <v>1</v>
      </c>
      <c r="C23" s="105" t="s">
        <v>15</v>
      </c>
      <c r="D23" t="s">
        <v>23</v>
      </c>
      <c r="F23" s="105">
        <v>52</v>
      </c>
      <c r="G23" s="199">
        <v>38</v>
      </c>
      <c r="I23" s="5"/>
      <c r="J23" s="243"/>
      <c r="K23" s="244"/>
      <c r="L23" s="244"/>
      <c r="M23" s="244"/>
      <c r="N23" s="244"/>
      <c r="O23" s="244"/>
      <c r="P23" s="244"/>
      <c r="Q23" s="244"/>
    </row>
    <row r="24" spans="2:17" x14ac:dyDescent="0.25">
      <c r="B24" s="196">
        <v>0.5</v>
      </c>
      <c r="C24" s="105" t="s">
        <v>15</v>
      </c>
      <c r="D24" t="s">
        <v>24</v>
      </c>
      <c r="F24" s="105">
        <v>26</v>
      </c>
      <c r="G24" s="199">
        <v>22</v>
      </c>
      <c r="I24" s="5"/>
      <c r="J24" s="243"/>
      <c r="K24" s="244"/>
      <c r="L24" s="244"/>
      <c r="M24" s="244"/>
      <c r="N24" s="244"/>
      <c r="O24" s="244"/>
      <c r="P24" s="244"/>
      <c r="Q24" s="244"/>
    </row>
    <row r="25" spans="2:17" x14ac:dyDescent="0.25">
      <c r="B25" s="196" t="s">
        <v>25</v>
      </c>
      <c r="C25" s="105" t="s">
        <v>15</v>
      </c>
      <c r="D25" t="s">
        <v>26</v>
      </c>
      <c r="F25" s="105">
        <v>12</v>
      </c>
      <c r="G25" s="199">
        <v>11</v>
      </c>
      <c r="I25" s="5"/>
      <c r="J25" s="243"/>
      <c r="K25" s="244"/>
      <c r="L25" s="244"/>
      <c r="M25" s="244"/>
      <c r="N25" s="244"/>
      <c r="O25" s="244"/>
      <c r="P25" s="244"/>
      <c r="Q25" s="244"/>
    </row>
    <row r="26" spans="2:17" x14ac:dyDescent="0.25">
      <c r="B26" s="196" t="s">
        <v>27</v>
      </c>
      <c r="C26" s="105" t="s">
        <v>15</v>
      </c>
      <c r="D26" t="s">
        <v>28</v>
      </c>
      <c r="F26" s="105">
        <v>4</v>
      </c>
      <c r="G26" s="199">
        <v>2</v>
      </c>
      <c r="I26" s="5"/>
      <c r="J26" s="243"/>
      <c r="K26" s="244"/>
      <c r="L26" s="244"/>
      <c r="M26" s="244"/>
      <c r="N26" s="244"/>
      <c r="O26" s="244"/>
      <c r="P26" s="244"/>
      <c r="Q26" s="244"/>
    </row>
    <row r="27" spans="2:17" x14ac:dyDescent="0.25">
      <c r="B27" s="200" t="s">
        <v>29</v>
      </c>
      <c r="C27" s="105" t="s">
        <v>15</v>
      </c>
      <c r="D27" s="5" t="s">
        <v>30</v>
      </c>
      <c r="F27" s="201">
        <v>1</v>
      </c>
      <c r="G27" s="202">
        <v>1</v>
      </c>
      <c r="I27" s="5"/>
      <c r="J27" s="243"/>
      <c r="K27" s="244"/>
      <c r="L27" s="244"/>
      <c r="M27" s="244"/>
      <c r="N27" s="244"/>
      <c r="O27" s="244"/>
      <c r="P27" s="244"/>
      <c r="Q27" s="244"/>
    </row>
    <row r="28" spans="2:17" x14ac:dyDescent="0.25">
      <c r="B28" s="196"/>
      <c r="C28" s="105"/>
      <c r="D28" s="5"/>
      <c r="G28" s="203"/>
      <c r="I28" s="245"/>
      <c r="J28" s="243"/>
      <c r="K28" s="244"/>
      <c r="L28" s="244"/>
      <c r="M28" s="244"/>
      <c r="N28" s="244"/>
      <c r="O28" s="244"/>
      <c r="P28" s="244"/>
      <c r="Q28" s="244"/>
    </row>
    <row r="29" spans="2:17" x14ac:dyDescent="0.25">
      <c r="B29" s="196"/>
      <c r="C29" s="105"/>
      <c r="D29" s="5"/>
      <c r="F29" s="201"/>
      <c r="G29" s="201"/>
      <c r="I29" s="5"/>
      <c r="J29" s="243"/>
      <c r="K29" s="244"/>
      <c r="L29" s="244"/>
      <c r="M29" s="244"/>
      <c r="N29" s="244"/>
      <c r="O29" s="244"/>
      <c r="P29" s="244"/>
      <c r="Q29" s="244"/>
    </row>
    <row r="30" spans="2:17" ht="15.75" thickBot="1" x14ac:dyDescent="0.3">
      <c r="B30" s="204"/>
      <c r="C30" s="205"/>
      <c r="D30" s="42"/>
      <c r="E30" s="206"/>
      <c r="F30" s="207"/>
      <c r="G30" s="207"/>
      <c r="I30" s="246"/>
      <c r="J30" s="243"/>
      <c r="K30" s="244"/>
      <c r="L30" s="244"/>
      <c r="M30" s="244"/>
      <c r="N30" s="244"/>
      <c r="O30" s="244"/>
      <c r="P30" s="244"/>
      <c r="Q30" s="244"/>
    </row>
    <row r="31" spans="2:17" ht="15.75" thickBot="1" x14ac:dyDescent="0.3">
      <c r="B31" s="208" t="s">
        <v>5</v>
      </c>
      <c r="C31" s="209" t="s">
        <v>15</v>
      </c>
      <c r="D31" s="210" t="s">
        <v>31</v>
      </c>
      <c r="E31" s="210"/>
      <c r="F31" s="211"/>
      <c r="G31" s="211"/>
      <c r="I31" s="5"/>
      <c r="J31" s="247"/>
      <c r="K31" s="248"/>
      <c r="L31" s="248"/>
      <c r="M31" s="248"/>
      <c r="N31" s="248"/>
      <c r="O31" s="248"/>
      <c r="P31" s="248"/>
      <c r="Q31" s="248"/>
    </row>
    <row r="32" spans="2:17" ht="15.75" thickBot="1" x14ac:dyDescent="0.3"/>
    <row r="33" spans="2:17" s="113" customFormat="1" ht="18" customHeight="1" x14ac:dyDescent="0.25">
      <c r="B33" s="212" t="s">
        <v>32</v>
      </c>
      <c r="C33" s="213"/>
      <c r="D33" s="213"/>
      <c r="E33" s="213"/>
      <c r="F33" s="214"/>
      <c r="G33" s="215"/>
      <c r="H33" s="216"/>
      <c r="I33" s="805"/>
      <c r="J33" s="805"/>
      <c r="K33" s="805"/>
      <c r="L33" s="805"/>
      <c r="M33" s="805"/>
      <c r="N33" s="805"/>
      <c r="O33" s="805"/>
      <c r="P33" s="805"/>
      <c r="Q33" s="805"/>
    </row>
    <row r="34" spans="2:17" s="113" customFormat="1" ht="12.75" customHeight="1" x14ac:dyDescent="0.25">
      <c r="B34" s="217"/>
      <c r="F34" s="218"/>
      <c r="G34" s="219"/>
      <c r="H34" s="216"/>
      <c r="I34" s="805"/>
      <c r="J34" s="805"/>
      <c r="K34" s="805"/>
      <c r="L34" s="805"/>
      <c r="M34" s="805"/>
      <c r="N34" s="805"/>
      <c r="O34" s="805"/>
      <c r="P34" s="805"/>
      <c r="Q34" s="805"/>
    </row>
    <row r="35" spans="2:17" s="113" customFormat="1" ht="12.75" customHeight="1" x14ac:dyDescent="0.25">
      <c r="B35" s="220" t="s">
        <v>367</v>
      </c>
      <c r="F35" s="218"/>
      <c r="G35" s="219"/>
      <c r="H35" s="216"/>
      <c r="I35" s="805"/>
      <c r="J35" s="805"/>
      <c r="K35" s="805"/>
      <c r="L35" s="805"/>
      <c r="M35" s="805"/>
      <c r="N35" s="805"/>
      <c r="O35" s="805"/>
      <c r="P35" s="805"/>
      <c r="Q35" s="805"/>
    </row>
    <row r="36" spans="2:17" s="113" customFormat="1" ht="12.75" customHeight="1" x14ac:dyDescent="0.25">
      <c r="B36" s="220" t="s">
        <v>366</v>
      </c>
      <c r="F36" s="218"/>
      <c r="G36" s="219"/>
      <c r="H36" s="216"/>
      <c r="I36" s="805"/>
      <c r="J36" s="805"/>
      <c r="K36" s="805"/>
      <c r="L36" s="805"/>
      <c r="M36" s="805"/>
      <c r="N36" s="805"/>
      <c r="O36" s="805"/>
      <c r="P36" s="805"/>
      <c r="Q36" s="805"/>
    </row>
    <row r="37" spans="2:17" s="113" customFormat="1" ht="12.75" customHeight="1" thickBot="1" x14ac:dyDescent="0.3">
      <c r="B37" s="221"/>
      <c r="C37" s="222"/>
      <c r="D37" s="222"/>
      <c r="E37" s="222"/>
      <c r="F37" s="223"/>
      <c r="G37" s="224"/>
      <c r="H37" s="216"/>
      <c r="I37" s="225"/>
      <c r="J37" s="225"/>
      <c r="K37" s="225"/>
      <c r="L37" s="225"/>
      <c r="M37" s="225"/>
      <c r="N37" s="225"/>
      <c r="O37" s="225"/>
      <c r="P37" s="225"/>
      <c r="Q37" s="225"/>
    </row>
    <row r="38" spans="2:17" ht="12.75" customHeight="1" thickBot="1" x14ac:dyDescent="0.3">
      <c r="B38" s="105"/>
      <c r="C38" s="105"/>
      <c r="F38" s="105"/>
      <c r="G38" s="105"/>
      <c r="H38" s="226"/>
      <c r="I38" s="225"/>
      <c r="J38" s="225"/>
      <c r="K38" s="225"/>
      <c r="L38" s="225"/>
      <c r="M38" s="225"/>
      <c r="N38" s="225"/>
      <c r="O38" s="225"/>
      <c r="P38" s="225"/>
      <c r="Q38" s="225"/>
    </row>
    <row r="39" spans="2:17" s="113" customFormat="1" ht="18" customHeight="1" x14ac:dyDescent="0.25">
      <c r="B39" s="227" t="s">
        <v>33</v>
      </c>
      <c r="C39" s="213"/>
      <c r="D39" s="213"/>
      <c r="E39" s="213"/>
      <c r="F39" s="214"/>
      <c r="G39" s="215"/>
      <c r="H39" s="216"/>
      <c r="I39" s="225"/>
      <c r="J39" s="225"/>
      <c r="K39" s="225"/>
      <c r="L39" s="225"/>
      <c r="M39" s="225"/>
      <c r="N39" s="225"/>
      <c r="O39" s="225"/>
      <c r="P39" s="225"/>
      <c r="Q39" s="225"/>
    </row>
    <row r="40" spans="2:17" ht="69.75" customHeight="1" thickBot="1" x14ac:dyDescent="0.3">
      <c r="B40" s="228" t="s">
        <v>34</v>
      </c>
      <c r="C40" s="797" t="s">
        <v>35</v>
      </c>
      <c r="D40" s="798"/>
      <c r="E40" s="798"/>
      <c r="F40" s="798"/>
      <c r="G40" s="799"/>
      <c r="I40" s="225"/>
      <c r="J40" s="225"/>
      <c r="K40" s="225"/>
      <c r="L40" s="225"/>
      <c r="M40" s="225"/>
      <c r="N40" s="225"/>
      <c r="O40" s="225"/>
      <c r="P40" s="225"/>
      <c r="Q40" s="225"/>
    </row>
    <row r="41" spans="2:17" ht="12.75" customHeight="1" x14ac:dyDescent="0.25">
      <c r="B41" s="229"/>
      <c r="C41" s="230"/>
      <c r="I41" s="225"/>
      <c r="J41" s="225"/>
      <c r="K41" s="225"/>
      <c r="L41" s="225"/>
      <c r="M41" s="225"/>
      <c r="N41" s="225"/>
      <c r="O41" s="225"/>
      <c r="P41" s="225"/>
      <c r="Q41" s="225"/>
    </row>
    <row r="42" spans="2:17" ht="22.5" customHeight="1" x14ac:dyDescent="0.25">
      <c r="I42" s="225"/>
      <c r="J42" s="225"/>
      <c r="K42" s="225"/>
      <c r="L42" s="225"/>
      <c r="M42" s="225"/>
      <c r="N42" s="225"/>
      <c r="O42" s="225"/>
      <c r="P42" s="225"/>
      <c r="Q42" s="225"/>
    </row>
    <row r="43" spans="2:17" ht="13.5" customHeight="1" x14ac:dyDescent="0.25">
      <c r="I43" s="225"/>
      <c r="J43" s="225"/>
      <c r="K43" s="225"/>
      <c r="L43" s="225"/>
      <c r="M43" s="225"/>
      <c r="N43" s="225"/>
      <c r="O43" s="225"/>
      <c r="P43" s="225"/>
      <c r="Q43" s="225"/>
    </row>
  </sheetData>
  <sheetProtection algorithmName="SHA-512" hashValue="cybJ8VS/9utpv5JtWqKxIXSEkEWd92OlErhSDPkYpks8hNr5ABHGUGnZSAmY3RlpbyY3XKzKaVp4W8W688t95Q==" saltValue="67aYj4w92SFG6bDrUpohxw==" spinCount="100000" sheet="1" objects="1" scenarios="1"/>
  <mergeCells count="18">
    <mergeCell ref="B1:G1"/>
    <mergeCell ref="J3:M3"/>
    <mergeCell ref="J4:M4"/>
    <mergeCell ref="J2:M2"/>
    <mergeCell ref="E7:G7"/>
    <mergeCell ref="E6:G6"/>
    <mergeCell ref="B2:G3"/>
    <mergeCell ref="C40:G40"/>
    <mergeCell ref="K13:P13"/>
    <mergeCell ref="B14:G14"/>
    <mergeCell ref="J14:Q14"/>
    <mergeCell ref="I33:Q36"/>
    <mergeCell ref="B15:E15"/>
    <mergeCell ref="E12:G12"/>
    <mergeCell ref="E11:G11"/>
    <mergeCell ref="E10:G10"/>
    <mergeCell ref="E9:G9"/>
    <mergeCell ref="E8:G8"/>
  </mergeCells>
  <hyperlinks>
    <hyperlink ref="J2" location="Übersicht!A1" display="zur Gesamtübersicht" xr:uid="{00000000-0004-0000-0500-000001000000}"/>
    <hyperlink ref="J3:M3" location="'3-Angebotsgesamtübersicht'!A1" display="zur Angebotsgesamtübersicht" xr:uid="{46411306-0992-4840-BECD-11B0AB38B492}"/>
  </hyperlinks>
  <printOptions horizontalCentered="1"/>
  <pageMargins left="0.31496062992125984" right="0.31496062992125984" top="0.39370078740157483" bottom="0.39370078740157483" header="0.31496062992125984" footer="0.31496062992125984"/>
  <pageSetup paperSize="9" orientation="portrait" r:id="rId1"/>
  <headerFooter>
    <oddFooter>&amp;L&amp;F&amp;C&amp;A&amp;R&amp;P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theme="4" tint="0.59999389629810485"/>
  </sheetPr>
  <dimension ref="A1:J215"/>
  <sheetViews>
    <sheetView showGridLines="0" topLeftCell="B1" zoomScale="120" zoomScaleNormal="100" workbookViewId="0">
      <selection activeCell="J5" sqref="J5"/>
    </sheetView>
  </sheetViews>
  <sheetFormatPr baseColWidth="10" defaultColWidth="11.42578125" defaultRowHeight="15" x14ac:dyDescent="0.25"/>
  <cols>
    <col min="1" max="1" width="0.28515625" customWidth="1"/>
    <col min="2" max="2" width="60" customWidth="1"/>
    <col min="3" max="3" width="2.85546875" customWidth="1"/>
    <col min="4" max="7" width="2.7109375" customWidth="1"/>
    <col min="8" max="8" width="23" customWidth="1"/>
    <col min="9" max="9" width="4" customWidth="1"/>
    <col min="10" max="10" width="25.7109375" customWidth="1"/>
  </cols>
  <sheetData>
    <row r="1" spans="1:10" ht="2.25" customHeight="1" thickBot="1" x14ac:dyDescent="0.3"/>
    <row r="2" spans="1:10" ht="33.75" customHeight="1" thickBot="1" x14ac:dyDescent="0.3">
      <c r="A2" s="114"/>
      <c r="B2" s="761" t="str">
        <f>Übersicht!B2</f>
        <v>Stadt Meiningen / Los 2</v>
      </c>
      <c r="C2" s="762"/>
      <c r="D2" s="762"/>
      <c r="E2" s="762"/>
      <c r="F2" s="762"/>
      <c r="G2" s="762"/>
      <c r="H2" s="763"/>
      <c r="I2" t="s">
        <v>54</v>
      </c>
    </row>
    <row r="3" spans="1:10" ht="18" x14ac:dyDescent="0.25">
      <c r="A3" s="114"/>
      <c r="B3" s="115"/>
      <c r="C3" s="116" t="s">
        <v>36</v>
      </c>
      <c r="D3" s="116"/>
      <c r="E3" s="117"/>
      <c r="F3" s="118"/>
      <c r="G3" s="119"/>
      <c r="H3" s="120" t="s">
        <v>37</v>
      </c>
      <c r="I3" s="5"/>
    </row>
    <row r="4" spans="1:10" ht="45" customHeight="1" thickBot="1" x14ac:dyDescent="0.3">
      <c r="A4" s="121"/>
      <c r="B4" s="122" t="s">
        <v>357</v>
      </c>
      <c r="C4" s="123" t="s">
        <v>38</v>
      </c>
      <c r="D4" s="123" t="s">
        <v>211</v>
      </c>
      <c r="E4" s="123" t="s">
        <v>39</v>
      </c>
      <c r="F4" s="123" t="s">
        <v>40</v>
      </c>
      <c r="G4" s="123" t="s">
        <v>41</v>
      </c>
      <c r="H4" s="124" t="s">
        <v>212</v>
      </c>
    </row>
    <row r="5" spans="1:10" ht="19.5" customHeight="1" thickBot="1" x14ac:dyDescent="0.3">
      <c r="A5" s="125"/>
      <c r="B5" s="126" t="s">
        <v>358</v>
      </c>
      <c r="C5" s="824" t="s">
        <v>55</v>
      </c>
      <c r="D5" s="824"/>
      <c r="E5" s="824"/>
      <c r="F5" s="824"/>
      <c r="G5" s="824"/>
      <c r="H5" s="825"/>
      <c r="J5" s="231" t="s">
        <v>213</v>
      </c>
    </row>
    <row r="6" spans="1:10" s="131" customFormat="1" ht="15" customHeight="1" x14ac:dyDescent="0.25">
      <c r="A6" s="127"/>
      <c r="B6" s="128" t="s">
        <v>42</v>
      </c>
      <c r="C6" s="129"/>
      <c r="D6" s="129"/>
      <c r="E6" s="129"/>
      <c r="F6" s="129"/>
      <c r="G6" s="129"/>
      <c r="H6" s="130"/>
      <c r="J6" s="362" t="s">
        <v>3</v>
      </c>
    </row>
    <row r="7" spans="1:10" s="131" customFormat="1" ht="11.25" customHeight="1" x14ac:dyDescent="0.2">
      <c r="A7" s="826"/>
      <c r="B7" s="132" t="s">
        <v>229</v>
      </c>
      <c r="C7" s="133"/>
      <c r="D7" s="133" t="s">
        <v>43</v>
      </c>
      <c r="E7" s="133"/>
      <c r="F7" s="133"/>
      <c r="G7" s="133"/>
      <c r="H7" s="134"/>
    </row>
    <row r="8" spans="1:10" s="131" customFormat="1" ht="11.25" customHeight="1" x14ac:dyDescent="0.2">
      <c r="A8" s="826"/>
      <c r="B8" s="132" t="s">
        <v>448</v>
      </c>
      <c r="C8" s="133"/>
      <c r="D8" s="133" t="s">
        <v>43</v>
      </c>
      <c r="E8" s="133"/>
      <c r="F8" s="133"/>
      <c r="G8" s="133"/>
      <c r="H8" s="134"/>
    </row>
    <row r="9" spans="1:10" s="131" customFormat="1" ht="11.25" customHeight="1" x14ac:dyDescent="0.2">
      <c r="A9" s="826"/>
      <c r="B9" s="132" t="s">
        <v>214</v>
      </c>
      <c r="C9" s="133"/>
      <c r="D9" s="133" t="s">
        <v>43</v>
      </c>
      <c r="E9" s="133"/>
      <c r="F9" s="133"/>
      <c r="G9" s="133"/>
      <c r="H9" s="134"/>
    </row>
    <row r="10" spans="1:10" s="136" customFormat="1" ht="11.25" customHeight="1" thickBot="1" x14ac:dyDescent="0.25">
      <c r="A10" s="827"/>
      <c r="B10" s="135" t="s">
        <v>244</v>
      </c>
      <c r="C10" s="133"/>
      <c r="D10" s="133"/>
      <c r="E10" s="133"/>
      <c r="F10" s="133"/>
      <c r="G10" s="133"/>
      <c r="H10" s="134"/>
    </row>
    <row r="11" spans="1:10" s="136" customFormat="1" ht="15" customHeight="1" x14ac:dyDescent="0.2">
      <c r="A11" s="137"/>
      <c r="B11" s="138" t="s">
        <v>204</v>
      </c>
      <c r="C11" s="828"/>
      <c r="D11" s="829"/>
      <c r="E11" s="829"/>
      <c r="F11" s="829"/>
      <c r="G11" s="829"/>
      <c r="H11" s="830"/>
    </row>
    <row r="12" spans="1:10" s="140" customFormat="1" ht="12" customHeight="1" x14ac:dyDescent="0.2">
      <c r="A12" s="137"/>
      <c r="B12" s="139" t="s">
        <v>48</v>
      </c>
      <c r="C12" s="831"/>
      <c r="D12" s="832"/>
      <c r="E12" s="832"/>
      <c r="F12" s="832"/>
      <c r="G12" s="832"/>
      <c r="H12" s="833"/>
    </row>
    <row r="13" spans="1:10" s="140" customFormat="1" ht="24" customHeight="1" x14ac:dyDescent="0.2">
      <c r="A13" s="137"/>
      <c r="B13" s="141" t="s">
        <v>215</v>
      </c>
      <c r="C13" s="133"/>
      <c r="D13" s="133" t="s">
        <v>43</v>
      </c>
      <c r="E13" s="133"/>
      <c r="F13" s="133"/>
      <c r="G13" s="142"/>
      <c r="H13" s="143"/>
    </row>
    <row r="14" spans="1:10" s="140" customFormat="1" ht="27" customHeight="1" x14ac:dyDescent="0.2">
      <c r="A14" s="137"/>
      <c r="B14" s="141" t="s">
        <v>391</v>
      </c>
      <c r="C14" s="144"/>
      <c r="D14" s="133"/>
      <c r="E14" s="133" t="s">
        <v>45</v>
      </c>
      <c r="F14" s="133"/>
      <c r="G14" s="142"/>
      <c r="H14" s="143"/>
    </row>
    <row r="15" spans="1:10" s="140" customFormat="1" ht="11.25" customHeight="1" x14ac:dyDescent="0.2">
      <c r="A15" s="137"/>
      <c r="B15" s="132" t="s">
        <v>246</v>
      </c>
      <c r="C15" s="133"/>
      <c r="D15" s="133"/>
      <c r="E15" s="133" t="s">
        <v>45</v>
      </c>
      <c r="F15" s="133"/>
      <c r="G15" s="142"/>
      <c r="H15" s="143"/>
    </row>
    <row r="16" spans="1:10" s="140" customFormat="1" ht="11.25" customHeight="1" x14ac:dyDescent="0.2">
      <c r="A16" s="137"/>
      <c r="B16" s="132" t="s">
        <v>217</v>
      </c>
      <c r="C16" s="133"/>
      <c r="D16" s="133"/>
      <c r="E16" s="133"/>
      <c r="F16" s="133" t="s">
        <v>45</v>
      </c>
      <c r="G16" s="142"/>
      <c r="H16" s="143"/>
    </row>
    <row r="17" spans="1:8" s="140" customFormat="1" ht="11.25" customHeight="1" x14ac:dyDescent="0.2">
      <c r="A17" s="137"/>
      <c r="B17" s="145" t="s">
        <v>49</v>
      </c>
      <c r="C17" s="821"/>
      <c r="D17" s="822"/>
      <c r="E17" s="822"/>
      <c r="F17" s="822"/>
      <c r="G17" s="822"/>
      <c r="H17" s="823"/>
    </row>
    <row r="18" spans="1:8" s="136" customFormat="1" ht="11.25" customHeight="1" x14ac:dyDescent="0.2">
      <c r="A18" s="137"/>
      <c r="B18" s="146" t="s">
        <v>449</v>
      </c>
      <c r="C18" s="133"/>
      <c r="D18" s="133" t="s">
        <v>43</v>
      </c>
      <c r="E18" s="133"/>
      <c r="F18" s="133"/>
      <c r="G18" s="133"/>
      <c r="H18" s="134"/>
    </row>
    <row r="19" spans="1:8" s="136" customFormat="1" ht="11.25" customHeight="1" x14ac:dyDescent="0.2">
      <c r="A19" s="137"/>
      <c r="B19" s="132" t="s">
        <v>218</v>
      </c>
      <c r="C19" s="133" t="s">
        <v>43</v>
      </c>
      <c r="D19" s="133"/>
      <c r="E19" s="133"/>
      <c r="F19" s="133"/>
      <c r="G19" s="133"/>
      <c r="H19" s="134" t="s">
        <v>219</v>
      </c>
    </row>
    <row r="20" spans="1:8" s="136" customFormat="1" ht="11.25" customHeight="1" x14ac:dyDescent="0.2">
      <c r="A20" s="137"/>
      <c r="B20" s="147" t="s">
        <v>245</v>
      </c>
      <c r="C20" s="133"/>
      <c r="D20" s="133" t="s">
        <v>43</v>
      </c>
      <c r="E20" s="133"/>
      <c r="F20" s="133"/>
      <c r="G20" s="133"/>
      <c r="H20" s="134"/>
    </row>
    <row r="21" spans="1:8" s="136" customFormat="1" ht="11.25" customHeight="1" x14ac:dyDescent="0.2">
      <c r="A21" s="137"/>
      <c r="B21" s="132" t="s">
        <v>220</v>
      </c>
      <c r="C21" s="133"/>
      <c r="D21" s="133"/>
      <c r="E21" s="249">
        <v>1</v>
      </c>
      <c r="F21" s="133"/>
      <c r="G21" s="133"/>
      <c r="H21" s="134"/>
    </row>
    <row r="22" spans="1:8" s="136" customFormat="1" ht="11.25" customHeight="1" x14ac:dyDescent="0.2">
      <c r="A22" s="137"/>
      <c r="B22" s="132" t="s">
        <v>221</v>
      </c>
      <c r="C22" s="133"/>
      <c r="D22" s="133"/>
      <c r="E22" s="249">
        <v>1</v>
      </c>
      <c r="F22" s="133"/>
      <c r="G22" s="133"/>
      <c r="H22" s="134"/>
    </row>
    <row r="23" spans="1:8" s="136" customFormat="1" ht="11.25" customHeight="1" x14ac:dyDescent="0.2">
      <c r="A23" s="137"/>
      <c r="B23" s="148" t="s">
        <v>450</v>
      </c>
      <c r="C23" s="149"/>
      <c r="D23" s="133"/>
      <c r="E23" s="249">
        <v>1</v>
      </c>
      <c r="F23" s="133"/>
      <c r="G23" s="133"/>
      <c r="H23" s="134"/>
    </row>
    <row r="24" spans="1:8" s="136" customFormat="1" ht="11.25" customHeight="1" x14ac:dyDescent="0.2">
      <c r="A24" s="137"/>
      <c r="B24" s="150" t="s">
        <v>222</v>
      </c>
      <c r="C24" s="133"/>
      <c r="D24" s="133" t="s">
        <v>43</v>
      </c>
      <c r="E24" s="133"/>
      <c r="F24" s="133"/>
      <c r="G24" s="133"/>
      <c r="H24" s="134"/>
    </row>
    <row r="25" spans="1:8" s="136" customFormat="1" ht="11.25" customHeight="1" x14ac:dyDescent="0.2">
      <c r="A25" s="137"/>
      <c r="B25" s="151" t="s">
        <v>223</v>
      </c>
      <c r="C25" s="133" t="s">
        <v>43</v>
      </c>
      <c r="D25" s="133"/>
      <c r="E25" s="133"/>
      <c r="F25" s="133"/>
      <c r="G25" s="133"/>
      <c r="H25" s="134"/>
    </row>
    <row r="26" spans="1:8" s="136" customFormat="1" ht="11.25" customHeight="1" x14ac:dyDescent="0.2">
      <c r="A26" s="137"/>
      <c r="B26" s="132" t="s">
        <v>189</v>
      </c>
      <c r="C26" s="133"/>
      <c r="D26" s="133"/>
      <c r="E26" s="249">
        <v>1</v>
      </c>
      <c r="F26" s="133"/>
      <c r="G26" s="133"/>
      <c r="H26" s="134"/>
    </row>
    <row r="27" spans="1:8" s="136" customFormat="1" ht="11.25" customHeight="1" x14ac:dyDescent="0.2">
      <c r="A27" s="137"/>
      <c r="B27" s="132" t="s">
        <v>224</v>
      </c>
      <c r="C27" s="133"/>
      <c r="D27" s="133"/>
      <c r="E27" s="249">
        <v>1</v>
      </c>
      <c r="F27" s="133"/>
      <c r="G27" s="133"/>
      <c r="H27" s="134"/>
    </row>
    <row r="28" spans="1:8" s="136" customFormat="1" ht="11.25" customHeight="1" thickBot="1" x14ac:dyDescent="0.25">
      <c r="A28" s="137"/>
      <c r="B28" s="132" t="s">
        <v>225</v>
      </c>
      <c r="C28" s="133"/>
      <c r="D28" s="133"/>
      <c r="E28" s="133"/>
      <c r="F28" s="133" t="s">
        <v>45</v>
      </c>
      <c r="G28" s="133"/>
      <c r="H28" s="134"/>
    </row>
    <row r="29" spans="1:8" s="136" customFormat="1" ht="15" customHeight="1" x14ac:dyDescent="0.2">
      <c r="A29" s="137"/>
      <c r="B29" s="152" t="s">
        <v>46</v>
      </c>
      <c r="C29" s="843"/>
      <c r="D29" s="844"/>
      <c r="E29" s="844"/>
      <c r="F29" s="844"/>
      <c r="G29" s="844"/>
      <c r="H29" s="845"/>
    </row>
    <row r="30" spans="1:8" s="136" customFormat="1" ht="12" x14ac:dyDescent="0.2">
      <c r="A30" s="137"/>
      <c r="B30" s="147" t="s">
        <v>226</v>
      </c>
      <c r="C30" s="133"/>
      <c r="D30" s="133" t="s">
        <v>43</v>
      </c>
      <c r="E30" s="133"/>
      <c r="F30" s="133"/>
      <c r="G30" s="133"/>
      <c r="H30" s="134"/>
    </row>
    <row r="31" spans="1:8" s="136" customFormat="1" ht="12" x14ac:dyDescent="0.2">
      <c r="A31" s="137"/>
      <c r="B31" s="147" t="s">
        <v>227</v>
      </c>
      <c r="C31" s="133"/>
      <c r="D31" s="133" t="s">
        <v>43</v>
      </c>
      <c r="E31" s="133"/>
      <c r="F31" s="133"/>
      <c r="G31" s="133"/>
      <c r="H31" s="134"/>
    </row>
    <row r="32" spans="1:8" s="136" customFormat="1" ht="12" x14ac:dyDescent="0.2">
      <c r="A32" s="137"/>
      <c r="B32" s="132" t="s">
        <v>451</v>
      </c>
      <c r="C32" s="133"/>
      <c r="D32" s="133"/>
      <c r="E32" s="133"/>
      <c r="F32" s="133" t="s">
        <v>45</v>
      </c>
      <c r="G32" s="133"/>
      <c r="H32" s="134"/>
    </row>
    <row r="33" spans="1:9" s="136" customFormat="1" ht="12.75" thickBot="1" x14ac:dyDescent="0.25">
      <c r="A33" s="137"/>
      <c r="B33" s="148"/>
      <c r="C33" s="153"/>
      <c r="D33" s="153"/>
      <c r="E33" s="153"/>
      <c r="F33" s="153"/>
      <c r="G33" s="153"/>
      <c r="H33" s="154"/>
    </row>
    <row r="34" spans="1:9" s="1" customFormat="1" ht="18" customHeight="1" thickBot="1" x14ac:dyDescent="0.25">
      <c r="A34" s="125"/>
      <c r="B34" s="155" t="s">
        <v>228</v>
      </c>
      <c r="C34" s="842" t="s">
        <v>53</v>
      </c>
      <c r="D34" s="824"/>
      <c r="E34" s="824"/>
      <c r="F34" s="824"/>
      <c r="G34" s="824"/>
      <c r="H34" s="825"/>
    </row>
    <row r="35" spans="1:9" s="1" customFormat="1" ht="15" customHeight="1" x14ac:dyDescent="0.2">
      <c r="A35" s="125"/>
      <c r="B35" s="138" t="s">
        <v>42</v>
      </c>
      <c r="C35" s="156"/>
      <c r="D35" s="156"/>
      <c r="E35" s="156"/>
      <c r="F35" s="156"/>
      <c r="G35" s="156"/>
      <c r="H35" s="157"/>
    </row>
    <row r="36" spans="1:9" s="1" customFormat="1" ht="12" x14ac:dyDescent="0.2">
      <c r="A36" s="834"/>
      <c r="B36" s="132" t="s">
        <v>229</v>
      </c>
      <c r="C36" s="158"/>
      <c r="D36" s="158" t="s">
        <v>43</v>
      </c>
      <c r="E36" s="158"/>
      <c r="F36" s="158"/>
      <c r="G36" s="158"/>
      <c r="H36" s="159"/>
    </row>
    <row r="37" spans="1:9" s="1" customFormat="1" ht="12" x14ac:dyDescent="0.2">
      <c r="A37" s="834"/>
      <c r="B37" s="132" t="s">
        <v>448</v>
      </c>
      <c r="C37" s="158"/>
      <c r="D37" s="158" t="s">
        <v>43</v>
      </c>
      <c r="E37" s="158"/>
      <c r="F37" s="158"/>
      <c r="G37" s="158"/>
      <c r="H37" s="159"/>
    </row>
    <row r="38" spans="1:9" s="1" customFormat="1" ht="12.75" customHeight="1" thickBot="1" x14ac:dyDescent="0.25">
      <c r="A38" s="835"/>
      <c r="B38" s="132" t="s">
        <v>214</v>
      </c>
      <c r="C38" s="158"/>
      <c r="D38" s="158" t="s">
        <v>43</v>
      </c>
      <c r="E38" s="158"/>
      <c r="F38" s="158"/>
      <c r="G38" s="158"/>
      <c r="H38" s="159"/>
      <c r="I38" s="1" t="s">
        <v>54</v>
      </c>
    </row>
    <row r="39" spans="1:9" s="1" customFormat="1" ht="15" customHeight="1" x14ac:dyDescent="0.2">
      <c r="A39" s="834"/>
      <c r="B39" s="138" t="s">
        <v>204</v>
      </c>
      <c r="C39" s="846"/>
      <c r="D39" s="847"/>
      <c r="E39" s="847"/>
      <c r="F39" s="847"/>
      <c r="G39" s="847"/>
      <c r="H39" s="848"/>
    </row>
    <row r="40" spans="1:9" s="1" customFormat="1" ht="12" x14ac:dyDescent="0.2">
      <c r="A40" s="835"/>
      <c r="B40" s="139" t="s">
        <v>48</v>
      </c>
      <c r="C40" s="849"/>
      <c r="D40" s="850"/>
      <c r="E40" s="850"/>
      <c r="F40" s="850"/>
      <c r="G40" s="850"/>
      <c r="H40" s="851"/>
    </row>
    <row r="41" spans="1:9" s="1" customFormat="1" ht="24" x14ac:dyDescent="0.2">
      <c r="A41" s="835"/>
      <c r="B41" s="141" t="s">
        <v>215</v>
      </c>
      <c r="C41" s="158"/>
      <c r="D41" s="158" t="s">
        <v>43</v>
      </c>
      <c r="E41" s="158"/>
      <c r="F41" s="158"/>
      <c r="G41" s="160"/>
      <c r="H41" s="161"/>
    </row>
    <row r="42" spans="1:9" s="1" customFormat="1" ht="24" x14ac:dyDescent="0.2">
      <c r="A42" s="834"/>
      <c r="B42" s="141" t="s">
        <v>452</v>
      </c>
      <c r="C42" s="162"/>
      <c r="D42" s="158"/>
      <c r="E42" s="250">
        <v>1</v>
      </c>
      <c r="F42" s="158"/>
      <c r="G42" s="160"/>
      <c r="H42" s="161"/>
    </row>
    <row r="43" spans="1:9" s="1" customFormat="1" ht="14.1" customHeight="1" x14ac:dyDescent="0.2">
      <c r="A43" s="835"/>
      <c r="B43" s="132" t="s">
        <v>216</v>
      </c>
      <c r="C43" s="158"/>
      <c r="D43" s="158"/>
      <c r="E43" s="250">
        <v>1</v>
      </c>
      <c r="F43" s="158"/>
      <c r="G43" s="160"/>
      <c r="H43" s="161"/>
    </row>
    <row r="44" spans="1:9" s="1" customFormat="1" ht="12.6" customHeight="1" x14ac:dyDescent="0.2">
      <c r="A44" s="835"/>
      <c r="B44" s="132" t="s">
        <v>217</v>
      </c>
      <c r="C44" s="158"/>
      <c r="D44" s="158"/>
      <c r="E44" s="158"/>
      <c r="F44" s="250">
        <v>1</v>
      </c>
      <c r="G44" s="160"/>
      <c r="H44" s="161"/>
    </row>
    <row r="45" spans="1:9" s="163" customFormat="1" ht="12" x14ac:dyDescent="0.2">
      <c r="A45" s="835"/>
      <c r="B45" s="146"/>
      <c r="C45" s="158"/>
      <c r="D45" s="158"/>
      <c r="E45" s="158"/>
      <c r="F45" s="158"/>
      <c r="G45" s="160"/>
      <c r="H45" s="161"/>
    </row>
    <row r="46" spans="1:9" s="163" customFormat="1" ht="12" x14ac:dyDescent="0.2">
      <c r="A46" s="184"/>
      <c r="B46" s="164" t="s">
        <v>49</v>
      </c>
      <c r="C46" s="836"/>
      <c r="D46" s="837"/>
      <c r="E46" s="837"/>
      <c r="F46" s="837"/>
      <c r="G46" s="837"/>
      <c r="H46" s="838"/>
    </row>
    <row r="47" spans="1:9" s="163" customFormat="1" ht="12" x14ac:dyDescent="0.2">
      <c r="A47" s="184"/>
      <c r="B47" s="132" t="s">
        <v>453</v>
      </c>
      <c r="C47" s="158"/>
      <c r="D47" s="158"/>
      <c r="E47" s="250">
        <v>1</v>
      </c>
      <c r="F47" s="158"/>
      <c r="G47" s="158"/>
      <c r="H47" s="165"/>
    </row>
    <row r="48" spans="1:9" s="163" customFormat="1" ht="12" x14ac:dyDescent="0.2">
      <c r="A48" s="184"/>
      <c r="B48" s="132" t="s">
        <v>230</v>
      </c>
      <c r="C48" s="158"/>
      <c r="D48" s="158"/>
      <c r="E48" s="250">
        <v>1</v>
      </c>
      <c r="F48" s="158"/>
      <c r="G48" s="158"/>
      <c r="H48" s="165"/>
    </row>
    <row r="49" spans="1:8" s="1" customFormat="1" ht="12" x14ac:dyDescent="0.2">
      <c r="A49" s="834"/>
      <c r="B49" s="146" t="s">
        <v>449</v>
      </c>
      <c r="C49" s="166"/>
      <c r="D49" s="166" t="s">
        <v>43</v>
      </c>
      <c r="E49" s="166"/>
      <c r="F49" s="166"/>
      <c r="G49" s="166"/>
      <c r="H49" s="167" t="s">
        <v>47</v>
      </c>
    </row>
    <row r="50" spans="1:8" s="1" customFormat="1" ht="12" x14ac:dyDescent="0.2">
      <c r="A50" s="835"/>
      <c r="B50" s="132" t="s">
        <v>218</v>
      </c>
      <c r="C50" s="158"/>
      <c r="D50" s="158" t="s">
        <v>43</v>
      </c>
      <c r="E50" s="158"/>
      <c r="F50" s="158"/>
      <c r="G50" s="158"/>
      <c r="H50" s="159" t="s">
        <v>219</v>
      </c>
    </row>
    <row r="51" spans="1:8" s="1" customFormat="1" ht="12" x14ac:dyDescent="0.2">
      <c r="A51" s="835"/>
      <c r="B51" s="132" t="s">
        <v>199</v>
      </c>
      <c r="C51" s="158"/>
      <c r="D51" s="158"/>
      <c r="E51" s="158" t="s">
        <v>45</v>
      </c>
      <c r="F51" s="158"/>
      <c r="G51" s="158"/>
      <c r="H51" s="159"/>
    </row>
    <row r="52" spans="1:8" s="1" customFormat="1" ht="12" x14ac:dyDescent="0.2">
      <c r="A52" s="835"/>
      <c r="B52" s="148" t="s">
        <v>221</v>
      </c>
      <c r="C52" s="158"/>
      <c r="D52" s="158"/>
      <c r="E52" s="158" t="s">
        <v>45</v>
      </c>
      <c r="F52" s="158"/>
      <c r="G52" s="158"/>
      <c r="H52" s="159"/>
    </row>
    <row r="53" spans="1:8" s="1" customFormat="1" ht="12" x14ac:dyDescent="0.2">
      <c r="A53" s="835"/>
      <c r="B53" s="132" t="s">
        <v>223</v>
      </c>
      <c r="C53" s="158" t="s">
        <v>43</v>
      </c>
      <c r="D53" s="158"/>
      <c r="E53" s="158"/>
      <c r="F53" s="158"/>
      <c r="G53" s="158"/>
      <c r="H53" s="159"/>
    </row>
    <row r="54" spans="1:8" s="1" customFormat="1" ht="12" x14ac:dyDescent="0.2">
      <c r="A54" s="835"/>
      <c r="B54" s="132" t="s">
        <v>56</v>
      </c>
      <c r="C54" s="158"/>
      <c r="D54" s="158"/>
      <c r="E54" s="158" t="s">
        <v>45</v>
      </c>
      <c r="F54" s="158"/>
      <c r="G54" s="158"/>
      <c r="H54" s="159"/>
    </row>
    <row r="55" spans="1:8" s="1" customFormat="1" ht="12" x14ac:dyDescent="0.2">
      <c r="A55" s="835"/>
      <c r="B55" s="132" t="s">
        <v>50</v>
      </c>
      <c r="C55" s="158"/>
      <c r="D55" s="158"/>
      <c r="E55" s="158"/>
      <c r="F55" s="158" t="s">
        <v>45</v>
      </c>
      <c r="G55" s="158"/>
      <c r="H55" s="159"/>
    </row>
    <row r="56" spans="1:8" s="1" customFormat="1" ht="12" x14ac:dyDescent="0.2">
      <c r="A56" s="835"/>
      <c r="B56" s="132" t="s">
        <v>231</v>
      </c>
      <c r="C56" s="158"/>
      <c r="D56" s="158"/>
      <c r="E56" s="158"/>
      <c r="F56" s="158" t="s">
        <v>45</v>
      </c>
      <c r="G56" s="158"/>
      <c r="H56" s="159"/>
    </row>
    <row r="57" spans="1:8" s="1" customFormat="1" ht="12.75" thickBot="1" x14ac:dyDescent="0.25">
      <c r="A57" s="835"/>
      <c r="B57" s="132" t="s">
        <v>232</v>
      </c>
      <c r="C57" s="158"/>
      <c r="D57" s="158"/>
      <c r="E57" s="158"/>
      <c r="F57" s="158" t="s">
        <v>45</v>
      </c>
      <c r="G57" s="158"/>
      <c r="H57" s="159"/>
    </row>
    <row r="58" spans="1:8" s="1" customFormat="1" ht="15" customHeight="1" x14ac:dyDescent="0.2">
      <c r="A58" s="184"/>
      <c r="B58" s="152" t="s">
        <v>46</v>
      </c>
      <c r="C58" s="839"/>
      <c r="D58" s="840"/>
      <c r="E58" s="840"/>
      <c r="F58" s="840"/>
      <c r="G58" s="840"/>
      <c r="H58" s="841"/>
    </row>
    <row r="59" spans="1:8" s="1" customFormat="1" ht="12" x14ac:dyDescent="0.2">
      <c r="A59" s="184"/>
      <c r="B59" s="147" t="s">
        <v>233</v>
      </c>
      <c r="C59" s="158"/>
      <c r="D59" s="158" t="s">
        <v>43</v>
      </c>
      <c r="E59" s="158"/>
      <c r="F59" s="158"/>
      <c r="G59" s="158"/>
      <c r="H59" s="159"/>
    </row>
    <row r="60" spans="1:8" s="1" customFormat="1" ht="12" x14ac:dyDescent="0.2">
      <c r="A60" s="184"/>
      <c r="B60" s="147" t="s">
        <v>227</v>
      </c>
      <c r="C60" s="158"/>
      <c r="D60" s="158" t="s">
        <v>43</v>
      </c>
      <c r="E60" s="158"/>
      <c r="F60" s="158"/>
      <c r="G60" s="158"/>
      <c r="H60" s="159"/>
    </row>
    <row r="61" spans="1:8" s="1" customFormat="1" ht="12" x14ac:dyDescent="0.2">
      <c r="A61" s="184"/>
      <c r="B61" s="132" t="s">
        <v>451</v>
      </c>
      <c r="C61" s="158"/>
      <c r="D61" s="158"/>
      <c r="E61" s="158"/>
      <c r="F61" s="158" t="s">
        <v>45</v>
      </c>
      <c r="G61" s="158"/>
      <c r="H61" s="159"/>
    </row>
    <row r="62" spans="1:8" s="1" customFormat="1" ht="12.75" thickBot="1" x14ac:dyDescent="0.25">
      <c r="A62" s="184"/>
      <c r="B62" s="148" t="s">
        <v>247</v>
      </c>
      <c r="C62" s="168"/>
      <c r="D62" s="168" t="s">
        <v>43</v>
      </c>
      <c r="E62" s="168"/>
      <c r="F62" s="168"/>
      <c r="G62" s="168"/>
      <c r="H62" s="169"/>
    </row>
    <row r="63" spans="1:8" s="1" customFormat="1" ht="21" customHeight="1" thickBot="1" x14ac:dyDescent="0.25">
      <c r="A63" s="125"/>
      <c r="B63" s="155" t="s">
        <v>234</v>
      </c>
      <c r="C63" s="842" t="s">
        <v>51</v>
      </c>
      <c r="D63" s="824"/>
      <c r="E63" s="824"/>
      <c r="F63" s="824"/>
      <c r="G63" s="824"/>
      <c r="H63" s="825"/>
    </row>
    <row r="64" spans="1:8" s="1" customFormat="1" ht="15" customHeight="1" x14ac:dyDescent="0.2">
      <c r="A64" s="125"/>
      <c r="B64" s="138" t="s">
        <v>42</v>
      </c>
      <c r="C64" s="156"/>
      <c r="D64" s="156"/>
      <c r="E64" s="156"/>
      <c r="F64" s="156"/>
      <c r="G64" s="156"/>
      <c r="H64" s="157"/>
    </row>
    <row r="65" spans="1:8" s="1" customFormat="1" ht="12.75" customHeight="1" x14ac:dyDescent="0.2">
      <c r="A65" s="834"/>
      <c r="B65" s="132" t="s">
        <v>229</v>
      </c>
      <c r="C65" s="158"/>
      <c r="D65" s="158" t="s">
        <v>43</v>
      </c>
      <c r="E65" s="158"/>
      <c r="F65" s="158"/>
      <c r="G65" s="158"/>
      <c r="H65" s="159"/>
    </row>
    <row r="66" spans="1:8" s="1" customFormat="1" ht="12" x14ac:dyDescent="0.2">
      <c r="A66" s="835"/>
      <c r="B66" s="132" t="s">
        <v>448</v>
      </c>
      <c r="C66" s="158"/>
      <c r="D66" s="158" t="s">
        <v>43</v>
      </c>
      <c r="E66" s="158"/>
      <c r="F66" s="158"/>
      <c r="G66" s="158"/>
      <c r="H66" s="159"/>
    </row>
    <row r="67" spans="1:8" s="1" customFormat="1" ht="12" x14ac:dyDescent="0.2">
      <c r="A67" s="835"/>
      <c r="B67" s="132" t="s">
        <v>214</v>
      </c>
      <c r="C67" s="158"/>
      <c r="D67" s="158" t="s">
        <v>43</v>
      </c>
      <c r="E67" s="166"/>
      <c r="F67" s="166"/>
      <c r="G67" s="166"/>
      <c r="H67" s="170"/>
    </row>
    <row r="68" spans="1:8" s="1" customFormat="1" ht="12.75" thickBot="1" x14ac:dyDescent="0.25">
      <c r="A68" s="184"/>
      <c r="B68" s="146" t="s">
        <v>243</v>
      </c>
      <c r="C68" s="171"/>
      <c r="D68" s="172"/>
      <c r="E68" s="173"/>
      <c r="F68" s="174" t="s">
        <v>45</v>
      </c>
      <c r="G68" s="173"/>
      <c r="H68" s="175"/>
    </row>
    <row r="69" spans="1:8" s="1" customFormat="1" ht="15" customHeight="1" x14ac:dyDescent="0.2">
      <c r="A69" s="184"/>
      <c r="B69" s="138" t="s">
        <v>204</v>
      </c>
      <c r="C69" s="846"/>
      <c r="D69" s="847"/>
      <c r="E69" s="847"/>
      <c r="F69" s="847"/>
      <c r="G69" s="847"/>
      <c r="H69" s="848"/>
    </row>
    <row r="70" spans="1:8" s="1" customFormat="1" ht="12" x14ac:dyDescent="0.2">
      <c r="A70" s="184"/>
      <c r="B70" s="139" t="s">
        <v>48</v>
      </c>
      <c r="C70" s="849"/>
      <c r="D70" s="850"/>
      <c r="E70" s="850"/>
      <c r="F70" s="850"/>
      <c r="G70" s="850"/>
      <c r="H70" s="851"/>
    </row>
    <row r="71" spans="1:8" s="1" customFormat="1" ht="24" x14ac:dyDescent="0.2">
      <c r="A71" s="184"/>
      <c r="B71" s="141" t="s">
        <v>215</v>
      </c>
      <c r="C71" s="158"/>
      <c r="D71" s="158" t="s">
        <v>43</v>
      </c>
      <c r="E71" s="158"/>
      <c r="F71" s="158"/>
      <c r="G71" s="160"/>
      <c r="H71" s="161"/>
    </row>
    <row r="72" spans="1:8" s="1" customFormat="1" ht="24" x14ac:dyDescent="0.2">
      <c r="A72" s="184"/>
      <c r="B72" s="141" t="s">
        <v>235</v>
      </c>
      <c r="C72" s="158"/>
      <c r="D72" s="158" t="s">
        <v>43</v>
      </c>
      <c r="E72" s="158"/>
      <c r="F72" s="158"/>
      <c r="G72" s="160"/>
      <c r="H72" s="161"/>
    </row>
    <row r="73" spans="1:8" s="1" customFormat="1" ht="24" x14ac:dyDescent="0.2">
      <c r="A73" s="184"/>
      <c r="B73" s="141" t="s">
        <v>392</v>
      </c>
      <c r="C73" s="162"/>
      <c r="D73" s="158"/>
      <c r="E73" s="158" t="s">
        <v>45</v>
      </c>
      <c r="F73" s="158"/>
      <c r="G73" s="160"/>
      <c r="H73" s="161"/>
    </row>
    <row r="74" spans="1:8" s="1" customFormat="1" ht="12" x14ac:dyDescent="0.2">
      <c r="A74" s="184"/>
      <c r="B74" s="132" t="s">
        <v>216</v>
      </c>
      <c r="C74" s="158"/>
      <c r="D74" s="158"/>
      <c r="E74" s="158" t="s">
        <v>45</v>
      </c>
      <c r="F74" s="158"/>
      <c r="G74" s="160"/>
      <c r="H74" s="161"/>
    </row>
    <row r="75" spans="1:8" s="1" customFormat="1" ht="12" x14ac:dyDescent="0.2">
      <c r="A75" s="184"/>
      <c r="B75" s="132" t="s">
        <v>217</v>
      </c>
      <c r="C75" s="158"/>
      <c r="D75" s="158"/>
      <c r="E75" s="158"/>
      <c r="F75" s="158" t="s">
        <v>45</v>
      </c>
      <c r="G75" s="160"/>
      <c r="H75" s="161"/>
    </row>
    <row r="76" spans="1:8" s="1" customFormat="1" ht="12" x14ac:dyDescent="0.2">
      <c r="A76" s="184"/>
      <c r="B76" s="141" t="s">
        <v>236</v>
      </c>
      <c r="C76" s="158"/>
      <c r="D76" s="158"/>
      <c r="E76" s="158"/>
      <c r="F76" s="158" t="s">
        <v>45</v>
      </c>
      <c r="G76" s="160"/>
      <c r="H76" s="161"/>
    </row>
    <row r="77" spans="1:8" s="1" customFormat="1" ht="12" x14ac:dyDescent="0.2">
      <c r="A77" s="184"/>
      <c r="B77" s="148"/>
      <c r="C77" s="168"/>
      <c r="D77" s="168"/>
      <c r="E77" s="168"/>
      <c r="F77" s="168"/>
      <c r="G77" s="176"/>
      <c r="H77" s="177"/>
    </row>
    <row r="78" spans="1:8" s="1" customFormat="1" ht="12" x14ac:dyDescent="0.2">
      <c r="A78" s="184"/>
      <c r="B78" s="164" t="s">
        <v>49</v>
      </c>
      <c r="C78" s="836"/>
      <c r="D78" s="837"/>
      <c r="E78" s="837"/>
      <c r="F78" s="837"/>
      <c r="G78" s="837"/>
      <c r="H78" s="838"/>
    </row>
    <row r="79" spans="1:8" s="1" customFormat="1" ht="12" x14ac:dyDescent="0.2">
      <c r="A79" s="184"/>
      <c r="B79" s="132" t="s">
        <v>453</v>
      </c>
      <c r="C79" s="158"/>
      <c r="D79" s="158"/>
      <c r="E79" s="158"/>
      <c r="F79" s="158" t="s">
        <v>45</v>
      </c>
      <c r="G79" s="158"/>
      <c r="H79" s="185"/>
    </row>
    <row r="80" spans="1:8" s="1" customFormat="1" ht="12" x14ac:dyDescent="0.2">
      <c r="A80" s="184"/>
      <c r="B80" s="132" t="s">
        <v>230</v>
      </c>
      <c r="C80" s="158"/>
      <c r="D80" s="158"/>
      <c r="E80" s="158"/>
      <c r="F80" s="158" t="s">
        <v>45</v>
      </c>
      <c r="G80" s="158"/>
      <c r="H80" s="185"/>
    </row>
    <row r="81" spans="1:8" s="1" customFormat="1" ht="12" x14ac:dyDescent="0.2">
      <c r="A81" s="184"/>
      <c r="B81" s="132" t="s">
        <v>52</v>
      </c>
      <c r="C81" s="158"/>
      <c r="D81" s="158"/>
      <c r="E81" s="158" t="s">
        <v>45</v>
      </c>
      <c r="F81" s="158"/>
      <c r="G81" s="158"/>
      <c r="H81" s="159"/>
    </row>
    <row r="82" spans="1:8" s="1" customFormat="1" ht="12" x14ac:dyDescent="0.2">
      <c r="A82" s="184"/>
      <c r="B82" s="132" t="s">
        <v>56</v>
      </c>
      <c r="C82" s="158"/>
      <c r="D82" s="158"/>
      <c r="E82" s="158" t="s">
        <v>45</v>
      </c>
      <c r="F82" s="158"/>
      <c r="G82" s="158"/>
      <c r="H82" s="159"/>
    </row>
    <row r="83" spans="1:8" s="1" customFormat="1" ht="12" x14ac:dyDescent="0.2">
      <c r="A83" s="184"/>
      <c r="B83" s="132" t="s">
        <v>237</v>
      </c>
      <c r="C83" s="158"/>
      <c r="D83" s="158"/>
      <c r="E83" s="158"/>
      <c r="F83" s="158" t="s">
        <v>45</v>
      </c>
      <c r="G83" s="158"/>
      <c r="H83" s="159"/>
    </row>
    <row r="84" spans="1:8" s="1" customFormat="1" ht="12" x14ac:dyDescent="0.2">
      <c r="A84" s="184"/>
      <c r="B84" s="132" t="s">
        <v>223</v>
      </c>
      <c r="C84" s="158" t="s">
        <v>43</v>
      </c>
      <c r="D84" s="158"/>
      <c r="E84" s="158"/>
      <c r="F84" s="158"/>
      <c r="G84" s="158"/>
      <c r="H84" s="159"/>
    </row>
    <row r="85" spans="1:8" s="1" customFormat="1" ht="12.75" thickBot="1" x14ac:dyDescent="0.25">
      <c r="A85" s="184"/>
      <c r="B85" s="178"/>
      <c r="C85" s="158"/>
      <c r="D85" s="158"/>
      <c r="E85" s="158"/>
      <c r="F85" s="158"/>
      <c r="G85" s="158"/>
      <c r="H85" s="159"/>
    </row>
    <row r="86" spans="1:8" s="1" customFormat="1" ht="15" customHeight="1" x14ac:dyDescent="0.2">
      <c r="A86" s="184"/>
      <c r="B86" s="152" t="s">
        <v>46</v>
      </c>
      <c r="C86" s="839"/>
      <c r="D86" s="840"/>
      <c r="E86" s="840"/>
      <c r="F86" s="840"/>
      <c r="G86" s="840"/>
      <c r="H86" s="841"/>
    </row>
    <row r="87" spans="1:8" s="1" customFormat="1" ht="12" x14ac:dyDescent="0.2">
      <c r="A87" s="184"/>
      <c r="B87" s="147" t="s">
        <v>233</v>
      </c>
      <c r="C87" s="158"/>
      <c r="D87" s="158" t="s">
        <v>43</v>
      </c>
      <c r="E87" s="158"/>
      <c r="F87" s="158"/>
      <c r="G87" s="158"/>
      <c r="H87" s="159"/>
    </row>
    <row r="88" spans="1:8" s="1" customFormat="1" ht="12" x14ac:dyDescent="0.2">
      <c r="A88" s="184"/>
      <c r="B88" s="147" t="s">
        <v>227</v>
      </c>
      <c r="C88" s="158"/>
      <c r="D88" s="158" t="s">
        <v>43</v>
      </c>
      <c r="E88" s="158"/>
      <c r="F88" s="158"/>
      <c r="G88" s="158"/>
      <c r="H88" s="159"/>
    </row>
    <row r="89" spans="1:8" s="1" customFormat="1" ht="12" x14ac:dyDescent="0.2">
      <c r="A89" s="184"/>
      <c r="B89" s="132" t="s">
        <v>451</v>
      </c>
      <c r="C89" s="158"/>
      <c r="D89" s="158"/>
      <c r="E89" s="158"/>
      <c r="F89" s="158" t="s">
        <v>45</v>
      </c>
      <c r="G89" s="158"/>
      <c r="H89" s="159"/>
    </row>
    <row r="90" spans="1:8" s="1" customFormat="1" ht="11.25" x14ac:dyDescent="0.2">
      <c r="A90" s="179"/>
    </row>
    <row r="91" spans="1:8" s="1" customFormat="1" ht="11.25" x14ac:dyDescent="0.2">
      <c r="A91" s="179"/>
    </row>
    <row r="92" spans="1:8" s="1" customFormat="1" ht="11.25" x14ac:dyDescent="0.2">
      <c r="A92" s="179"/>
    </row>
    <row r="93" spans="1:8" s="1" customFormat="1" ht="11.25" x14ac:dyDescent="0.2">
      <c r="A93" s="179"/>
    </row>
    <row r="94" spans="1:8" s="1" customFormat="1" ht="11.25" x14ac:dyDescent="0.2">
      <c r="A94" s="179"/>
    </row>
    <row r="95" spans="1:8" s="1" customFormat="1" ht="11.25" x14ac:dyDescent="0.2">
      <c r="A95" s="179"/>
    </row>
    <row r="96" spans="1:8" s="1" customFormat="1" ht="11.25" x14ac:dyDescent="0.2">
      <c r="A96" s="179"/>
    </row>
    <row r="97" spans="1:1" s="1" customFormat="1" ht="11.25" x14ac:dyDescent="0.2">
      <c r="A97" s="179"/>
    </row>
    <row r="98" spans="1:1" s="1" customFormat="1" ht="11.25" x14ac:dyDescent="0.2">
      <c r="A98" s="179"/>
    </row>
    <row r="99" spans="1:1" s="1" customFormat="1" ht="11.25" x14ac:dyDescent="0.2">
      <c r="A99" s="179"/>
    </row>
    <row r="100" spans="1:1" s="1" customFormat="1" ht="11.25" x14ac:dyDescent="0.2">
      <c r="A100" s="179"/>
    </row>
    <row r="101" spans="1:1" s="1" customFormat="1" ht="11.25" x14ac:dyDescent="0.2">
      <c r="A101" s="179"/>
    </row>
    <row r="102" spans="1:1" s="1" customFormat="1" ht="11.25" x14ac:dyDescent="0.2">
      <c r="A102" s="179"/>
    </row>
    <row r="103" spans="1:1" s="1" customFormat="1" ht="11.25" x14ac:dyDescent="0.2">
      <c r="A103" s="179"/>
    </row>
    <row r="104" spans="1:1" s="1" customFormat="1" ht="11.25" x14ac:dyDescent="0.2">
      <c r="A104" s="179"/>
    </row>
    <row r="105" spans="1:1" s="1" customFormat="1" ht="11.25" x14ac:dyDescent="0.2">
      <c r="A105" s="179"/>
    </row>
    <row r="106" spans="1:1" s="1" customFormat="1" ht="11.25" x14ac:dyDescent="0.2">
      <c r="A106" s="179"/>
    </row>
    <row r="107" spans="1:1" s="1" customFormat="1" ht="11.25" x14ac:dyDescent="0.2">
      <c r="A107" s="179"/>
    </row>
    <row r="108" spans="1:1" s="1" customFormat="1" ht="11.25" x14ac:dyDescent="0.2">
      <c r="A108" s="179"/>
    </row>
    <row r="109" spans="1:1" s="1" customFormat="1" ht="11.25" x14ac:dyDescent="0.2">
      <c r="A109" s="179"/>
    </row>
    <row r="110" spans="1:1" s="1" customFormat="1" ht="11.25" x14ac:dyDescent="0.2">
      <c r="A110" s="179"/>
    </row>
    <row r="111" spans="1:1" s="1" customFormat="1" ht="11.25" x14ac:dyDescent="0.2">
      <c r="A111" s="179"/>
    </row>
    <row r="112" spans="1:1" s="1" customFormat="1" ht="11.25" x14ac:dyDescent="0.2">
      <c r="A112" s="179"/>
    </row>
    <row r="113" spans="1:1" s="1" customFormat="1" ht="11.25" x14ac:dyDescent="0.2">
      <c r="A113" s="179"/>
    </row>
    <row r="114" spans="1:1" s="1" customFormat="1" ht="11.25" x14ac:dyDescent="0.2">
      <c r="A114" s="179"/>
    </row>
    <row r="115" spans="1:1" s="1" customFormat="1" ht="11.25" x14ac:dyDescent="0.2">
      <c r="A115" s="179"/>
    </row>
    <row r="116" spans="1:1" x14ac:dyDescent="0.25">
      <c r="A116" s="180"/>
    </row>
    <row r="117" spans="1:1" x14ac:dyDescent="0.25">
      <c r="A117" s="180"/>
    </row>
    <row r="118" spans="1:1" x14ac:dyDescent="0.25">
      <c r="A118" s="180"/>
    </row>
    <row r="119" spans="1:1" x14ac:dyDescent="0.25">
      <c r="A119" s="180"/>
    </row>
    <row r="120" spans="1:1" x14ac:dyDescent="0.25">
      <c r="A120" s="180"/>
    </row>
    <row r="121" spans="1:1" x14ac:dyDescent="0.25">
      <c r="A121" s="180"/>
    </row>
    <row r="122" spans="1:1" x14ac:dyDescent="0.25">
      <c r="A122" s="180"/>
    </row>
    <row r="123" spans="1:1" x14ac:dyDescent="0.25">
      <c r="A123" s="180"/>
    </row>
    <row r="124" spans="1:1" x14ac:dyDescent="0.25">
      <c r="A124" s="180"/>
    </row>
    <row r="125" spans="1:1" x14ac:dyDescent="0.25">
      <c r="A125" s="180"/>
    </row>
    <row r="126" spans="1:1" x14ac:dyDescent="0.25">
      <c r="A126" s="180"/>
    </row>
    <row r="127" spans="1:1" x14ac:dyDescent="0.25">
      <c r="A127" s="180"/>
    </row>
    <row r="128" spans="1:1" x14ac:dyDescent="0.25">
      <c r="A128" s="180"/>
    </row>
    <row r="129" spans="1:1" x14ac:dyDescent="0.25">
      <c r="A129" s="180"/>
    </row>
    <row r="130" spans="1:1" x14ac:dyDescent="0.25">
      <c r="A130" s="180"/>
    </row>
    <row r="131" spans="1:1" x14ac:dyDescent="0.25">
      <c r="A131" s="180"/>
    </row>
    <row r="132" spans="1:1" x14ac:dyDescent="0.25">
      <c r="A132" s="180"/>
    </row>
    <row r="133" spans="1:1" x14ac:dyDescent="0.25">
      <c r="A133" s="180"/>
    </row>
    <row r="134" spans="1:1" x14ac:dyDescent="0.25">
      <c r="A134" s="180"/>
    </row>
    <row r="135" spans="1:1" x14ac:dyDescent="0.25">
      <c r="A135" s="180"/>
    </row>
    <row r="136" spans="1:1" x14ac:dyDescent="0.25">
      <c r="A136" s="180"/>
    </row>
    <row r="137" spans="1:1" x14ac:dyDescent="0.25">
      <c r="A137" s="180"/>
    </row>
    <row r="138" spans="1:1" x14ac:dyDescent="0.25">
      <c r="A138" s="180"/>
    </row>
    <row r="139" spans="1:1" x14ac:dyDescent="0.25">
      <c r="A139" s="180"/>
    </row>
    <row r="140" spans="1:1" x14ac:dyDescent="0.25">
      <c r="A140" s="180"/>
    </row>
    <row r="141" spans="1:1" x14ac:dyDescent="0.25">
      <c r="A141" s="180"/>
    </row>
    <row r="142" spans="1:1" x14ac:dyDescent="0.25">
      <c r="A142" s="180"/>
    </row>
    <row r="143" spans="1:1" x14ac:dyDescent="0.25">
      <c r="A143" s="180"/>
    </row>
    <row r="144" spans="1:1" x14ac:dyDescent="0.25">
      <c r="A144" s="180"/>
    </row>
    <row r="145" spans="1:1" x14ac:dyDescent="0.25">
      <c r="A145" s="180"/>
    </row>
    <row r="146" spans="1:1" x14ac:dyDescent="0.25">
      <c r="A146" s="180"/>
    </row>
    <row r="147" spans="1:1" x14ac:dyDescent="0.25">
      <c r="A147" s="180"/>
    </row>
    <row r="148" spans="1:1" x14ac:dyDescent="0.25">
      <c r="A148" s="180"/>
    </row>
    <row r="149" spans="1:1" x14ac:dyDescent="0.25">
      <c r="A149" s="180"/>
    </row>
    <row r="150" spans="1:1" x14ac:dyDescent="0.25">
      <c r="A150" s="180"/>
    </row>
    <row r="151" spans="1:1" x14ac:dyDescent="0.25">
      <c r="A151" s="180"/>
    </row>
    <row r="152" spans="1:1" x14ac:dyDescent="0.25">
      <c r="A152" s="180"/>
    </row>
    <row r="153" spans="1:1" x14ac:dyDescent="0.25">
      <c r="A153" s="180"/>
    </row>
    <row r="154" spans="1:1" x14ac:dyDescent="0.25">
      <c r="A154" s="180"/>
    </row>
    <row r="155" spans="1:1" x14ac:dyDescent="0.25">
      <c r="A155" s="180"/>
    </row>
    <row r="156" spans="1:1" x14ac:dyDescent="0.25">
      <c r="A156" s="180"/>
    </row>
    <row r="157" spans="1:1" x14ac:dyDescent="0.25">
      <c r="A157" s="180"/>
    </row>
    <row r="158" spans="1:1" x14ac:dyDescent="0.25">
      <c r="A158" s="180"/>
    </row>
    <row r="159" spans="1:1" x14ac:dyDescent="0.25">
      <c r="A159" s="180"/>
    </row>
    <row r="160" spans="1:1" x14ac:dyDescent="0.25">
      <c r="A160" s="180"/>
    </row>
    <row r="161" spans="1:1" x14ac:dyDescent="0.25">
      <c r="A161" s="180"/>
    </row>
    <row r="162" spans="1:1" x14ac:dyDescent="0.25">
      <c r="A162" s="180"/>
    </row>
    <row r="163" spans="1:1" x14ac:dyDescent="0.25">
      <c r="A163" s="180"/>
    </row>
    <row r="164" spans="1:1" x14ac:dyDescent="0.25">
      <c r="A164" s="180"/>
    </row>
    <row r="165" spans="1:1" x14ac:dyDescent="0.25">
      <c r="A165" s="180"/>
    </row>
    <row r="166" spans="1:1" x14ac:dyDescent="0.25">
      <c r="A166" s="180"/>
    </row>
    <row r="167" spans="1:1" x14ac:dyDescent="0.25">
      <c r="A167" s="180"/>
    </row>
    <row r="168" spans="1:1" x14ac:dyDescent="0.25">
      <c r="A168" s="180"/>
    </row>
    <row r="169" spans="1:1" x14ac:dyDescent="0.25">
      <c r="A169" s="180"/>
    </row>
    <row r="170" spans="1:1" x14ac:dyDescent="0.25">
      <c r="A170" s="180"/>
    </row>
    <row r="171" spans="1:1" x14ac:dyDescent="0.25">
      <c r="A171" s="180"/>
    </row>
    <row r="172" spans="1:1" x14ac:dyDescent="0.25">
      <c r="A172" s="180"/>
    </row>
    <row r="173" spans="1:1" x14ac:dyDescent="0.25">
      <c r="A173" s="180"/>
    </row>
    <row r="174" spans="1:1" x14ac:dyDescent="0.25">
      <c r="A174" s="180"/>
    </row>
    <row r="175" spans="1:1" x14ac:dyDescent="0.25">
      <c r="A175" s="180"/>
    </row>
    <row r="176" spans="1:1" x14ac:dyDescent="0.25">
      <c r="A176" s="180"/>
    </row>
    <row r="177" spans="1:1" x14ac:dyDescent="0.25">
      <c r="A177" s="180"/>
    </row>
    <row r="178" spans="1:1" x14ac:dyDescent="0.25">
      <c r="A178" s="180"/>
    </row>
    <row r="179" spans="1:1" x14ac:dyDescent="0.25">
      <c r="A179" s="180"/>
    </row>
    <row r="180" spans="1:1" x14ac:dyDescent="0.25">
      <c r="A180" s="180"/>
    </row>
    <row r="181" spans="1:1" x14ac:dyDescent="0.25">
      <c r="A181" s="180"/>
    </row>
    <row r="182" spans="1:1" x14ac:dyDescent="0.25">
      <c r="A182" s="180"/>
    </row>
    <row r="183" spans="1:1" x14ac:dyDescent="0.25">
      <c r="A183" s="180"/>
    </row>
    <row r="184" spans="1:1" x14ac:dyDescent="0.25">
      <c r="A184" s="180"/>
    </row>
    <row r="185" spans="1:1" x14ac:dyDescent="0.25">
      <c r="A185" s="180"/>
    </row>
    <row r="186" spans="1:1" x14ac:dyDescent="0.25">
      <c r="A186" s="180"/>
    </row>
    <row r="187" spans="1:1" x14ac:dyDescent="0.25">
      <c r="A187" s="180"/>
    </row>
    <row r="188" spans="1:1" x14ac:dyDescent="0.25">
      <c r="A188" s="180"/>
    </row>
    <row r="189" spans="1:1" x14ac:dyDescent="0.25">
      <c r="A189" s="180"/>
    </row>
    <row r="190" spans="1:1" x14ac:dyDescent="0.25">
      <c r="A190" s="180"/>
    </row>
    <row r="191" spans="1:1" x14ac:dyDescent="0.25">
      <c r="A191" s="180"/>
    </row>
    <row r="192" spans="1:1" x14ac:dyDescent="0.25">
      <c r="A192" s="180"/>
    </row>
    <row r="193" spans="1:1" x14ac:dyDescent="0.25">
      <c r="A193" s="180"/>
    </row>
    <row r="194" spans="1:1" x14ac:dyDescent="0.25">
      <c r="A194" s="180"/>
    </row>
    <row r="195" spans="1:1" x14ac:dyDescent="0.25">
      <c r="A195" s="180"/>
    </row>
    <row r="196" spans="1:1" x14ac:dyDescent="0.25">
      <c r="A196" s="180"/>
    </row>
    <row r="197" spans="1:1" x14ac:dyDescent="0.25">
      <c r="A197" s="180"/>
    </row>
    <row r="198" spans="1:1" x14ac:dyDescent="0.25">
      <c r="A198" s="180"/>
    </row>
    <row r="199" spans="1:1" x14ac:dyDescent="0.25">
      <c r="A199" s="180"/>
    </row>
    <row r="200" spans="1:1" x14ac:dyDescent="0.25">
      <c r="A200" s="180"/>
    </row>
    <row r="201" spans="1:1" x14ac:dyDescent="0.25">
      <c r="A201" s="180"/>
    </row>
    <row r="202" spans="1:1" x14ac:dyDescent="0.25">
      <c r="A202" s="180"/>
    </row>
    <row r="203" spans="1:1" x14ac:dyDescent="0.25">
      <c r="A203" s="180"/>
    </row>
    <row r="204" spans="1:1" x14ac:dyDescent="0.25">
      <c r="A204" s="180"/>
    </row>
    <row r="205" spans="1:1" x14ac:dyDescent="0.25">
      <c r="A205" s="180"/>
    </row>
    <row r="206" spans="1:1" x14ac:dyDescent="0.25">
      <c r="A206" s="180"/>
    </row>
    <row r="207" spans="1:1" x14ac:dyDescent="0.25">
      <c r="A207" s="180"/>
    </row>
    <row r="208" spans="1:1" x14ac:dyDescent="0.25">
      <c r="A208" s="180"/>
    </row>
    <row r="209" spans="1:1" x14ac:dyDescent="0.25">
      <c r="A209" s="180"/>
    </row>
    <row r="210" spans="1:1" x14ac:dyDescent="0.25">
      <c r="A210" s="180"/>
    </row>
    <row r="211" spans="1:1" x14ac:dyDescent="0.25">
      <c r="A211" s="180"/>
    </row>
    <row r="212" spans="1:1" x14ac:dyDescent="0.25">
      <c r="A212" s="180"/>
    </row>
    <row r="213" spans="1:1" x14ac:dyDescent="0.25">
      <c r="A213" s="180"/>
    </row>
    <row r="214" spans="1:1" x14ac:dyDescent="0.25">
      <c r="A214" s="180"/>
    </row>
    <row r="215" spans="1:1" x14ac:dyDescent="0.25">
      <c r="A215" s="180"/>
    </row>
  </sheetData>
  <sheetProtection algorithmName="SHA-512" hashValue="fMe2lqtWIweINWtwRhPpt9cQzcUti4MOtiRTFk+xDWvIfg1lpFG0HzRS6vn898g3oBCML0bt4JVMlcUrT39aeA==" saltValue="GtqZ7q5eNVLc3oDqi/t6xg==" spinCount="100000" sheet="1" objects="1" scenarios="1"/>
  <mergeCells count="22">
    <mergeCell ref="C69:H69"/>
    <mergeCell ref="C70:H70"/>
    <mergeCell ref="C78:H78"/>
    <mergeCell ref="C86:H86"/>
    <mergeCell ref="A65:A67"/>
    <mergeCell ref="C29:H29"/>
    <mergeCell ref="C34:H34"/>
    <mergeCell ref="A36:A38"/>
    <mergeCell ref="A39:A41"/>
    <mergeCell ref="C39:H39"/>
    <mergeCell ref="C40:H40"/>
    <mergeCell ref="A42:A45"/>
    <mergeCell ref="C46:H46"/>
    <mergeCell ref="A49:A57"/>
    <mergeCell ref="C58:H58"/>
    <mergeCell ref="C63:H63"/>
    <mergeCell ref="C17:H17"/>
    <mergeCell ref="B2:H2"/>
    <mergeCell ref="C5:H5"/>
    <mergeCell ref="A7:A10"/>
    <mergeCell ref="C11:H11"/>
    <mergeCell ref="C12:H12"/>
  </mergeCells>
  <hyperlinks>
    <hyperlink ref="J5" location="Übersicht!A1" display="zur Gesamtübersicht" xr:uid="{00000000-0004-0000-0600-000001000000}"/>
    <hyperlink ref="J6" location="'2-Angebotsgesamtübersicht'!A1" display="zur Angebotsgesamtübersicht" xr:uid="{F4AAA375-52B6-46C5-BA68-F137457E7AB2}"/>
  </hyperlinks>
  <pageMargins left="0.70866141732283472" right="0.70866141732283472" top="0.78740157480314965" bottom="0.78740157480314965" header="0.31496062992125984" footer="0.31496062992125984"/>
  <pageSetup paperSize="9" scale="84" orientation="portrait" horizontalDpi="0" verticalDpi="0" r:id="rId1"/>
  <headerFooter>
    <oddFooter>&amp;L&amp;F&amp;C&amp;A&amp;R&amp;P</oddFooter>
  </headerFooter>
  <rowBreaks count="1" manualBreakCount="1">
    <brk id="62" max="7" man="1"/>
  </rowBreaks>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2">
    <tabColor rgb="FFFFFF00"/>
  </sheetPr>
  <dimension ref="A1:AG74"/>
  <sheetViews>
    <sheetView showGridLines="0" tabSelected="1" zoomScale="115" zoomScaleNormal="100" workbookViewId="0">
      <pane xSplit="5" ySplit="13" topLeftCell="G30" activePane="bottomRight" state="frozen"/>
      <selection pane="topRight" activeCell="F1" sqref="F1"/>
      <selection pane="bottomLeft" activeCell="A14" sqref="A14"/>
      <selection pane="bottomRight" activeCell="J23" sqref="J23:L23"/>
    </sheetView>
  </sheetViews>
  <sheetFormatPr baseColWidth="10" defaultColWidth="11.42578125" defaultRowHeight="15" x14ac:dyDescent="0.25"/>
  <cols>
    <col min="1" max="1" width="4.5703125" customWidth="1"/>
    <col min="2" max="2" width="54.7109375" hidden="1" customWidth="1"/>
    <col min="3" max="3" width="37.7109375" hidden="1" customWidth="1"/>
    <col min="4" max="4" width="6.42578125" style="105" bestFit="1" customWidth="1"/>
    <col min="5" max="5" width="24.7109375" customWidth="1"/>
    <col min="6" max="6" width="10.85546875" customWidth="1"/>
    <col min="7" max="7" width="8.140625" customWidth="1"/>
    <col min="8" max="8" width="6.140625" customWidth="1"/>
    <col min="9" max="9" width="7.28515625" hidden="1" customWidth="1"/>
    <col min="10" max="10" width="7" customWidth="1"/>
    <col min="11" max="11" width="6.7109375" customWidth="1"/>
    <col min="12" max="12" width="6.28515625" customWidth="1"/>
    <col min="13" max="13" width="13" bestFit="1" customWidth="1"/>
    <col min="14" max="14" width="9.7109375" customWidth="1"/>
    <col min="15" max="15" width="9.5703125" customWidth="1"/>
    <col min="16" max="16" width="10" customWidth="1"/>
    <col min="17" max="17" width="15.7109375" customWidth="1"/>
    <col min="18" max="18" width="12.42578125" customWidth="1"/>
    <col min="19" max="21" width="10.7109375" customWidth="1"/>
    <col min="22" max="22" width="31.85546875" customWidth="1"/>
    <col min="23" max="23" width="1.140625" customWidth="1"/>
    <col min="24" max="24" width="16.42578125" bestFit="1" customWidth="1"/>
    <col min="38" max="38" width="11" customWidth="1"/>
  </cols>
  <sheetData>
    <row r="1" spans="1:33" ht="7.5" customHeight="1" thickBot="1" x14ac:dyDescent="0.3"/>
    <row r="2" spans="1:33" ht="21.6" customHeight="1" x14ac:dyDescent="0.25">
      <c r="A2" s="898"/>
      <c r="B2" s="899"/>
      <c r="C2" s="899"/>
      <c r="D2" s="921" t="s">
        <v>444</v>
      </c>
      <c r="E2" s="921"/>
      <c r="F2" s="922"/>
      <c r="G2" s="912">
        <f>'3-Angebotsgesamtübersicht'!G2</f>
        <v>0</v>
      </c>
      <c r="H2" s="913"/>
      <c r="I2" s="913"/>
      <c r="J2" s="913"/>
      <c r="K2" s="913"/>
      <c r="L2" s="913"/>
      <c r="M2" s="914"/>
      <c r="N2" s="900" t="s">
        <v>203</v>
      </c>
      <c r="O2" s="900"/>
      <c r="P2" s="901"/>
      <c r="Q2" s="902" t="s">
        <v>202</v>
      </c>
      <c r="V2" s="501"/>
    </row>
    <row r="3" spans="1:33" s="358" customFormat="1" ht="27.75" customHeight="1" x14ac:dyDescent="0.2">
      <c r="A3" s="868"/>
      <c r="B3" s="869"/>
      <c r="C3" s="869"/>
      <c r="D3" s="923"/>
      <c r="E3" s="923"/>
      <c r="F3" s="924"/>
      <c r="G3" s="915"/>
      <c r="H3" s="916"/>
      <c r="I3" s="916"/>
      <c r="J3" s="916"/>
      <c r="K3" s="916"/>
      <c r="L3" s="916"/>
      <c r="M3" s="917"/>
      <c r="N3" s="904" t="s">
        <v>3</v>
      </c>
      <c r="O3" s="904"/>
      <c r="P3" s="904"/>
      <c r="Q3" s="903"/>
      <c r="X3" s="505"/>
    </row>
    <row r="4" spans="1:33" ht="15" customHeight="1" x14ac:dyDescent="0.25">
      <c r="A4" s="868"/>
      <c r="B4" s="869"/>
      <c r="C4" s="869"/>
      <c r="D4" s="923"/>
      <c r="E4" s="923"/>
      <c r="F4" s="924"/>
      <c r="G4" s="915"/>
      <c r="H4" s="916"/>
      <c r="I4" s="916"/>
      <c r="J4" s="916"/>
      <c r="K4" s="916"/>
      <c r="L4" s="916"/>
      <c r="M4" s="917"/>
      <c r="N4" s="905"/>
      <c r="O4" s="905"/>
      <c r="P4" s="906"/>
      <c r="Q4" s="659"/>
      <c r="V4" s="895"/>
      <c r="W4" s="896"/>
      <c r="X4" s="896"/>
      <c r="Y4" s="896"/>
      <c r="Z4" s="896"/>
      <c r="AA4" s="896"/>
      <c r="AB4" s="896"/>
    </row>
    <row r="5" spans="1:33" ht="15.75" customHeight="1" x14ac:dyDescent="0.25">
      <c r="A5" s="868"/>
      <c r="B5" s="869"/>
      <c r="C5" s="869"/>
      <c r="D5" s="923"/>
      <c r="E5" s="923"/>
      <c r="F5" s="924"/>
      <c r="G5" s="915"/>
      <c r="H5" s="916"/>
      <c r="I5" s="916"/>
      <c r="J5" s="916"/>
      <c r="K5" s="916"/>
      <c r="L5" s="916"/>
      <c r="M5" s="917"/>
      <c r="N5" s="907"/>
      <c r="O5" s="907"/>
      <c r="P5" s="908"/>
      <c r="Q5" s="659"/>
      <c r="V5" s="896"/>
      <c r="W5" s="896"/>
      <c r="X5" s="896"/>
      <c r="Y5" s="896"/>
      <c r="Z5" s="896"/>
      <c r="AA5" s="896"/>
      <c r="AB5" s="896"/>
    </row>
    <row r="6" spans="1:33" ht="15.75" customHeight="1" thickBot="1" x14ac:dyDescent="0.3">
      <c r="A6" s="868"/>
      <c r="B6" s="869"/>
      <c r="C6" s="869"/>
      <c r="D6" s="923"/>
      <c r="E6" s="923"/>
      <c r="F6" s="924"/>
      <c r="G6" s="918"/>
      <c r="H6" s="919"/>
      <c r="I6" s="919"/>
      <c r="J6" s="919"/>
      <c r="K6" s="919"/>
      <c r="L6" s="919"/>
      <c r="M6" s="920"/>
      <c r="N6" s="909"/>
      <c r="O6" s="910"/>
      <c r="P6" s="911"/>
      <c r="Q6" s="659"/>
      <c r="V6" s="896"/>
      <c r="W6" s="896"/>
      <c r="X6" s="896"/>
      <c r="Y6" s="896"/>
      <c r="Z6" s="896"/>
      <c r="AA6" s="896"/>
      <c r="AB6" s="896"/>
    </row>
    <row r="7" spans="1:33" ht="15" customHeight="1" x14ac:dyDescent="0.25">
      <c r="A7" s="868" t="s">
        <v>173</v>
      </c>
      <c r="B7" s="869"/>
      <c r="C7" s="869"/>
      <c r="D7" s="870" t="s">
        <v>379</v>
      </c>
      <c r="E7" s="872" t="s">
        <v>249</v>
      </c>
      <c r="F7" s="873"/>
      <c r="G7" s="886" t="s">
        <v>484</v>
      </c>
      <c r="H7" s="887"/>
      <c r="I7" s="887"/>
      <c r="J7" s="887"/>
      <c r="K7" s="887"/>
      <c r="L7" s="887"/>
      <c r="M7" s="888"/>
      <c r="N7" s="874" t="s">
        <v>198</v>
      </c>
      <c r="O7" s="874"/>
      <c r="P7" s="875"/>
      <c r="Q7" s="660"/>
      <c r="V7" s="896"/>
      <c r="W7" s="896"/>
      <c r="X7" s="896"/>
      <c r="Y7" s="896"/>
      <c r="Z7" s="896"/>
      <c r="AA7" s="896"/>
      <c r="AB7" s="896"/>
    </row>
    <row r="8" spans="1:33" ht="15.75" customHeight="1" thickBot="1" x14ac:dyDescent="0.3">
      <c r="A8" s="868"/>
      <c r="B8" s="869"/>
      <c r="C8" s="869"/>
      <c r="D8" s="871"/>
      <c r="E8" s="872"/>
      <c r="F8" s="873"/>
      <c r="G8" s="889"/>
      <c r="H8" s="890"/>
      <c r="I8" s="890"/>
      <c r="J8" s="890"/>
      <c r="K8" s="890"/>
      <c r="L8" s="890"/>
      <c r="M8" s="891"/>
      <c r="N8" s="876"/>
      <c r="O8" s="876"/>
      <c r="P8" s="877"/>
      <c r="Q8" s="659"/>
      <c r="V8" s="896"/>
      <c r="W8" s="896"/>
      <c r="X8" s="896"/>
      <c r="Y8" s="896"/>
      <c r="Z8" s="896"/>
      <c r="AA8" s="896"/>
      <c r="AB8" s="896"/>
    </row>
    <row r="9" spans="1:33" ht="15" customHeight="1" x14ac:dyDescent="0.25">
      <c r="A9" s="868"/>
      <c r="B9" s="869"/>
      <c r="C9" s="869"/>
      <c r="D9" s="871"/>
      <c r="E9" s="872"/>
      <c r="F9" s="873"/>
      <c r="G9" s="889"/>
      <c r="H9" s="890"/>
      <c r="I9" s="890"/>
      <c r="J9" s="890"/>
      <c r="K9" s="890"/>
      <c r="L9" s="890"/>
      <c r="M9" s="891"/>
      <c r="N9" s="878">
        <f>'2-Preisblatt'!D6</f>
        <v>0</v>
      </c>
      <c r="O9" s="879"/>
      <c r="P9" s="880"/>
      <c r="Q9" s="884" t="s">
        <v>194</v>
      </c>
      <c r="V9" s="867"/>
    </row>
    <row r="10" spans="1:33" ht="15.75" customHeight="1" thickBot="1" x14ac:dyDescent="0.3">
      <c r="A10" s="868"/>
      <c r="B10" s="869"/>
      <c r="C10" s="869"/>
      <c r="D10" s="871"/>
      <c r="E10" s="872"/>
      <c r="F10" s="873"/>
      <c r="G10" s="892"/>
      <c r="H10" s="893"/>
      <c r="I10" s="893"/>
      <c r="J10" s="893"/>
      <c r="K10" s="893"/>
      <c r="L10" s="893"/>
      <c r="M10" s="894"/>
      <c r="N10" s="881"/>
      <c r="O10" s="882"/>
      <c r="P10" s="883"/>
      <c r="Q10" s="885"/>
      <c r="V10" s="867"/>
    </row>
    <row r="11" spans="1:33" ht="40.5" customHeight="1" x14ac:dyDescent="0.25">
      <c r="A11" s="661" t="s">
        <v>174</v>
      </c>
      <c r="B11" s="662"/>
      <c r="C11" s="662" t="s">
        <v>175</v>
      </c>
      <c r="D11" s="662" t="s">
        <v>209</v>
      </c>
      <c r="E11" s="663" t="s">
        <v>180</v>
      </c>
      <c r="F11" s="664" t="s">
        <v>177</v>
      </c>
      <c r="G11" s="662" t="s">
        <v>42</v>
      </c>
      <c r="H11" s="665" t="s">
        <v>205</v>
      </c>
      <c r="I11" s="665" t="s">
        <v>206</v>
      </c>
      <c r="J11" s="666" t="s">
        <v>178</v>
      </c>
      <c r="K11" s="666"/>
      <c r="L11" s="667"/>
      <c r="M11" s="668" t="s">
        <v>57</v>
      </c>
      <c r="N11" s="669" t="s">
        <v>485</v>
      </c>
      <c r="O11" s="670" t="s">
        <v>179</v>
      </c>
      <c r="P11" s="670"/>
      <c r="Q11" s="671" t="s">
        <v>459</v>
      </c>
      <c r="T11" s="181"/>
      <c r="U11" s="181"/>
      <c r="V11" s="181"/>
      <c r="W11" s="181"/>
      <c r="X11" s="181"/>
      <c r="Y11" s="181"/>
      <c r="Z11" s="181"/>
      <c r="AA11" s="181"/>
      <c r="AB11" s="181"/>
      <c r="AC11" s="181"/>
      <c r="AD11" s="181"/>
      <c r="AE11" s="181"/>
      <c r="AF11" s="181"/>
      <c r="AG11" s="181"/>
    </row>
    <row r="12" spans="1:33" ht="45" x14ac:dyDescent="0.25">
      <c r="A12" s="672"/>
      <c r="B12" s="673"/>
      <c r="C12" s="673"/>
      <c r="D12" s="673" t="s">
        <v>175</v>
      </c>
      <c r="E12" s="674" t="s">
        <v>180</v>
      </c>
      <c r="F12" s="675" t="s">
        <v>181</v>
      </c>
      <c r="G12" s="673" t="s">
        <v>182</v>
      </c>
      <c r="H12" s="676" t="s">
        <v>176</v>
      </c>
      <c r="I12" s="677"/>
      <c r="J12" s="678" t="s">
        <v>42</v>
      </c>
      <c r="K12" s="678" t="s">
        <v>183</v>
      </c>
      <c r="L12" s="678" t="s">
        <v>460</v>
      </c>
      <c r="M12" s="679" t="s">
        <v>184</v>
      </c>
      <c r="N12" s="680" t="s">
        <v>477</v>
      </c>
      <c r="O12" s="681" t="s">
        <v>185</v>
      </c>
      <c r="P12" s="681" t="s">
        <v>186</v>
      </c>
      <c r="Q12" s="682" t="s">
        <v>187</v>
      </c>
    </row>
    <row r="13" spans="1:33" x14ac:dyDescent="0.25">
      <c r="A13" s="683"/>
      <c r="B13" s="684"/>
      <c r="C13" s="685"/>
      <c r="D13" s="685"/>
      <c r="E13" s="686" t="s">
        <v>172</v>
      </c>
      <c r="F13" s="687">
        <f>SUM(F14:F$70)</f>
        <v>313.66999999999996</v>
      </c>
      <c r="G13" s="688"/>
      <c r="H13" s="685"/>
      <c r="I13" s="689"/>
      <c r="J13" s="688"/>
      <c r="K13" s="688"/>
      <c r="L13" s="688"/>
      <c r="M13" s="687">
        <f>SUM(M14:M$70)</f>
        <v>69996.73</v>
      </c>
      <c r="N13" s="688"/>
      <c r="O13" s="690">
        <f>SUM(O14:O$70)</f>
        <v>0</v>
      </c>
      <c r="P13" s="690">
        <f>SUM(P14:P$70)</f>
        <v>0</v>
      </c>
      <c r="Q13" s="691">
        <f>SUM(Q14:Q$70)</f>
        <v>0</v>
      </c>
    </row>
    <row r="14" spans="1:33" s="181" customFormat="1" ht="14.1" customHeight="1" x14ac:dyDescent="0.2">
      <c r="A14" s="692">
        <v>1</v>
      </c>
      <c r="B14" s="693"/>
      <c r="C14" s="694"/>
      <c r="D14" s="865" t="s">
        <v>255</v>
      </c>
      <c r="E14" s="866"/>
      <c r="F14" s="695"/>
      <c r="G14" s="696"/>
      <c r="H14" s="697"/>
      <c r="I14" s="698"/>
      <c r="J14" s="699"/>
      <c r="K14" s="700"/>
      <c r="L14" s="701"/>
      <c r="M14" s="702"/>
      <c r="N14" s="703"/>
      <c r="O14" s="704"/>
      <c r="P14" s="704"/>
      <c r="Q14" s="502"/>
    </row>
    <row r="15" spans="1:33" s="181" customFormat="1" ht="14.1" customHeight="1" x14ac:dyDescent="0.2">
      <c r="A15" s="705"/>
      <c r="B15" s="706"/>
      <c r="C15" s="694"/>
      <c r="D15" s="707"/>
      <c r="E15" s="707" t="s">
        <v>256</v>
      </c>
      <c r="F15" s="695">
        <v>15</v>
      </c>
      <c r="G15" s="696" t="s">
        <v>210</v>
      </c>
      <c r="H15" s="708" t="s">
        <v>6</v>
      </c>
      <c r="I15" s="698">
        <v>7</v>
      </c>
      <c r="J15" s="852">
        <v>365</v>
      </c>
      <c r="K15" s="853"/>
      <c r="L15" s="854"/>
      <c r="M15" s="709">
        <f t="shared" ref="M15:M40" si="0">F15*J15</f>
        <v>5475</v>
      </c>
      <c r="N15" s="504"/>
      <c r="O15" s="710">
        <f>IF(N15="",,F15*J15/N15)</f>
        <v>0</v>
      </c>
      <c r="P15" s="710">
        <f t="shared" ref="P15:P40" si="1">O15/12</f>
        <v>0</v>
      </c>
      <c r="Q15" s="503">
        <f t="shared" ref="Q15:Q40" si="2">O15*$N$9</f>
        <v>0</v>
      </c>
    </row>
    <row r="16" spans="1:33" s="181" customFormat="1" ht="14.1" customHeight="1" x14ac:dyDescent="0.2">
      <c r="A16" s="705"/>
      <c r="B16" s="693"/>
      <c r="C16" s="694"/>
      <c r="D16" s="707"/>
      <c r="E16" s="707" t="s">
        <v>257</v>
      </c>
      <c r="F16" s="695">
        <v>9.09</v>
      </c>
      <c r="G16" s="696" t="s">
        <v>353</v>
      </c>
      <c r="H16" s="708" t="s">
        <v>6</v>
      </c>
      <c r="I16" s="698">
        <v>7</v>
      </c>
      <c r="J16" s="852">
        <v>365</v>
      </c>
      <c r="K16" s="853"/>
      <c r="L16" s="854"/>
      <c r="M16" s="709">
        <f t="shared" si="0"/>
        <v>3317.85</v>
      </c>
      <c r="N16" s="504"/>
      <c r="O16" s="710">
        <f t="shared" ref="O16:O40" si="3">IF(N16="",,F16*J16/N16)</f>
        <v>0</v>
      </c>
      <c r="P16" s="710">
        <f t="shared" si="1"/>
        <v>0</v>
      </c>
      <c r="Q16" s="503">
        <f t="shared" si="2"/>
        <v>0</v>
      </c>
    </row>
    <row r="17" spans="1:33" s="182" customFormat="1" ht="14.1" customHeight="1" x14ac:dyDescent="0.2">
      <c r="A17" s="705"/>
      <c r="B17" s="706"/>
      <c r="C17" s="694"/>
      <c r="D17" s="707"/>
      <c r="E17" s="707" t="s">
        <v>266</v>
      </c>
      <c r="F17" s="695">
        <v>9</v>
      </c>
      <c r="G17" s="696" t="s">
        <v>267</v>
      </c>
      <c r="H17" s="708" t="s">
        <v>6</v>
      </c>
      <c r="I17" s="698"/>
      <c r="J17" s="855">
        <v>52</v>
      </c>
      <c r="K17" s="856"/>
      <c r="L17" s="857"/>
      <c r="M17" s="709">
        <f t="shared" si="0"/>
        <v>468</v>
      </c>
      <c r="N17" s="504"/>
      <c r="O17" s="710">
        <f t="shared" si="3"/>
        <v>0</v>
      </c>
      <c r="P17" s="710">
        <f t="shared" si="1"/>
        <v>0</v>
      </c>
      <c r="Q17" s="503">
        <f t="shared" si="2"/>
        <v>0</v>
      </c>
      <c r="S17" s="181"/>
      <c r="T17" s="181"/>
      <c r="U17" s="181"/>
      <c r="V17" s="181"/>
      <c r="W17" s="181"/>
      <c r="X17" s="181"/>
      <c r="Y17" s="181"/>
      <c r="Z17" s="181"/>
      <c r="AA17" s="181"/>
      <c r="AB17" s="181"/>
      <c r="AC17" s="181"/>
      <c r="AD17" s="181"/>
      <c r="AE17" s="181"/>
      <c r="AF17" s="181"/>
      <c r="AG17" s="181"/>
    </row>
    <row r="18" spans="1:33" s="182" customFormat="1" ht="14.1" customHeight="1" x14ac:dyDescent="0.2">
      <c r="A18" s="705"/>
      <c r="B18" s="706"/>
      <c r="C18" s="694"/>
      <c r="D18" s="707"/>
      <c r="E18" s="707"/>
      <c r="F18" s="695"/>
      <c r="G18" s="696"/>
      <c r="H18" s="697"/>
      <c r="I18" s="698"/>
      <c r="J18" s="699"/>
      <c r="K18" s="700"/>
      <c r="L18" s="701"/>
      <c r="M18" s="702"/>
      <c r="N18" s="702"/>
      <c r="O18" s="703"/>
      <c r="P18" s="704"/>
      <c r="Q18" s="502"/>
      <c r="S18" s="181"/>
      <c r="T18" s="181"/>
      <c r="U18" s="181"/>
      <c r="V18" s="181"/>
      <c r="W18" s="181"/>
      <c r="X18" s="181"/>
      <c r="Y18" s="181"/>
      <c r="Z18" s="181"/>
      <c r="AA18" s="181"/>
      <c r="AB18" s="181"/>
      <c r="AC18" s="181"/>
      <c r="AD18" s="181"/>
      <c r="AE18" s="181"/>
      <c r="AF18" s="181"/>
      <c r="AG18" s="181"/>
    </row>
    <row r="19" spans="1:33" s="182" customFormat="1" ht="14.1" customHeight="1" x14ac:dyDescent="0.2">
      <c r="A19" s="692">
        <v>2</v>
      </c>
      <c r="B19" s="706"/>
      <c r="C19" s="694"/>
      <c r="D19" s="897" t="s">
        <v>258</v>
      </c>
      <c r="E19" s="897"/>
      <c r="F19" s="695"/>
      <c r="G19" s="696"/>
      <c r="H19" s="697"/>
      <c r="I19" s="698"/>
      <c r="J19" s="711"/>
      <c r="K19" s="712"/>
      <c r="L19" s="713"/>
      <c r="M19" s="702"/>
      <c r="N19" s="702"/>
      <c r="O19" s="703"/>
      <c r="P19" s="704"/>
      <c r="Q19" s="502"/>
      <c r="S19" s="181"/>
      <c r="T19" s="181"/>
      <c r="U19" s="181"/>
      <c r="V19" s="181"/>
      <c r="W19" s="181"/>
      <c r="X19" s="181"/>
      <c r="Y19" s="181"/>
      <c r="Z19" s="181"/>
      <c r="AA19" s="181"/>
      <c r="AB19" s="181"/>
      <c r="AC19" s="181"/>
      <c r="AD19" s="181"/>
      <c r="AE19" s="181"/>
      <c r="AF19" s="181"/>
      <c r="AG19" s="181"/>
    </row>
    <row r="20" spans="1:33" s="182" customFormat="1" ht="14.1" customHeight="1" x14ac:dyDescent="0.2">
      <c r="A20" s="705"/>
      <c r="B20" s="706"/>
      <c r="C20" s="694"/>
      <c r="D20" s="707"/>
      <c r="E20" s="707" t="s">
        <v>259</v>
      </c>
      <c r="F20" s="695">
        <v>8.3800000000000008</v>
      </c>
      <c r="G20" s="696" t="s">
        <v>210</v>
      </c>
      <c r="H20" s="708" t="s">
        <v>6</v>
      </c>
      <c r="I20" s="698">
        <v>7</v>
      </c>
      <c r="J20" s="852">
        <v>365</v>
      </c>
      <c r="K20" s="853"/>
      <c r="L20" s="854"/>
      <c r="M20" s="709">
        <f t="shared" si="0"/>
        <v>3058.7000000000003</v>
      </c>
      <c r="N20" s="504"/>
      <c r="O20" s="710">
        <f t="shared" si="3"/>
        <v>0</v>
      </c>
      <c r="P20" s="710">
        <f t="shared" si="1"/>
        <v>0</v>
      </c>
      <c r="Q20" s="503">
        <f t="shared" si="2"/>
        <v>0</v>
      </c>
      <c r="S20" s="181"/>
      <c r="T20" s="181"/>
      <c r="U20" s="181"/>
      <c r="V20" s="181"/>
      <c r="W20" s="181"/>
      <c r="X20" s="181"/>
      <c r="Y20" s="181"/>
      <c r="Z20" s="181"/>
      <c r="AA20" s="181"/>
      <c r="AB20" s="181"/>
      <c r="AC20" s="181"/>
      <c r="AD20" s="181"/>
      <c r="AE20" s="181"/>
      <c r="AF20" s="181"/>
      <c r="AG20" s="181"/>
    </row>
    <row r="21" spans="1:33" s="182" customFormat="1" ht="14.1" customHeight="1" x14ac:dyDescent="0.2">
      <c r="A21" s="705"/>
      <c r="B21" s="706"/>
      <c r="C21" s="694"/>
      <c r="D21" s="707"/>
      <c r="E21" s="707" t="s">
        <v>260</v>
      </c>
      <c r="F21" s="695">
        <v>3</v>
      </c>
      <c r="G21" s="696" t="s">
        <v>210</v>
      </c>
      <c r="H21" s="708" t="s">
        <v>6</v>
      </c>
      <c r="I21" s="698">
        <v>7</v>
      </c>
      <c r="J21" s="852">
        <v>365</v>
      </c>
      <c r="K21" s="853"/>
      <c r="L21" s="854"/>
      <c r="M21" s="709">
        <f t="shared" si="0"/>
        <v>1095</v>
      </c>
      <c r="N21" s="504"/>
      <c r="O21" s="710">
        <f t="shared" si="3"/>
        <v>0</v>
      </c>
      <c r="P21" s="710">
        <f t="shared" si="1"/>
        <v>0</v>
      </c>
      <c r="Q21" s="503">
        <f t="shared" si="2"/>
        <v>0</v>
      </c>
      <c r="S21" s="181"/>
      <c r="T21" s="181"/>
      <c r="U21" s="181"/>
      <c r="V21" s="181"/>
      <c r="W21" s="181"/>
      <c r="X21" s="181"/>
      <c r="Y21" s="181"/>
      <c r="Z21" s="181"/>
      <c r="AA21" s="181"/>
      <c r="AB21" s="181"/>
      <c r="AC21" s="181"/>
      <c r="AD21" s="181"/>
      <c r="AE21" s="181"/>
      <c r="AF21" s="181"/>
      <c r="AG21" s="181"/>
    </row>
    <row r="22" spans="1:33" s="182" customFormat="1" ht="14.1" customHeight="1" x14ac:dyDescent="0.2">
      <c r="A22" s="705"/>
      <c r="B22" s="706"/>
      <c r="C22" s="694"/>
      <c r="D22" s="707"/>
      <c r="E22" s="707" t="s">
        <v>257</v>
      </c>
      <c r="F22" s="695">
        <v>6.79</v>
      </c>
      <c r="G22" s="696" t="s">
        <v>353</v>
      </c>
      <c r="H22" s="708" t="s">
        <v>6</v>
      </c>
      <c r="I22" s="698">
        <v>7</v>
      </c>
      <c r="J22" s="852">
        <v>365</v>
      </c>
      <c r="K22" s="853"/>
      <c r="L22" s="854"/>
      <c r="M22" s="709">
        <f t="shared" si="0"/>
        <v>2478.35</v>
      </c>
      <c r="N22" s="504"/>
      <c r="O22" s="710">
        <f t="shared" si="3"/>
        <v>0</v>
      </c>
      <c r="P22" s="710">
        <f t="shared" si="1"/>
        <v>0</v>
      </c>
      <c r="Q22" s="503">
        <f t="shared" si="2"/>
        <v>0</v>
      </c>
      <c r="S22" s="181"/>
      <c r="T22" s="181"/>
      <c r="U22" s="181"/>
      <c r="V22" s="181"/>
      <c r="W22" s="181"/>
      <c r="X22" s="181"/>
      <c r="Y22" s="181"/>
      <c r="Z22" s="181"/>
      <c r="AA22" s="181"/>
      <c r="AB22" s="181"/>
      <c r="AC22" s="181"/>
      <c r="AD22" s="181"/>
      <c r="AE22" s="181"/>
      <c r="AF22" s="181"/>
      <c r="AG22" s="181"/>
    </row>
    <row r="23" spans="1:33" s="182" customFormat="1" ht="14.1" customHeight="1" x14ac:dyDescent="0.2">
      <c r="A23" s="705"/>
      <c r="B23" s="706"/>
      <c r="C23" s="694"/>
      <c r="D23" s="707"/>
      <c r="E23" s="707" t="s">
        <v>266</v>
      </c>
      <c r="F23" s="695">
        <v>7</v>
      </c>
      <c r="G23" s="696" t="s">
        <v>267</v>
      </c>
      <c r="H23" s="708" t="s">
        <v>6</v>
      </c>
      <c r="I23" s="698"/>
      <c r="J23" s="855">
        <v>52</v>
      </c>
      <c r="K23" s="856"/>
      <c r="L23" s="857"/>
      <c r="M23" s="709">
        <f t="shared" si="0"/>
        <v>364</v>
      </c>
      <c r="N23" s="504"/>
      <c r="O23" s="710">
        <f t="shared" si="3"/>
        <v>0</v>
      </c>
      <c r="P23" s="710">
        <f t="shared" si="1"/>
        <v>0</v>
      </c>
      <c r="Q23" s="503">
        <f t="shared" si="2"/>
        <v>0</v>
      </c>
      <c r="S23" s="181"/>
      <c r="T23" s="181"/>
      <c r="U23" s="181"/>
      <c r="V23" s="181"/>
      <c r="W23" s="181"/>
      <c r="X23" s="181"/>
      <c r="Y23" s="181"/>
      <c r="Z23" s="181"/>
      <c r="AA23" s="181"/>
      <c r="AB23" s="181"/>
      <c r="AC23" s="181"/>
      <c r="AD23" s="181"/>
      <c r="AE23" s="181"/>
      <c r="AF23" s="181"/>
      <c r="AG23" s="181"/>
    </row>
    <row r="24" spans="1:33" s="182" customFormat="1" ht="14.1" customHeight="1" x14ac:dyDescent="0.2">
      <c r="A24" s="705"/>
      <c r="B24" s="706"/>
      <c r="C24" s="694"/>
      <c r="D24" s="707"/>
      <c r="E24" s="707"/>
      <c r="F24" s="695"/>
      <c r="G24" s="696"/>
      <c r="H24" s="697"/>
      <c r="I24" s="698"/>
      <c r="J24" s="699"/>
      <c r="K24" s="700"/>
      <c r="L24" s="701"/>
      <c r="M24" s="702"/>
      <c r="N24" s="702"/>
      <c r="O24" s="703"/>
      <c r="P24" s="704"/>
      <c r="Q24" s="502"/>
      <c r="S24" s="181"/>
      <c r="T24" s="181"/>
      <c r="U24" s="181"/>
      <c r="V24" s="181"/>
      <c r="W24" s="181"/>
      <c r="X24" s="181"/>
      <c r="Y24" s="181"/>
      <c r="Z24" s="181"/>
      <c r="AA24" s="181"/>
      <c r="AB24" s="181"/>
      <c r="AC24" s="181"/>
      <c r="AD24" s="181"/>
      <c r="AE24" s="181"/>
      <c r="AF24" s="181"/>
      <c r="AG24" s="181"/>
    </row>
    <row r="25" spans="1:33" s="182" customFormat="1" ht="14.1" customHeight="1" x14ac:dyDescent="0.2">
      <c r="A25" s="692">
        <v>3</v>
      </c>
      <c r="B25" s="706"/>
      <c r="C25" s="694"/>
      <c r="D25" s="897" t="s">
        <v>261</v>
      </c>
      <c r="E25" s="897"/>
      <c r="F25" s="695"/>
      <c r="G25" s="696"/>
      <c r="H25" s="697"/>
      <c r="I25" s="698"/>
      <c r="J25" s="711"/>
      <c r="K25" s="712"/>
      <c r="L25" s="713"/>
      <c r="M25" s="702"/>
      <c r="N25" s="702"/>
      <c r="O25" s="703"/>
      <c r="P25" s="704"/>
      <c r="Q25" s="502"/>
      <c r="S25" s="181"/>
      <c r="T25" s="181"/>
      <c r="U25" s="181"/>
      <c r="V25" s="181"/>
      <c r="W25" s="181"/>
      <c r="X25" s="181"/>
      <c r="Y25" s="181"/>
      <c r="Z25" s="181"/>
      <c r="AA25" s="181"/>
      <c r="AB25" s="181"/>
      <c r="AC25" s="181"/>
      <c r="AD25" s="181"/>
      <c r="AE25" s="181"/>
      <c r="AF25" s="181"/>
      <c r="AG25" s="181"/>
    </row>
    <row r="26" spans="1:33" s="182" customFormat="1" ht="14.1" customHeight="1" x14ac:dyDescent="0.2">
      <c r="A26" s="705"/>
      <c r="B26" s="706"/>
      <c r="C26" s="694"/>
      <c r="D26" s="707"/>
      <c r="E26" s="707" t="s">
        <v>256</v>
      </c>
      <c r="F26" s="695">
        <v>5.28</v>
      </c>
      <c r="G26" s="696" t="s">
        <v>210</v>
      </c>
      <c r="H26" s="708" t="s">
        <v>6</v>
      </c>
      <c r="I26" s="698">
        <v>7</v>
      </c>
      <c r="J26" s="852">
        <v>365</v>
      </c>
      <c r="K26" s="853"/>
      <c r="L26" s="854"/>
      <c r="M26" s="709">
        <f t="shared" si="0"/>
        <v>1927.2</v>
      </c>
      <c r="N26" s="504"/>
      <c r="O26" s="710">
        <f t="shared" si="3"/>
        <v>0</v>
      </c>
      <c r="P26" s="710">
        <f t="shared" si="1"/>
        <v>0</v>
      </c>
      <c r="Q26" s="503">
        <f t="shared" si="2"/>
        <v>0</v>
      </c>
      <c r="S26" s="181"/>
      <c r="T26" s="181"/>
      <c r="U26" s="181"/>
      <c r="V26" s="181"/>
      <c r="W26" s="181"/>
      <c r="X26" s="181"/>
      <c r="Y26" s="181"/>
      <c r="Z26" s="181"/>
      <c r="AA26" s="181"/>
      <c r="AB26" s="181"/>
      <c r="AC26" s="181"/>
      <c r="AD26" s="181"/>
      <c r="AE26" s="181"/>
      <c r="AF26" s="181"/>
      <c r="AG26" s="181"/>
    </row>
    <row r="27" spans="1:33" s="182" customFormat="1" ht="14.1" customHeight="1" x14ac:dyDescent="0.2">
      <c r="A27" s="705"/>
      <c r="B27" s="706"/>
      <c r="C27" s="694"/>
      <c r="D27" s="707"/>
      <c r="E27" s="707" t="s">
        <v>257</v>
      </c>
      <c r="F27" s="695">
        <v>6.56</v>
      </c>
      <c r="G27" s="696" t="s">
        <v>353</v>
      </c>
      <c r="H27" s="708" t="s">
        <v>6</v>
      </c>
      <c r="I27" s="698">
        <v>7</v>
      </c>
      <c r="J27" s="852">
        <v>365</v>
      </c>
      <c r="K27" s="853"/>
      <c r="L27" s="854"/>
      <c r="M27" s="709">
        <f t="shared" si="0"/>
        <v>2394.3999999999996</v>
      </c>
      <c r="N27" s="504"/>
      <c r="O27" s="710">
        <f t="shared" si="3"/>
        <v>0</v>
      </c>
      <c r="P27" s="710">
        <f t="shared" si="1"/>
        <v>0</v>
      </c>
      <c r="Q27" s="503">
        <f t="shared" si="2"/>
        <v>0</v>
      </c>
      <c r="S27" s="181"/>
      <c r="T27" s="181"/>
      <c r="U27" s="181"/>
      <c r="V27" s="181"/>
      <c r="W27" s="181"/>
      <c r="X27" s="181"/>
      <c r="Y27" s="181"/>
      <c r="Z27" s="181"/>
      <c r="AA27" s="181"/>
      <c r="AB27" s="181"/>
      <c r="AC27" s="181"/>
      <c r="AD27" s="181"/>
      <c r="AE27" s="181"/>
      <c r="AF27" s="181"/>
      <c r="AG27" s="181"/>
    </row>
    <row r="28" spans="1:33" s="182" customFormat="1" ht="14.1" customHeight="1" x14ac:dyDescent="0.2">
      <c r="A28" s="705"/>
      <c r="B28" s="706"/>
      <c r="C28" s="694"/>
      <c r="D28" s="714"/>
      <c r="E28" s="707" t="s">
        <v>266</v>
      </c>
      <c r="F28" s="695">
        <v>6.5</v>
      </c>
      <c r="G28" s="696" t="s">
        <v>267</v>
      </c>
      <c r="H28" s="708" t="s">
        <v>6</v>
      </c>
      <c r="I28" s="698"/>
      <c r="J28" s="855">
        <v>52</v>
      </c>
      <c r="K28" s="856"/>
      <c r="L28" s="857"/>
      <c r="M28" s="709">
        <f t="shared" si="0"/>
        <v>338</v>
      </c>
      <c r="N28" s="504"/>
      <c r="O28" s="710">
        <f t="shared" si="3"/>
        <v>0</v>
      </c>
      <c r="P28" s="710">
        <f t="shared" si="1"/>
        <v>0</v>
      </c>
      <c r="Q28" s="503">
        <f t="shared" si="2"/>
        <v>0</v>
      </c>
      <c r="S28" s="181"/>
      <c r="T28" s="181"/>
      <c r="U28" s="181"/>
      <c r="V28" s="181"/>
      <c r="W28" s="181"/>
      <c r="X28" s="181"/>
      <c r="Y28" s="181"/>
      <c r="Z28" s="181"/>
      <c r="AA28" s="181"/>
      <c r="AB28" s="181"/>
      <c r="AC28" s="181"/>
      <c r="AD28" s="181"/>
      <c r="AE28" s="181"/>
      <c r="AF28" s="181"/>
      <c r="AG28" s="181"/>
    </row>
    <row r="29" spans="1:33" s="182" customFormat="1" ht="14.1" customHeight="1" x14ac:dyDescent="0.2">
      <c r="A29" s="705"/>
      <c r="B29" s="706"/>
      <c r="C29" s="694"/>
      <c r="D29" s="714"/>
      <c r="E29" s="707"/>
      <c r="F29" s="695"/>
      <c r="G29" s="715"/>
      <c r="H29" s="697"/>
      <c r="I29" s="698"/>
      <c r="J29" s="699"/>
      <c r="K29" s="700"/>
      <c r="L29" s="701"/>
      <c r="M29" s="702"/>
      <c r="N29" s="702"/>
      <c r="O29" s="703"/>
      <c r="P29" s="704"/>
      <c r="Q29" s="502"/>
      <c r="S29" s="181"/>
      <c r="T29" s="181"/>
      <c r="U29" s="181"/>
      <c r="V29" s="181"/>
      <c r="W29" s="181"/>
      <c r="X29" s="181"/>
      <c r="Y29" s="181"/>
      <c r="Z29" s="181"/>
      <c r="AA29" s="181"/>
      <c r="AB29" s="181"/>
      <c r="AC29" s="181"/>
      <c r="AD29" s="181"/>
      <c r="AE29" s="181"/>
      <c r="AF29" s="181"/>
      <c r="AG29" s="181"/>
    </row>
    <row r="30" spans="1:33" s="182" customFormat="1" ht="14.1" customHeight="1" x14ac:dyDescent="0.2">
      <c r="A30" s="692">
        <v>4</v>
      </c>
      <c r="B30" s="706"/>
      <c r="C30" s="694"/>
      <c r="D30" s="897" t="s">
        <v>262</v>
      </c>
      <c r="E30" s="897"/>
      <c r="F30" s="695"/>
      <c r="G30" s="696"/>
      <c r="H30" s="697"/>
      <c r="I30" s="698"/>
      <c r="J30" s="711"/>
      <c r="K30" s="712"/>
      <c r="L30" s="713"/>
      <c r="M30" s="702"/>
      <c r="N30" s="702"/>
      <c r="O30" s="703"/>
      <c r="P30" s="704"/>
      <c r="Q30" s="502"/>
      <c r="S30" s="181"/>
      <c r="T30" s="181"/>
      <c r="U30" s="181"/>
      <c r="V30" s="181"/>
      <c r="W30" s="181"/>
      <c r="X30" s="181"/>
      <c r="Y30" s="181"/>
      <c r="Z30" s="181"/>
      <c r="AA30" s="181"/>
      <c r="AB30" s="181"/>
      <c r="AC30" s="181"/>
      <c r="AD30" s="181"/>
      <c r="AE30" s="181"/>
      <c r="AF30" s="181"/>
      <c r="AG30" s="181"/>
    </row>
    <row r="31" spans="1:33" s="182" customFormat="1" ht="14.1" customHeight="1" x14ac:dyDescent="0.2">
      <c r="A31" s="705"/>
      <c r="B31" s="706"/>
      <c r="C31" s="694"/>
      <c r="D31" s="714"/>
      <c r="E31" s="707" t="s">
        <v>263</v>
      </c>
      <c r="F31" s="695">
        <v>16.8</v>
      </c>
      <c r="G31" s="696" t="s">
        <v>210</v>
      </c>
      <c r="H31" s="708" t="s">
        <v>6</v>
      </c>
      <c r="I31" s="698">
        <v>7</v>
      </c>
      <c r="J31" s="852">
        <v>365</v>
      </c>
      <c r="K31" s="853"/>
      <c r="L31" s="854"/>
      <c r="M31" s="709">
        <f t="shared" si="0"/>
        <v>6132</v>
      </c>
      <c r="N31" s="504"/>
      <c r="O31" s="710">
        <f t="shared" si="3"/>
        <v>0</v>
      </c>
      <c r="P31" s="710">
        <f t="shared" si="1"/>
        <v>0</v>
      </c>
      <c r="Q31" s="503">
        <f t="shared" si="2"/>
        <v>0</v>
      </c>
      <c r="S31" s="181"/>
      <c r="T31" s="181"/>
      <c r="U31" s="181"/>
      <c r="V31" s="181"/>
      <c r="W31" s="181"/>
      <c r="X31" s="181"/>
      <c r="Y31" s="181"/>
      <c r="Z31" s="181"/>
      <c r="AA31" s="181"/>
      <c r="AB31" s="181"/>
      <c r="AC31" s="181"/>
      <c r="AD31" s="181"/>
      <c r="AE31" s="181"/>
      <c r="AF31" s="181"/>
      <c r="AG31" s="181"/>
    </row>
    <row r="32" spans="1:33" s="182" customFormat="1" ht="14.1" customHeight="1" x14ac:dyDescent="0.2">
      <c r="A32" s="705"/>
      <c r="B32" s="706"/>
      <c r="C32" s="694"/>
      <c r="D32" s="714"/>
      <c r="E32" s="707" t="s">
        <v>264</v>
      </c>
      <c r="F32" s="695">
        <v>3.6</v>
      </c>
      <c r="G32" s="696" t="s">
        <v>210</v>
      </c>
      <c r="H32" s="708" t="s">
        <v>6</v>
      </c>
      <c r="I32" s="698">
        <v>7</v>
      </c>
      <c r="J32" s="852">
        <v>365</v>
      </c>
      <c r="K32" s="853"/>
      <c r="L32" s="854"/>
      <c r="M32" s="709">
        <f t="shared" si="0"/>
        <v>1314</v>
      </c>
      <c r="N32" s="504"/>
      <c r="O32" s="710">
        <f t="shared" si="3"/>
        <v>0</v>
      </c>
      <c r="P32" s="710">
        <f t="shared" si="1"/>
        <v>0</v>
      </c>
      <c r="Q32" s="503">
        <f t="shared" si="2"/>
        <v>0</v>
      </c>
      <c r="S32" s="181"/>
      <c r="T32" s="181"/>
      <c r="U32" s="181"/>
      <c r="V32" s="181"/>
      <c r="W32" s="181"/>
      <c r="X32" s="181"/>
      <c r="Y32" s="181"/>
      <c r="Z32" s="181"/>
      <c r="AA32" s="181"/>
      <c r="AB32" s="181"/>
      <c r="AC32" s="181"/>
      <c r="AD32" s="181"/>
      <c r="AE32" s="181"/>
      <c r="AF32" s="181"/>
      <c r="AG32" s="181"/>
    </row>
    <row r="33" spans="1:33" s="182" customFormat="1" ht="14.1" customHeight="1" x14ac:dyDescent="0.2">
      <c r="A33" s="705"/>
      <c r="B33" s="706"/>
      <c r="C33" s="694"/>
      <c r="D33" s="714"/>
      <c r="E33" s="707" t="s">
        <v>265</v>
      </c>
      <c r="F33" s="695">
        <v>4.42</v>
      </c>
      <c r="G33" s="696" t="s">
        <v>210</v>
      </c>
      <c r="H33" s="708" t="s">
        <v>6</v>
      </c>
      <c r="I33" s="698">
        <v>7</v>
      </c>
      <c r="J33" s="852">
        <v>365</v>
      </c>
      <c r="K33" s="853"/>
      <c r="L33" s="854"/>
      <c r="M33" s="709">
        <f t="shared" si="0"/>
        <v>1613.3</v>
      </c>
      <c r="N33" s="504"/>
      <c r="O33" s="710">
        <f t="shared" si="3"/>
        <v>0</v>
      </c>
      <c r="P33" s="710">
        <f t="shared" si="1"/>
        <v>0</v>
      </c>
      <c r="Q33" s="503">
        <f t="shared" si="2"/>
        <v>0</v>
      </c>
      <c r="S33" s="181"/>
      <c r="T33" s="181"/>
      <c r="U33" s="181"/>
      <c r="V33" s="181"/>
      <c r="W33" s="181"/>
      <c r="X33" s="181"/>
      <c r="Y33" s="181"/>
      <c r="Z33" s="181"/>
      <c r="AA33" s="181"/>
      <c r="AB33" s="181"/>
      <c r="AC33" s="181"/>
      <c r="AD33" s="181"/>
      <c r="AE33" s="181"/>
      <c r="AF33" s="181"/>
      <c r="AG33" s="181"/>
    </row>
    <row r="34" spans="1:33" s="182" customFormat="1" ht="14.1" customHeight="1" x14ac:dyDescent="0.2">
      <c r="A34" s="705"/>
      <c r="B34" s="706"/>
      <c r="C34" s="694"/>
      <c r="D34" s="714"/>
      <c r="E34" s="707" t="s">
        <v>257</v>
      </c>
      <c r="F34" s="695">
        <v>11</v>
      </c>
      <c r="G34" s="696" t="s">
        <v>353</v>
      </c>
      <c r="H34" s="708" t="s">
        <v>6</v>
      </c>
      <c r="I34" s="698">
        <v>7</v>
      </c>
      <c r="J34" s="852">
        <v>365</v>
      </c>
      <c r="K34" s="853"/>
      <c r="L34" s="854"/>
      <c r="M34" s="709">
        <f t="shared" si="0"/>
        <v>4015</v>
      </c>
      <c r="N34" s="504"/>
      <c r="O34" s="710">
        <f t="shared" si="3"/>
        <v>0</v>
      </c>
      <c r="P34" s="710">
        <f t="shared" si="1"/>
        <v>0</v>
      </c>
      <c r="Q34" s="503">
        <f t="shared" si="2"/>
        <v>0</v>
      </c>
      <c r="S34" s="181"/>
      <c r="T34" s="181"/>
      <c r="U34" s="181"/>
      <c r="V34" s="181"/>
      <c r="W34" s="181"/>
      <c r="X34" s="181"/>
      <c r="Y34" s="181"/>
      <c r="Z34" s="181"/>
      <c r="AA34" s="181"/>
      <c r="AB34" s="181"/>
      <c r="AC34" s="181"/>
      <c r="AD34" s="181"/>
      <c r="AE34" s="181"/>
      <c r="AF34" s="181"/>
      <c r="AG34" s="181"/>
    </row>
    <row r="35" spans="1:33" s="182" customFormat="1" ht="14.1" customHeight="1" x14ac:dyDescent="0.2">
      <c r="A35" s="705"/>
      <c r="B35" s="706"/>
      <c r="C35" s="694"/>
      <c r="D35" s="714"/>
      <c r="E35" s="707" t="s">
        <v>266</v>
      </c>
      <c r="F35" s="695">
        <v>1.2</v>
      </c>
      <c r="G35" s="696" t="s">
        <v>267</v>
      </c>
      <c r="H35" s="708" t="s">
        <v>6</v>
      </c>
      <c r="I35" s="698">
        <v>7</v>
      </c>
      <c r="J35" s="855">
        <v>52</v>
      </c>
      <c r="K35" s="856"/>
      <c r="L35" s="857"/>
      <c r="M35" s="709">
        <f t="shared" si="0"/>
        <v>62.4</v>
      </c>
      <c r="N35" s="504"/>
      <c r="O35" s="710">
        <f t="shared" si="3"/>
        <v>0</v>
      </c>
      <c r="P35" s="710">
        <f t="shared" si="1"/>
        <v>0</v>
      </c>
      <c r="Q35" s="503">
        <f t="shared" si="2"/>
        <v>0</v>
      </c>
      <c r="S35" s="181"/>
      <c r="T35" s="181"/>
      <c r="U35" s="181"/>
      <c r="V35" s="181"/>
      <c r="W35" s="181"/>
      <c r="X35" s="181"/>
      <c r="Y35" s="181"/>
      <c r="Z35" s="181"/>
      <c r="AA35" s="181"/>
      <c r="AB35" s="181"/>
      <c r="AC35" s="181"/>
      <c r="AD35" s="181"/>
      <c r="AE35" s="181"/>
      <c r="AF35" s="181"/>
      <c r="AG35" s="181"/>
    </row>
    <row r="36" spans="1:33" s="182" customFormat="1" ht="14.1" customHeight="1" x14ac:dyDescent="0.2">
      <c r="A36" s="705"/>
      <c r="B36" s="706"/>
      <c r="C36" s="694"/>
      <c r="D36" s="714"/>
      <c r="E36" s="707"/>
      <c r="F36" s="695"/>
      <c r="G36" s="696"/>
      <c r="H36" s="697"/>
      <c r="I36" s="698"/>
      <c r="J36" s="699"/>
      <c r="K36" s="700"/>
      <c r="L36" s="701"/>
      <c r="M36" s="702"/>
      <c r="N36" s="702"/>
      <c r="O36" s="703"/>
      <c r="P36" s="704"/>
      <c r="Q36" s="502"/>
      <c r="S36" s="181"/>
      <c r="T36" s="181"/>
      <c r="U36" s="181"/>
      <c r="V36" s="181"/>
      <c r="W36" s="181"/>
      <c r="X36" s="181"/>
      <c r="Y36" s="181"/>
      <c r="Z36" s="181"/>
      <c r="AA36" s="181"/>
      <c r="AB36" s="181"/>
      <c r="AC36" s="181"/>
      <c r="AD36" s="181"/>
      <c r="AE36" s="181"/>
      <c r="AF36" s="181"/>
      <c r="AG36" s="181"/>
    </row>
    <row r="37" spans="1:33" s="182" customFormat="1" ht="14.1" customHeight="1" x14ac:dyDescent="0.2">
      <c r="A37" s="692">
        <v>5</v>
      </c>
      <c r="B37" s="706"/>
      <c r="C37" s="694"/>
      <c r="D37" s="865" t="s">
        <v>268</v>
      </c>
      <c r="E37" s="866"/>
      <c r="F37" s="695"/>
      <c r="G37" s="696"/>
      <c r="H37" s="697"/>
      <c r="I37" s="698"/>
      <c r="J37" s="711"/>
      <c r="K37" s="712"/>
      <c r="L37" s="713"/>
      <c r="M37" s="702"/>
      <c r="N37" s="702"/>
      <c r="O37" s="703"/>
      <c r="P37" s="704"/>
      <c r="Q37" s="502"/>
      <c r="S37" s="181"/>
      <c r="T37" s="181"/>
      <c r="U37" s="181"/>
      <c r="V37" s="181"/>
      <c r="W37" s="181"/>
      <c r="X37" s="181"/>
      <c r="Y37" s="181"/>
      <c r="Z37" s="181"/>
      <c r="AA37" s="181"/>
      <c r="AB37" s="181"/>
      <c r="AC37" s="181"/>
      <c r="AD37" s="181"/>
      <c r="AE37" s="181"/>
      <c r="AF37" s="181"/>
      <c r="AG37" s="181"/>
    </row>
    <row r="38" spans="1:33" s="182" customFormat="1" ht="14.1" customHeight="1" x14ac:dyDescent="0.2">
      <c r="A38" s="705"/>
      <c r="B38" s="706"/>
      <c r="C38" s="694"/>
      <c r="D38" s="714"/>
      <c r="E38" s="707" t="s">
        <v>256</v>
      </c>
      <c r="F38" s="695">
        <v>16</v>
      </c>
      <c r="G38" s="696" t="s">
        <v>210</v>
      </c>
      <c r="H38" s="708" t="s">
        <v>6</v>
      </c>
      <c r="I38" s="698">
        <v>7</v>
      </c>
      <c r="J38" s="852">
        <v>365</v>
      </c>
      <c r="K38" s="853"/>
      <c r="L38" s="854"/>
      <c r="M38" s="709">
        <f t="shared" si="0"/>
        <v>5840</v>
      </c>
      <c r="N38" s="504"/>
      <c r="O38" s="710">
        <f t="shared" si="3"/>
        <v>0</v>
      </c>
      <c r="P38" s="710">
        <f t="shared" si="1"/>
        <v>0</v>
      </c>
      <c r="Q38" s="503">
        <f t="shared" si="2"/>
        <v>0</v>
      </c>
      <c r="S38" s="181"/>
      <c r="T38" s="181"/>
      <c r="U38" s="181"/>
      <c r="V38" s="181"/>
      <c r="W38" s="181"/>
      <c r="X38" s="181"/>
      <c r="Y38" s="181"/>
      <c r="Z38" s="181"/>
      <c r="AA38" s="181"/>
      <c r="AB38" s="181"/>
      <c r="AC38" s="181"/>
      <c r="AD38" s="181"/>
      <c r="AE38" s="181"/>
      <c r="AF38" s="181"/>
      <c r="AG38" s="181"/>
    </row>
    <row r="39" spans="1:33" s="182" customFormat="1" ht="14.1" customHeight="1" x14ac:dyDescent="0.2">
      <c r="A39" s="705"/>
      <c r="B39" s="706"/>
      <c r="C39" s="694"/>
      <c r="D39" s="714"/>
      <c r="E39" s="707" t="s">
        <v>257</v>
      </c>
      <c r="F39" s="695">
        <v>11.06</v>
      </c>
      <c r="G39" s="696" t="s">
        <v>353</v>
      </c>
      <c r="H39" s="708" t="s">
        <v>6</v>
      </c>
      <c r="I39" s="698">
        <v>7</v>
      </c>
      <c r="J39" s="852">
        <v>365</v>
      </c>
      <c r="K39" s="853"/>
      <c r="L39" s="854"/>
      <c r="M39" s="709">
        <f t="shared" si="0"/>
        <v>4036.9</v>
      </c>
      <c r="N39" s="504"/>
      <c r="O39" s="710">
        <f t="shared" si="3"/>
        <v>0</v>
      </c>
      <c r="P39" s="710">
        <f t="shared" si="1"/>
        <v>0</v>
      </c>
      <c r="Q39" s="503">
        <f t="shared" si="2"/>
        <v>0</v>
      </c>
      <c r="S39" s="181"/>
      <c r="T39" s="181"/>
      <c r="U39" s="181"/>
      <c r="V39" s="181"/>
      <c r="W39" s="181"/>
      <c r="X39" s="181"/>
      <c r="Y39" s="181"/>
      <c r="Z39" s="181"/>
      <c r="AA39" s="181"/>
      <c r="AB39" s="181"/>
      <c r="AC39" s="181"/>
      <c r="AD39" s="181"/>
      <c r="AE39" s="181"/>
      <c r="AF39" s="181"/>
      <c r="AG39" s="181"/>
    </row>
    <row r="40" spans="1:33" s="182" customFormat="1" ht="14.1" customHeight="1" x14ac:dyDescent="0.2">
      <c r="A40" s="705"/>
      <c r="B40" s="706"/>
      <c r="C40" s="694"/>
      <c r="D40" s="714"/>
      <c r="E40" s="707" t="s">
        <v>266</v>
      </c>
      <c r="F40" s="695">
        <v>11</v>
      </c>
      <c r="G40" s="696" t="s">
        <v>267</v>
      </c>
      <c r="H40" s="708" t="s">
        <v>6</v>
      </c>
      <c r="I40" s="698"/>
      <c r="J40" s="855">
        <v>52</v>
      </c>
      <c r="K40" s="856"/>
      <c r="L40" s="857"/>
      <c r="M40" s="709">
        <f t="shared" si="0"/>
        <v>572</v>
      </c>
      <c r="N40" s="504"/>
      <c r="O40" s="710">
        <f t="shared" si="3"/>
        <v>0</v>
      </c>
      <c r="P40" s="710">
        <f t="shared" si="1"/>
        <v>0</v>
      </c>
      <c r="Q40" s="503">
        <f t="shared" si="2"/>
        <v>0</v>
      </c>
      <c r="S40" s="181"/>
      <c r="T40" s="181"/>
      <c r="U40" s="181"/>
      <c r="V40" s="181"/>
      <c r="W40" s="181"/>
      <c r="X40" s="181"/>
      <c r="Y40" s="181"/>
      <c r="Z40" s="181"/>
      <c r="AA40" s="181"/>
      <c r="AB40" s="181"/>
      <c r="AC40" s="181"/>
      <c r="AD40" s="181"/>
      <c r="AE40" s="181"/>
      <c r="AF40" s="181"/>
      <c r="AG40" s="181"/>
    </row>
    <row r="41" spans="1:33" s="182" customFormat="1" ht="14.1" customHeight="1" x14ac:dyDescent="0.2">
      <c r="A41" s="705"/>
      <c r="B41" s="706"/>
      <c r="C41" s="694"/>
      <c r="D41" s="714"/>
      <c r="E41" s="707"/>
      <c r="F41" s="695"/>
      <c r="G41" s="696"/>
      <c r="H41" s="697"/>
      <c r="I41" s="698"/>
      <c r="J41" s="711"/>
      <c r="K41" s="712"/>
      <c r="L41" s="713"/>
      <c r="M41" s="702"/>
      <c r="N41" s="702"/>
      <c r="O41" s="704"/>
      <c r="P41" s="704"/>
      <c r="Q41" s="502"/>
      <c r="S41" s="181"/>
      <c r="T41" s="181"/>
      <c r="U41" s="181"/>
      <c r="V41" s="181"/>
      <c r="W41" s="181"/>
      <c r="X41" s="181"/>
      <c r="Y41" s="181"/>
      <c r="Z41" s="181"/>
      <c r="AA41" s="181"/>
      <c r="AB41" s="181"/>
      <c r="AC41" s="181"/>
      <c r="AD41" s="181"/>
      <c r="AE41" s="181"/>
      <c r="AF41" s="181"/>
      <c r="AG41" s="181"/>
    </row>
    <row r="42" spans="1:33" s="182" customFormat="1" ht="14.1" customHeight="1" x14ac:dyDescent="0.2">
      <c r="A42" s="692">
        <v>6</v>
      </c>
      <c r="B42" s="706"/>
      <c r="C42" s="694"/>
      <c r="D42" s="865" t="s">
        <v>355</v>
      </c>
      <c r="E42" s="866"/>
      <c r="F42" s="695"/>
      <c r="G42" s="696"/>
      <c r="H42" s="697"/>
      <c r="I42" s="698"/>
      <c r="J42" s="711"/>
      <c r="K42" s="712"/>
      <c r="L42" s="713"/>
      <c r="M42" s="702"/>
      <c r="N42" s="702"/>
      <c r="O42" s="704"/>
      <c r="P42" s="704"/>
      <c r="Q42" s="502"/>
      <c r="S42" s="181"/>
      <c r="T42" s="181"/>
      <c r="U42" s="181"/>
      <c r="V42" s="181"/>
      <c r="W42" s="181"/>
      <c r="X42" s="181"/>
      <c r="Y42" s="181"/>
      <c r="Z42" s="181"/>
      <c r="AA42" s="181"/>
      <c r="AB42" s="181"/>
      <c r="AC42" s="181"/>
      <c r="AD42" s="181"/>
      <c r="AE42" s="181"/>
      <c r="AF42" s="181"/>
      <c r="AG42" s="181"/>
    </row>
    <row r="43" spans="1:33" s="182" customFormat="1" ht="14.1" customHeight="1" x14ac:dyDescent="0.2">
      <c r="A43" s="705"/>
      <c r="B43" s="706"/>
      <c r="C43" s="694"/>
      <c r="D43" s="714"/>
      <c r="E43" s="707" t="s">
        <v>252</v>
      </c>
      <c r="F43" s="695">
        <v>9.24</v>
      </c>
      <c r="G43" s="696" t="s">
        <v>210</v>
      </c>
      <c r="H43" s="708" t="s">
        <v>6</v>
      </c>
      <c r="I43" s="698">
        <v>7</v>
      </c>
      <c r="J43" s="855">
        <v>365</v>
      </c>
      <c r="K43" s="856"/>
      <c r="L43" s="857"/>
      <c r="M43" s="709">
        <f t="shared" ref="M43:M59" si="4">F43*J43</f>
        <v>3372.6</v>
      </c>
      <c r="N43" s="504"/>
      <c r="O43" s="710">
        <f t="shared" ref="O43:O52" si="5">IF(N43="",,F43*J43/N43)</f>
        <v>0</v>
      </c>
      <c r="P43" s="710">
        <f t="shared" ref="P43:P52" si="6">O43/12</f>
        <v>0</v>
      </c>
      <c r="Q43" s="503">
        <f t="shared" ref="Q43:Q52" si="7">O43*$N$9</f>
        <v>0</v>
      </c>
      <c r="S43" s="181"/>
      <c r="T43" s="181"/>
      <c r="U43" s="181"/>
      <c r="V43" s="181"/>
      <c r="W43" s="181"/>
      <c r="X43" s="181"/>
      <c r="Y43" s="181"/>
      <c r="Z43" s="181"/>
      <c r="AA43" s="181"/>
      <c r="AB43" s="181"/>
      <c r="AC43" s="181"/>
      <c r="AD43" s="181"/>
      <c r="AE43" s="181"/>
      <c r="AF43" s="181"/>
      <c r="AG43" s="181"/>
    </row>
    <row r="44" spans="1:33" s="182" customFormat="1" ht="14.1" customHeight="1" x14ac:dyDescent="0.2">
      <c r="A44" s="705"/>
      <c r="B44" s="706"/>
      <c r="C44" s="694"/>
      <c r="D44" s="714"/>
      <c r="E44" s="707" t="s">
        <v>253</v>
      </c>
      <c r="F44" s="695">
        <v>15.93</v>
      </c>
      <c r="G44" s="696" t="s">
        <v>210</v>
      </c>
      <c r="H44" s="708" t="s">
        <v>6</v>
      </c>
      <c r="I44" s="698">
        <v>7</v>
      </c>
      <c r="J44" s="855">
        <v>365</v>
      </c>
      <c r="K44" s="856"/>
      <c r="L44" s="857"/>
      <c r="M44" s="709">
        <f t="shared" si="4"/>
        <v>5814.45</v>
      </c>
      <c r="N44" s="504"/>
      <c r="O44" s="710">
        <f t="shared" si="5"/>
        <v>0</v>
      </c>
      <c r="P44" s="710">
        <f t="shared" si="6"/>
        <v>0</v>
      </c>
      <c r="Q44" s="503">
        <f t="shared" si="7"/>
        <v>0</v>
      </c>
      <c r="S44" s="181"/>
      <c r="T44" s="181"/>
      <c r="U44" s="181"/>
      <c r="V44" s="181"/>
      <c r="W44" s="181"/>
      <c r="X44" s="181"/>
      <c r="Y44" s="181"/>
      <c r="Z44" s="181"/>
      <c r="AA44" s="181"/>
      <c r="AB44" s="181"/>
      <c r="AC44" s="181"/>
      <c r="AD44" s="181"/>
      <c r="AE44" s="181"/>
      <c r="AF44" s="181"/>
      <c r="AG44" s="181"/>
    </row>
    <row r="45" spans="1:33" s="182" customFormat="1" ht="14.1" customHeight="1" x14ac:dyDescent="0.2">
      <c r="A45" s="705"/>
      <c r="B45" s="706"/>
      <c r="C45" s="694"/>
      <c r="D45" s="714"/>
      <c r="E45" s="707" t="s">
        <v>254</v>
      </c>
      <c r="F45" s="695">
        <v>10.76</v>
      </c>
      <c r="G45" s="696" t="s">
        <v>210</v>
      </c>
      <c r="H45" s="708" t="s">
        <v>6</v>
      </c>
      <c r="I45" s="698">
        <v>3</v>
      </c>
      <c r="J45" s="855">
        <v>151</v>
      </c>
      <c r="K45" s="856"/>
      <c r="L45" s="857"/>
      <c r="M45" s="709">
        <f t="shared" si="4"/>
        <v>1624.76</v>
      </c>
      <c r="N45" s="504"/>
      <c r="O45" s="710">
        <f t="shared" si="5"/>
        <v>0</v>
      </c>
      <c r="P45" s="710">
        <f t="shared" si="6"/>
        <v>0</v>
      </c>
      <c r="Q45" s="503">
        <f t="shared" si="7"/>
        <v>0</v>
      </c>
      <c r="S45" s="181"/>
      <c r="T45" s="181"/>
      <c r="U45" s="181"/>
      <c r="V45" s="181"/>
      <c r="W45" s="181"/>
      <c r="X45" s="181"/>
      <c r="Y45" s="181"/>
      <c r="Z45" s="181"/>
      <c r="AA45" s="181"/>
      <c r="AB45" s="181"/>
      <c r="AC45" s="181"/>
      <c r="AD45" s="181"/>
      <c r="AE45" s="181"/>
      <c r="AF45" s="181"/>
      <c r="AG45" s="181"/>
    </row>
    <row r="46" spans="1:33" s="182" customFormat="1" ht="14.1" customHeight="1" x14ac:dyDescent="0.2">
      <c r="A46" s="705"/>
      <c r="B46" s="706"/>
      <c r="C46" s="694"/>
      <c r="D46" s="714"/>
      <c r="E46" s="707" t="s">
        <v>251</v>
      </c>
      <c r="F46" s="695">
        <v>11.96</v>
      </c>
      <c r="G46" s="696" t="s">
        <v>210</v>
      </c>
      <c r="H46" s="708" t="s">
        <v>8</v>
      </c>
      <c r="I46" s="698">
        <v>7</v>
      </c>
      <c r="J46" s="855">
        <v>365</v>
      </c>
      <c r="K46" s="856"/>
      <c r="L46" s="857"/>
      <c r="M46" s="709">
        <f t="shared" si="4"/>
        <v>4365.4000000000005</v>
      </c>
      <c r="N46" s="504"/>
      <c r="O46" s="710">
        <f t="shared" si="5"/>
        <v>0</v>
      </c>
      <c r="P46" s="710">
        <f t="shared" si="6"/>
        <v>0</v>
      </c>
      <c r="Q46" s="503">
        <f t="shared" si="7"/>
        <v>0</v>
      </c>
      <c r="S46" s="181"/>
      <c r="T46" s="181"/>
      <c r="U46" s="181"/>
      <c r="V46" s="181"/>
      <c r="W46" s="181"/>
      <c r="X46" s="181"/>
      <c r="Y46" s="181"/>
      <c r="Z46" s="181"/>
      <c r="AA46" s="181"/>
      <c r="AB46" s="181"/>
      <c r="AC46" s="181"/>
      <c r="AD46" s="181"/>
      <c r="AE46" s="181"/>
      <c r="AF46" s="181"/>
      <c r="AG46" s="181"/>
    </row>
    <row r="47" spans="1:33" s="182" customFormat="1" ht="14.1" customHeight="1" x14ac:dyDescent="0.2">
      <c r="A47" s="705"/>
      <c r="B47" s="706"/>
      <c r="C47" s="694"/>
      <c r="D47" s="714"/>
      <c r="E47" s="707"/>
      <c r="F47" s="695"/>
      <c r="G47" s="696"/>
      <c r="H47" s="697"/>
      <c r="I47" s="698"/>
      <c r="J47" s="711"/>
      <c r="K47" s="712"/>
      <c r="L47" s="713"/>
      <c r="M47" s="713"/>
      <c r="N47" s="713"/>
      <c r="O47" s="704"/>
      <c r="P47" s="704"/>
      <c r="Q47" s="502"/>
      <c r="S47" s="181"/>
      <c r="T47" s="181"/>
      <c r="U47" s="181"/>
      <c r="V47" s="181"/>
      <c r="W47" s="181"/>
      <c r="X47" s="181"/>
      <c r="Y47" s="181"/>
      <c r="Z47" s="181"/>
      <c r="AA47" s="181"/>
      <c r="AB47" s="181"/>
      <c r="AC47" s="181"/>
      <c r="AD47" s="181"/>
      <c r="AE47" s="181"/>
      <c r="AF47" s="181"/>
      <c r="AG47" s="181"/>
    </row>
    <row r="48" spans="1:33" s="182" customFormat="1" ht="14.1" customHeight="1" x14ac:dyDescent="0.2">
      <c r="A48" s="692">
        <v>7</v>
      </c>
      <c r="B48" s="706"/>
      <c r="C48" s="694"/>
      <c r="D48" s="865" t="s">
        <v>356</v>
      </c>
      <c r="E48" s="866"/>
      <c r="F48" s="695"/>
      <c r="G48" s="696"/>
      <c r="H48" s="697"/>
      <c r="I48" s="698"/>
      <c r="J48" s="711"/>
      <c r="K48" s="712"/>
      <c r="L48" s="713"/>
      <c r="M48" s="713"/>
      <c r="N48" s="713"/>
      <c r="O48" s="704"/>
      <c r="P48" s="704"/>
      <c r="Q48" s="502"/>
      <c r="S48" s="181"/>
      <c r="T48" s="181"/>
      <c r="U48" s="181"/>
      <c r="V48" s="181"/>
      <c r="W48" s="181"/>
      <c r="X48" s="181"/>
      <c r="Y48" s="181"/>
      <c r="Z48" s="181"/>
      <c r="AA48" s="181"/>
      <c r="AB48" s="181"/>
      <c r="AC48" s="181"/>
      <c r="AD48" s="181"/>
      <c r="AE48" s="181"/>
      <c r="AF48" s="181"/>
      <c r="AG48" s="181"/>
    </row>
    <row r="49" spans="1:33" s="182" customFormat="1" ht="14.1" customHeight="1" x14ac:dyDescent="0.2">
      <c r="A49" s="705"/>
      <c r="B49" s="706"/>
      <c r="C49" s="694"/>
      <c r="D49" s="714"/>
      <c r="E49" s="707" t="s">
        <v>254</v>
      </c>
      <c r="F49" s="695">
        <v>7.41</v>
      </c>
      <c r="G49" s="696" t="s">
        <v>210</v>
      </c>
      <c r="H49" s="708" t="s">
        <v>6</v>
      </c>
      <c r="I49" s="698"/>
      <c r="J49" s="855">
        <v>365</v>
      </c>
      <c r="K49" s="856"/>
      <c r="L49" s="857"/>
      <c r="M49" s="709">
        <f t="shared" si="4"/>
        <v>2704.65</v>
      </c>
      <c r="N49" s="504"/>
      <c r="O49" s="710">
        <f t="shared" si="5"/>
        <v>0</v>
      </c>
      <c r="P49" s="710">
        <f t="shared" si="6"/>
        <v>0</v>
      </c>
      <c r="Q49" s="503">
        <f t="shared" si="7"/>
        <v>0</v>
      </c>
      <c r="S49" s="181"/>
      <c r="T49" s="181"/>
      <c r="U49" s="181"/>
      <c r="V49" s="181"/>
      <c r="W49" s="181"/>
      <c r="X49" s="181"/>
      <c r="Y49" s="181"/>
      <c r="Z49" s="181"/>
      <c r="AA49" s="181"/>
      <c r="AB49" s="181"/>
      <c r="AC49" s="181"/>
      <c r="AD49" s="181"/>
      <c r="AE49" s="181"/>
      <c r="AF49" s="181"/>
      <c r="AG49" s="181"/>
    </row>
    <row r="50" spans="1:33" s="182" customFormat="1" ht="14.1" customHeight="1" x14ac:dyDescent="0.2">
      <c r="A50" s="705"/>
      <c r="B50" s="706"/>
      <c r="C50" s="694"/>
      <c r="D50" s="714"/>
      <c r="E50" s="707" t="s">
        <v>253</v>
      </c>
      <c r="F50" s="695">
        <v>9.26</v>
      </c>
      <c r="G50" s="696" t="s">
        <v>210</v>
      </c>
      <c r="H50" s="708" t="s">
        <v>6</v>
      </c>
      <c r="I50" s="698"/>
      <c r="J50" s="855">
        <v>365</v>
      </c>
      <c r="K50" s="856"/>
      <c r="L50" s="857"/>
      <c r="M50" s="709">
        <f t="shared" si="4"/>
        <v>3379.9</v>
      </c>
      <c r="N50" s="504"/>
      <c r="O50" s="710">
        <f t="shared" si="5"/>
        <v>0</v>
      </c>
      <c r="P50" s="710">
        <f t="shared" si="6"/>
        <v>0</v>
      </c>
      <c r="Q50" s="503">
        <f t="shared" si="7"/>
        <v>0</v>
      </c>
      <c r="S50" s="181"/>
      <c r="T50" s="181"/>
      <c r="U50" s="181"/>
      <c r="V50" s="181"/>
      <c r="W50" s="181"/>
      <c r="X50" s="181"/>
      <c r="Y50" s="181"/>
      <c r="Z50" s="181"/>
      <c r="AA50" s="181"/>
      <c r="AB50" s="181"/>
      <c r="AC50" s="181"/>
      <c r="AD50" s="181"/>
      <c r="AE50" s="181"/>
      <c r="AF50" s="181"/>
      <c r="AG50" s="181"/>
    </row>
    <row r="51" spans="1:33" s="182" customFormat="1" ht="14.1" customHeight="1" x14ac:dyDescent="0.2">
      <c r="A51" s="705"/>
      <c r="B51" s="706"/>
      <c r="C51" s="694"/>
      <c r="D51" s="714"/>
      <c r="E51" s="707" t="s">
        <v>252</v>
      </c>
      <c r="F51" s="695">
        <v>5.41</v>
      </c>
      <c r="G51" s="696" t="s">
        <v>210</v>
      </c>
      <c r="H51" s="708" t="s">
        <v>6</v>
      </c>
      <c r="I51" s="698"/>
      <c r="J51" s="855">
        <v>365</v>
      </c>
      <c r="K51" s="856"/>
      <c r="L51" s="857"/>
      <c r="M51" s="709">
        <f t="shared" si="4"/>
        <v>1974.65</v>
      </c>
      <c r="N51" s="504"/>
      <c r="O51" s="710">
        <f t="shared" si="5"/>
        <v>0</v>
      </c>
      <c r="P51" s="710">
        <f t="shared" si="6"/>
        <v>0</v>
      </c>
      <c r="Q51" s="503">
        <f t="shared" si="7"/>
        <v>0</v>
      </c>
      <c r="S51" s="181"/>
      <c r="T51" s="181"/>
      <c r="U51" s="181"/>
      <c r="V51" s="181"/>
      <c r="W51" s="181"/>
      <c r="X51" s="181"/>
      <c r="Y51" s="181"/>
      <c r="Z51" s="181"/>
      <c r="AA51" s="181"/>
      <c r="AB51" s="181"/>
      <c r="AC51" s="181"/>
      <c r="AD51" s="181"/>
      <c r="AE51" s="181"/>
      <c r="AF51" s="181"/>
      <c r="AG51" s="181"/>
    </row>
    <row r="52" spans="1:33" s="182" customFormat="1" ht="14.1" customHeight="1" x14ac:dyDescent="0.2">
      <c r="A52" s="705"/>
      <c r="B52" s="706"/>
      <c r="C52" s="694"/>
      <c r="D52" s="714"/>
      <c r="E52" s="707" t="s">
        <v>364</v>
      </c>
      <c r="F52" s="695">
        <v>2.4500000000000002</v>
      </c>
      <c r="G52" s="696" t="s">
        <v>267</v>
      </c>
      <c r="H52" s="708" t="s">
        <v>6</v>
      </c>
      <c r="I52" s="698"/>
      <c r="J52" s="855">
        <v>0</v>
      </c>
      <c r="K52" s="856"/>
      <c r="L52" s="857"/>
      <c r="M52" s="709">
        <f t="shared" si="4"/>
        <v>0</v>
      </c>
      <c r="N52" s="504"/>
      <c r="O52" s="710">
        <f t="shared" si="5"/>
        <v>0</v>
      </c>
      <c r="P52" s="710">
        <f t="shared" si="6"/>
        <v>0</v>
      </c>
      <c r="Q52" s="503">
        <f t="shared" si="7"/>
        <v>0</v>
      </c>
      <c r="S52" s="181"/>
      <c r="T52" s="181"/>
      <c r="U52" s="181"/>
      <c r="V52" s="181"/>
      <c r="W52" s="181"/>
      <c r="X52" s="181"/>
      <c r="Y52" s="181"/>
      <c r="Z52" s="181"/>
      <c r="AA52" s="181"/>
      <c r="AB52" s="181"/>
      <c r="AC52" s="181"/>
      <c r="AD52" s="181"/>
      <c r="AE52" s="181"/>
      <c r="AF52" s="181"/>
      <c r="AG52" s="181"/>
    </row>
    <row r="53" spans="1:33" s="182" customFormat="1" ht="14.1" customHeight="1" x14ac:dyDescent="0.2">
      <c r="A53" s="705"/>
      <c r="B53" s="706"/>
      <c r="C53" s="694"/>
      <c r="D53" s="714"/>
      <c r="E53" s="707"/>
      <c r="F53" s="695"/>
      <c r="G53" s="696"/>
      <c r="H53" s="697"/>
      <c r="I53" s="698"/>
      <c r="J53" s="711"/>
      <c r="K53" s="712"/>
      <c r="L53" s="713"/>
      <c r="M53" s="713"/>
      <c r="N53" s="713"/>
      <c r="O53" s="704"/>
      <c r="P53" s="704"/>
      <c r="Q53" s="502"/>
      <c r="S53" s="181"/>
      <c r="T53" s="181"/>
      <c r="U53" s="181"/>
      <c r="V53" s="181"/>
      <c r="W53" s="181"/>
      <c r="X53" s="181"/>
      <c r="Y53" s="181"/>
      <c r="Z53" s="181"/>
      <c r="AA53" s="181"/>
      <c r="AB53" s="181"/>
      <c r="AC53" s="181"/>
      <c r="AD53" s="181"/>
      <c r="AE53" s="181"/>
      <c r="AF53" s="181"/>
      <c r="AG53" s="181"/>
    </row>
    <row r="54" spans="1:33" s="182" customFormat="1" ht="14.1" customHeight="1" x14ac:dyDescent="0.2">
      <c r="A54" s="692">
        <v>8</v>
      </c>
      <c r="B54" s="716"/>
      <c r="C54" s="717"/>
      <c r="D54" s="863" t="s">
        <v>461</v>
      </c>
      <c r="E54" s="864"/>
      <c r="F54" s="718"/>
      <c r="G54" s="718"/>
      <c r="H54" s="697"/>
      <c r="I54" s="698"/>
      <c r="J54" s="711"/>
      <c r="K54" s="712"/>
      <c r="L54" s="713"/>
      <c r="M54" s="713"/>
      <c r="N54" s="713"/>
      <c r="O54" s="704"/>
      <c r="P54" s="704"/>
      <c r="Q54" s="502"/>
      <c r="S54" s="181"/>
      <c r="T54" s="181"/>
      <c r="U54" s="181"/>
      <c r="V54" s="181"/>
      <c r="W54" s="181"/>
      <c r="X54" s="181"/>
      <c r="Y54" s="181"/>
      <c r="Z54" s="181"/>
      <c r="AA54" s="181"/>
      <c r="AB54" s="181"/>
      <c r="AC54" s="181"/>
      <c r="AD54" s="181"/>
      <c r="AE54" s="181"/>
      <c r="AF54" s="181"/>
      <c r="AG54" s="181"/>
    </row>
    <row r="55" spans="1:33" s="182" customFormat="1" ht="14.1" customHeight="1" x14ac:dyDescent="0.3">
      <c r="A55" s="705"/>
      <c r="B55" s="716"/>
      <c r="C55" s="717"/>
      <c r="D55" s="719"/>
      <c r="E55" s="720" t="s">
        <v>359</v>
      </c>
      <c r="F55" s="721">
        <v>2.4</v>
      </c>
      <c r="G55" s="722" t="s">
        <v>210</v>
      </c>
      <c r="H55" s="697" t="s">
        <v>6</v>
      </c>
      <c r="I55" s="698"/>
      <c r="J55" s="855">
        <v>122</v>
      </c>
      <c r="K55" s="856"/>
      <c r="L55" s="857"/>
      <c r="M55" s="709">
        <f t="shared" si="4"/>
        <v>292.8</v>
      </c>
      <c r="N55" s="504"/>
      <c r="O55" s="704">
        <f t="shared" ref="O55:O59" si="8">IF(N55="",,F55*J55/N55)</f>
        <v>0</v>
      </c>
      <c r="P55" s="704">
        <f t="shared" ref="P55:P59" si="9">O55/12</f>
        <v>0</v>
      </c>
      <c r="Q55" s="502">
        <f t="shared" ref="Q55:Q59" si="10">O55*$N$9</f>
        <v>0</v>
      </c>
      <c r="S55" s="326"/>
      <c r="T55" s="326"/>
      <c r="U55" s="326"/>
      <c r="V55" s="181"/>
      <c r="W55" s="181"/>
      <c r="X55" s="181"/>
      <c r="Y55" s="181"/>
      <c r="Z55" s="181"/>
      <c r="AA55" s="181"/>
      <c r="AB55" s="181"/>
      <c r="AC55" s="181"/>
      <c r="AD55" s="181"/>
      <c r="AE55" s="181"/>
      <c r="AF55" s="181"/>
      <c r="AG55" s="181"/>
    </row>
    <row r="56" spans="1:33" s="182" customFormat="1" ht="14.1" customHeight="1" x14ac:dyDescent="0.2">
      <c r="A56" s="705"/>
      <c r="B56" s="716"/>
      <c r="C56" s="717"/>
      <c r="D56" s="719"/>
      <c r="E56" s="723" t="s">
        <v>360</v>
      </c>
      <c r="F56" s="721">
        <v>1.03</v>
      </c>
      <c r="G56" s="722" t="s">
        <v>210</v>
      </c>
      <c r="H56" s="697" t="s">
        <v>9</v>
      </c>
      <c r="I56" s="698"/>
      <c r="J56" s="855">
        <v>0</v>
      </c>
      <c r="K56" s="856"/>
      <c r="L56" s="857"/>
      <c r="M56" s="709">
        <f t="shared" si="4"/>
        <v>0</v>
      </c>
      <c r="N56" s="504"/>
      <c r="O56" s="704">
        <f t="shared" si="8"/>
        <v>0</v>
      </c>
      <c r="P56" s="704">
        <f t="shared" si="9"/>
        <v>0</v>
      </c>
      <c r="Q56" s="502">
        <f t="shared" si="10"/>
        <v>0</v>
      </c>
      <c r="S56" s="181"/>
      <c r="T56" s="181"/>
      <c r="U56" s="181"/>
      <c r="V56" s="181"/>
      <c r="W56" s="181"/>
      <c r="X56" s="181"/>
      <c r="Y56" s="181"/>
      <c r="Z56" s="181"/>
      <c r="AA56" s="181"/>
      <c r="AB56" s="181"/>
      <c r="AC56" s="181"/>
      <c r="AD56" s="181"/>
      <c r="AE56" s="181"/>
      <c r="AF56" s="181"/>
      <c r="AG56" s="181"/>
    </row>
    <row r="57" spans="1:33" s="182" customFormat="1" ht="14.1" customHeight="1" x14ac:dyDescent="0.2">
      <c r="A57" s="705"/>
      <c r="B57" s="716"/>
      <c r="C57" s="717"/>
      <c r="D57" s="719"/>
      <c r="E57" s="723" t="s">
        <v>362</v>
      </c>
      <c r="F57" s="721">
        <v>7.73</v>
      </c>
      <c r="G57" s="722" t="s">
        <v>210</v>
      </c>
      <c r="H57" s="697" t="s">
        <v>6</v>
      </c>
      <c r="I57" s="698"/>
      <c r="J57" s="855">
        <v>122</v>
      </c>
      <c r="K57" s="856"/>
      <c r="L57" s="857"/>
      <c r="M57" s="709">
        <f t="shared" si="4"/>
        <v>943.06000000000006</v>
      </c>
      <c r="N57" s="504"/>
      <c r="O57" s="704">
        <f t="shared" si="8"/>
        <v>0</v>
      </c>
      <c r="P57" s="704">
        <f t="shared" si="9"/>
        <v>0</v>
      </c>
      <c r="Q57" s="502">
        <f t="shared" si="10"/>
        <v>0</v>
      </c>
      <c r="S57" s="181"/>
      <c r="T57" s="181"/>
      <c r="U57" s="181"/>
      <c r="V57" s="181"/>
      <c r="W57" s="181"/>
      <c r="X57" s="181"/>
      <c r="Y57" s="181"/>
      <c r="Z57" s="181"/>
      <c r="AA57" s="181"/>
      <c r="AB57" s="181"/>
      <c r="AC57" s="181"/>
      <c r="AD57" s="181"/>
      <c r="AE57" s="181"/>
      <c r="AF57" s="181"/>
      <c r="AG57" s="181"/>
    </row>
    <row r="58" spans="1:33" s="182" customFormat="1" ht="14.1" customHeight="1" x14ac:dyDescent="0.2">
      <c r="A58" s="705"/>
      <c r="B58" s="716"/>
      <c r="C58" s="717"/>
      <c r="D58" s="719"/>
      <c r="E58" s="723" t="s">
        <v>361</v>
      </c>
      <c r="F58" s="721">
        <v>2.77</v>
      </c>
      <c r="G58" s="722" t="s">
        <v>210</v>
      </c>
      <c r="H58" s="697" t="s">
        <v>6</v>
      </c>
      <c r="I58" s="698"/>
      <c r="J58" s="855">
        <v>122</v>
      </c>
      <c r="K58" s="856"/>
      <c r="L58" s="857"/>
      <c r="M58" s="709">
        <f t="shared" si="4"/>
        <v>337.94</v>
      </c>
      <c r="N58" s="504"/>
      <c r="O58" s="704">
        <f t="shared" si="8"/>
        <v>0</v>
      </c>
      <c r="P58" s="704">
        <f t="shared" si="9"/>
        <v>0</v>
      </c>
      <c r="Q58" s="502">
        <f t="shared" si="10"/>
        <v>0</v>
      </c>
      <c r="S58" s="181"/>
      <c r="T58" s="181"/>
      <c r="U58" s="181"/>
      <c r="V58" s="181"/>
      <c r="W58" s="181"/>
      <c r="X58" s="181"/>
      <c r="Y58" s="181"/>
      <c r="Z58" s="181"/>
      <c r="AA58" s="181"/>
      <c r="AB58" s="181"/>
      <c r="AC58" s="181"/>
      <c r="AD58" s="181"/>
      <c r="AE58" s="181"/>
      <c r="AF58" s="181"/>
      <c r="AG58" s="181"/>
    </row>
    <row r="59" spans="1:33" s="182" customFormat="1" ht="14.1" customHeight="1" x14ac:dyDescent="0.2">
      <c r="A59" s="705"/>
      <c r="B59" s="716"/>
      <c r="C59" s="717"/>
      <c r="D59" s="719"/>
      <c r="E59" s="723" t="s">
        <v>363</v>
      </c>
      <c r="F59" s="721">
        <v>5.61</v>
      </c>
      <c r="G59" s="722" t="s">
        <v>210</v>
      </c>
      <c r="H59" s="697" t="s">
        <v>6</v>
      </c>
      <c r="I59" s="698"/>
      <c r="J59" s="855">
        <v>122</v>
      </c>
      <c r="K59" s="856"/>
      <c r="L59" s="857"/>
      <c r="M59" s="709">
        <f t="shared" si="4"/>
        <v>684.42000000000007</v>
      </c>
      <c r="N59" s="504"/>
      <c r="O59" s="704">
        <f t="shared" si="8"/>
        <v>0</v>
      </c>
      <c r="P59" s="704">
        <f t="shared" si="9"/>
        <v>0</v>
      </c>
      <c r="Q59" s="502">
        <f t="shared" si="10"/>
        <v>0</v>
      </c>
      <c r="S59" s="181"/>
      <c r="T59" s="181"/>
      <c r="U59" s="181"/>
      <c r="V59" s="181"/>
      <c r="W59" s="181"/>
      <c r="X59" s="181"/>
      <c r="Y59" s="181"/>
      <c r="Z59" s="181"/>
      <c r="AA59" s="181"/>
      <c r="AB59" s="181"/>
      <c r="AC59" s="181"/>
      <c r="AD59" s="181"/>
      <c r="AE59" s="181"/>
      <c r="AF59" s="181"/>
      <c r="AG59" s="181"/>
    </row>
    <row r="60" spans="1:33" s="182" customFormat="1" ht="14.1" customHeight="1" x14ac:dyDescent="0.2">
      <c r="A60" s="705"/>
      <c r="B60" s="706"/>
      <c r="C60" s="694"/>
      <c r="D60" s="714"/>
      <c r="E60" s="724" t="s">
        <v>365</v>
      </c>
      <c r="F60" s="695"/>
      <c r="G60" s="722"/>
      <c r="H60" s="697"/>
      <c r="I60" s="698"/>
      <c r="J60" s="855"/>
      <c r="K60" s="856"/>
      <c r="L60" s="857"/>
      <c r="M60" s="702"/>
      <c r="N60" s="703"/>
      <c r="O60" s="704"/>
      <c r="P60" s="704"/>
      <c r="Q60" s="502"/>
      <c r="T60" s="181"/>
      <c r="U60" s="181"/>
      <c r="V60" s="181"/>
      <c r="W60" s="181"/>
      <c r="X60" s="181"/>
      <c r="Y60" s="181"/>
      <c r="Z60" s="181"/>
      <c r="AA60" s="181"/>
      <c r="AB60" s="181"/>
      <c r="AC60" s="181"/>
      <c r="AD60" s="181"/>
      <c r="AE60" s="181"/>
      <c r="AF60" s="181"/>
      <c r="AG60" s="181"/>
    </row>
    <row r="61" spans="1:33" s="182" customFormat="1" ht="14.1" customHeight="1" x14ac:dyDescent="0.2">
      <c r="A61" s="705"/>
      <c r="B61" s="706"/>
      <c r="C61" s="725"/>
      <c r="D61" s="714"/>
      <c r="E61" s="724"/>
      <c r="F61" s="695"/>
      <c r="G61" s="726"/>
      <c r="H61" s="697"/>
      <c r="I61" s="698"/>
      <c r="J61" s="855"/>
      <c r="K61" s="856"/>
      <c r="L61" s="857"/>
      <c r="M61" s="702"/>
      <c r="N61" s="703"/>
      <c r="O61" s="704"/>
      <c r="P61" s="704"/>
      <c r="Q61" s="502"/>
      <c r="T61" s="181"/>
      <c r="U61" s="181"/>
      <c r="V61" s="181"/>
      <c r="W61" s="181"/>
      <c r="X61" s="181"/>
      <c r="Y61" s="181"/>
      <c r="Z61" s="181"/>
      <c r="AA61" s="181"/>
      <c r="AB61" s="181"/>
      <c r="AC61" s="181"/>
      <c r="AD61" s="181"/>
      <c r="AE61" s="181"/>
      <c r="AF61" s="181"/>
      <c r="AG61" s="181"/>
    </row>
    <row r="62" spans="1:33" s="182" customFormat="1" ht="14.1" customHeight="1" x14ac:dyDescent="0.2">
      <c r="A62" s="692">
        <v>9</v>
      </c>
      <c r="B62" s="706"/>
      <c r="C62" s="725"/>
      <c r="D62" s="858" t="s">
        <v>368</v>
      </c>
      <c r="E62" s="859"/>
      <c r="F62" s="860" t="s">
        <v>395</v>
      </c>
      <c r="G62" s="861"/>
      <c r="H62" s="862"/>
      <c r="I62" s="698"/>
      <c r="J62" s="855"/>
      <c r="K62" s="856"/>
      <c r="L62" s="857"/>
      <c r="M62" s="702"/>
      <c r="N62" s="703"/>
      <c r="O62" s="704"/>
      <c r="P62" s="704"/>
      <c r="Q62" s="502"/>
      <c r="T62" s="181"/>
      <c r="U62" s="181"/>
      <c r="V62" s="181"/>
      <c r="W62" s="181"/>
      <c r="X62" s="181"/>
      <c r="Y62" s="181"/>
      <c r="Z62" s="181"/>
      <c r="AA62" s="181"/>
      <c r="AB62" s="181"/>
      <c r="AC62" s="181"/>
      <c r="AD62" s="181"/>
      <c r="AE62" s="181"/>
      <c r="AF62" s="181"/>
      <c r="AG62" s="181"/>
    </row>
    <row r="63" spans="1:33" s="182" customFormat="1" ht="14.1" customHeight="1" x14ac:dyDescent="0.2">
      <c r="A63" s="705"/>
      <c r="B63" s="706"/>
      <c r="C63" s="725"/>
      <c r="D63" s="714"/>
      <c r="E63" s="727" t="s">
        <v>369</v>
      </c>
      <c r="F63" s="695">
        <v>18.989999999999998</v>
      </c>
      <c r="G63" s="696" t="s">
        <v>210</v>
      </c>
      <c r="H63" s="708" t="s">
        <v>8</v>
      </c>
      <c r="I63" s="698"/>
      <c r="J63" s="855"/>
      <c r="K63" s="856"/>
      <c r="L63" s="857"/>
      <c r="M63" s="709">
        <f t="shared" ref="M63:M70" si="11">F63*J63</f>
        <v>0</v>
      </c>
      <c r="N63" s="504"/>
      <c r="O63" s="710">
        <f t="shared" ref="O63:O70" si="12">IF(N63="",,F63*J63/N63)</f>
        <v>0</v>
      </c>
      <c r="P63" s="710">
        <f t="shared" ref="P63:P70" si="13">O63/12</f>
        <v>0</v>
      </c>
      <c r="Q63" s="503">
        <f t="shared" ref="Q63:Q70" si="14">O63*$N$9</f>
        <v>0</v>
      </c>
      <c r="T63" s="181"/>
      <c r="U63" s="181"/>
      <c r="V63" s="181"/>
      <c r="W63" s="181"/>
      <c r="X63" s="181"/>
      <c r="Y63" s="181"/>
      <c r="Z63" s="181"/>
      <c r="AA63" s="181"/>
      <c r="AB63" s="181"/>
      <c r="AC63" s="181"/>
      <c r="AD63" s="181"/>
      <c r="AE63" s="181"/>
      <c r="AF63" s="181"/>
      <c r="AG63" s="181"/>
    </row>
    <row r="64" spans="1:33" s="182" customFormat="1" ht="14.1" customHeight="1" x14ac:dyDescent="0.2">
      <c r="A64" s="705"/>
      <c r="B64" s="706"/>
      <c r="C64" s="725"/>
      <c r="D64" s="714"/>
      <c r="E64" s="727" t="s">
        <v>370</v>
      </c>
      <c r="F64" s="695">
        <v>3.53</v>
      </c>
      <c r="G64" s="696" t="s">
        <v>210</v>
      </c>
      <c r="H64" s="708" t="s">
        <v>9</v>
      </c>
      <c r="I64" s="698"/>
      <c r="J64" s="855"/>
      <c r="K64" s="856"/>
      <c r="L64" s="857"/>
      <c r="M64" s="709">
        <f t="shared" si="11"/>
        <v>0</v>
      </c>
      <c r="N64" s="504"/>
      <c r="O64" s="710">
        <f t="shared" si="12"/>
        <v>0</v>
      </c>
      <c r="P64" s="710">
        <f t="shared" si="13"/>
        <v>0</v>
      </c>
      <c r="Q64" s="503">
        <f t="shared" si="14"/>
        <v>0</v>
      </c>
      <c r="T64" s="181"/>
      <c r="U64" s="181"/>
      <c r="V64" s="181"/>
      <c r="W64" s="181"/>
      <c r="X64" s="181"/>
      <c r="Y64" s="181"/>
      <c r="Z64" s="181"/>
      <c r="AA64" s="181"/>
      <c r="AB64" s="181"/>
      <c r="AC64" s="181"/>
      <c r="AD64" s="181"/>
      <c r="AE64" s="181"/>
      <c r="AF64" s="181"/>
      <c r="AG64" s="181"/>
    </row>
    <row r="65" spans="1:33" s="182" customFormat="1" ht="14.1" customHeight="1" x14ac:dyDescent="0.2">
      <c r="A65" s="705"/>
      <c r="B65" s="706"/>
      <c r="C65" s="725"/>
      <c r="D65" s="714"/>
      <c r="E65" s="727" t="s">
        <v>371</v>
      </c>
      <c r="F65" s="695">
        <v>7.15</v>
      </c>
      <c r="G65" s="696" t="s">
        <v>210</v>
      </c>
      <c r="H65" s="708" t="s">
        <v>6</v>
      </c>
      <c r="I65" s="698"/>
      <c r="J65" s="855"/>
      <c r="K65" s="856"/>
      <c r="L65" s="857"/>
      <c r="M65" s="709">
        <f t="shared" si="11"/>
        <v>0</v>
      </c>
      <c r="N65" s="504"/>
      <c r="O65" s="710">
        <f t="shared" si="12"/>
        <v>0</v>
      </c>
      <c r="P65" s="710">
        <f t="shared" si="13"/>
        <v>0</v>
      </c>
      <c r="Q65" s="503">
        <f t="shared" si="14"/>
        <v>0</v>
      </c>
      <c r="T65" s="181"/>
      <c r="U65" s="181"/>
      <c r="V65" s="181"/>
      <c r="W65" s="181"/>
      <c r="X65" s="181"/>
      <c r="Y65" s="181"/>
      <c r="Z65" s="181"/>
      <c r="AA65" s="181"/>
      <c r="AB65" s="181"/>
      <c r="AC65" s="181"/>
      <c r="AD65" s="181"/>
      <c r="AE65" s="181"/>
      <c r="AF65" s="181"/>
      <c r="AG65" s="181"/>
    </row>
    <row r="66" spans="1:33" s="182" customFormat="1" ht="14.1" customHeight="1" x14ac:dyDescent="0.2">
      <c r="A66" s="705"/>
      <c r="B66" s="706"/>
      <c r="C66" s="725"/>
      <c r="D66" s="714"/>
      <c r="E66" s="727" t="s">
        <v>372</v>
      </c>
      <c r="F66" s="695">
        <v>13</v>
      </c>
      <c r="G66" s="696" t="s">
        <v>210</v>
      </c>
      <c r="H66" s="708" t="s">
        <v>6</v>
      </c>
      <c r="I66" s="698"/>
      <c r="J66" s="855"/>
      <c r="K66" s="856"/>
      <c r="L66" s="857"/>
      <c r="M66" s="709">
        <f t="shared" si="11"/>
        <v>0</v>
      </c>
      <c r="N66" s="504"/>
      <c r="O66" s="710">
        <f t="shared" si="12"/>
        <v>0</v>
      </c>
      <c r="P66" s="710">
        <f t="shared" si="13"/>
        <v>0</v>
      </c>
      <c r="Q66" s="503">
        <f t="shared" si="14"/>
        <v>0</v>
      </c>
      <c r="T66" s="181"/>
      <c r="U66" s="181"/>
      <c r="V66" s="181"/>
      <c r="W66" s="181"/>
      <c r="X66" s="181"/>
      <c r="Y66" s="181"/>
      <c r="Z66" s="181"/>
      <c r="AA66" s="181"/>
      <c r="AB66" s="181"/>
      <c r="AC66" s="181"/>
      <c r="AD66" s="181"/>
      <c r="AE66" s="181"/>
      <c r="AF66" s="181"/>
      <c r="AG66" s="181"/>
    </row>
    <row r="67" spans="1:33" s="182" customFormat="1" ht="14.1" customHeight="1" x14ac:dyDescent="0.2">
      <c r="A67" s="705"/>
      <c r="B67" s="706"/>
      <c r="C67" s="725"/>
      <c r="D67" s="714"/>
      <c r="E67" s="727" t="s">
        <v>373</v>
      </c>
      <c r="F67" s="695">
        <v>7.84</v>
      </c>
      <c r="G67" s="696" t="s">
        <v>210</v>
      </c>
      <c r="H67" s="708" t="s">
        <v>8</v>
      </c>
      <c r="I67" s="698"/>
      <c r="J67" s="855"/>
      <c r="K67" s="856"/>
      <c r="L67" s="857"/>
      <c r="M67" s="709">
        <f t="shared" si="11"/>
        <v>0</v>
      </c>
      <c r="N67" s="504"/>
      <c r="O67" s="710">
        <f t="shared" si="12"/>
        <v>0</v>
      </c>
      <c r="P67" s="710">
        <f t="shared" si="13"/>
        <v>0</v>
      </c>
      <c r="Q67" s="503">
        <f t="shared" si="14"/>
        <v>0</v>
      </c>
      <c r="T67" s="181"/>
      <c r="U67" s="181"/>
      <c r="V67" s="181"/>
      <c r="W67" s="181"/>
      <c r="X67" s="181"/>
      <c r="Y67" s="181"/>
      <c r="Z67" s="181"/>
      <c r="AA67" s="181"/>
      <c r="AB67" s="181"/>
      <c r="AC67" s="181"/>
      <c r="AD67" s="181"/>
      <c r="AE67" s="181"/>
      <c r="AF67" s="181"/>
      <c r="AG67" s="181"/>
    </row>
    <row r="68" spans="1:33" s="182" customFormat="1" ht="14.1" customHeight="1" x14ac:dyDescent="0.2">
      <c r="A68" s="705"/>
      <c r="B68" s="706"/>
      <c r="C68" s="725"/>
      <c r="D68" s="714"/>
      <c r="E68" s="727" t="s">
        <v>374</v>
      </c>
      <c r="F68" s="695">
        <v>3.12</v>
      </c>
      <c r="G68" s="696" t="s">
        <v>210</v>
      </c>
      <c r="H68" s="708" t="s">
        <v>6</v>
      </c>
      <c r="I68" s="698"/>
      <c r="J68" s="855"/>
      <c r="K68" s="856"/>
      <c r="L68" s="857"/>
      <c r="M68" s="709">
        <f t="shared" si="11"/>
        <v>0</v>
      </c>
      <c r="N68" s="504"/>
      <c r="O68" s="710">
        <f t="shared" si="12"/>
        <v>0</v>
      </c>
      <c r="P68" s="710">
        <f t="shared" si="13"/>
        <v>0</v>
      </c>
      <c r="Q68" s="503">
        <f t="shared" si="14"/>
        <v>0</v>
      </c>
      <c r="T68" s="181"/>
      <c r="U68" s="181"/>
      <c r="V68" s="181"/>
      <c r="W68" s="181"/>
      <c r="X68" s="181"/>
      <c r="Y68" s="181"/>
      <c r="Z68" s="181"/>
      <c r="AA68" s="181"/>
      <c r="AB68" s="181"/>
      <c r="AC68" s="181"/>
      <c r="AD68" s="181"/>
      <c r="AE68" s="181"/>
      <c r="AF68" s="181"/>
      <c r="AG68" s="181"/>
    </row>
    <row r="69" spans="1:33" s="182" customFormat="1" ht="14.1" customHeight="1" x14ac:dyDescent="0.2">
      <c r="A69" s="705"/>
      <c r="B69" s="706"/>
      <c r="C69" s="725"/>
      <c r="D69" s="714"/>
      <c r="E69" s="727" t="s">
        <v>375</v>
      </c>
      <c r="F69" s="695">
        <v>3.3</v>
      </c>
      <c r="G69" s="696" t="s">
        <v>210</v>
      </c>
      <c r="H69" s="708" t="s">
        <v>6</v>
      </c>
      <c r="I69" s="698"/>
      <c r="J69" s="855"/>
      <c r="K69" s="856"/>
      <c r="L69" s="857"/>
      <c r="M69" s="709">
        <f t="shared" si="11"/>
        <v>0</v>
      </c>
      <c r="N69" s="504"/>
      <c r="O69" s="710">
        <f t="shared" si="12"/>
        <v>0</v>
      </c>
      <c r="P69" s="710">
        <f t="shared" si="13"/>
        <v>0</v>
      </c>
      <c r="Q69" s="503">
        <f t="shared" si="14"/>
        <v>0</v>
      </c>
      <c r="T69" s="181"/>
      <c r="U69" s="181"/>
      <c r="V69" s="181"/>
      <c r="W69" s="181"/>
      <c r="X69" s="181"/>
      <c r="Y69" s="181"/>
      <c r="Z69" s="181"/>
      <c r="AA69" s="181"/>
      <c r="AB69" s="181"/>
      <c r="AC69" s="181"/>
      <c r="AD69" s="181"/>
      <c r="AE69" s="181"/>
      <c r="AF69" s="181"/>
      <c r="AG69" s="181"/>
    </row>
    <row r="70" spans="1:33" s="182" customFormat="1" ht="14.1" customHeight="1" x14ac:dyDescent="0.2">
      <c r="A70" s="705"/>
      <c r="B70" s="706"/>
      <c r="C70" s="725"/>
      <c r="D70" s="714"/>
      <c r="E70" s="727" t="s">
        <v>376</v>
      </c>
      <c r="F70" s="695">
        <v>13.1</v>
      </c>
      <c r="G70" s="696" t="s">
        <v>210</v>
      </c>
      <c r="H70" s="708" t="s">
        <v>6</v>
      </c>
      <c r="I70" s="698"/>
      <c r="J70" s="855"/>
      <c r="K70" s="856"/>
      <c r="L70" s="857"/>
      <c r="M70" s="709">
        <f t="shared" si="11"/>
        <v>0</v>
      </c>
      <c r="N70" s="504"/>
      <c r="O70" s="710">
        <f t="shared" si="12"/>
        <v>0</v>
      </c>
      <c r="P70" s="710">
        <f t="shared" si="13"/>
        <v>0</v>
      </c>
      <c r="Q70" s="503">
        <f t="shared" si="14"/>
        <v>0</v>
      </c>
      <c r="T70" s="181"/>
      <c r="U70" s="181"/>
      <c r="V70" s="181"/>
      <c r="W70" s="181"/>
      <c r="X70" s="181"/>
      <c r="Y70" s="181"/>
      <c r="Z70" s="181"/>
      <c r="AA70" s="181"/>
      <c r="AB70" s="181"/>
      <c r="AC70" s="181"/>
      <c r="AD70" s="181"/>
      <c r="AE70" s="181"/>
      <c r="AF70" s="181"/>
      <c r="AG70" s="181"/>
    </row>
    <row r="71" spans="1:33" x14ac:dyDescent="0.25">
      <c r="A71" s="728"/>
      <c r="Q71" s="729"/>
    </row>
    <row r="72" spans="1:33" x14ac:dyDescent="0.25">
      <c r="A72" s="728"/>
      <c r="Q72" s="729"/>
    </row>
    <row r="73" spans="1:33" x14ac:dyDescent="0.25">
      <c r="A73" s="728"/>
      <c r="Q73" s="729"/>
    </row>
    <row r="74" spans="1:33" ht="15.75" thickBot="1" x14ac:dyDescent="0.3">
      <c r="A74" s="730"/>
      <c r="B74" s="206"/>
      <c r="C74" s="206"/>
      <c r="D74" s="205"/>
      <c r="E74" s="206"/>
      <c r="F74" s="206"/>
      <c r="G74" s="206"/>
      <c r="H74" s="206"/>
      <c r="I74" s="206"/>
      <c r="J74" s="206"/>
      <c r="K74" s="206"/>
      <c r="L74" s="206"/>
      <c r="M74" s="206"/>
      <c r="N74" s="206"/>
      <c r="O74" s="206"/>
      <c r="P74" s="206"/>
      <c r="Q74" s="731"/>
    </row>
  </sheetData>
  <sheetProtection algorithmName="SHA-512" hashValue="q/TzsKT9Fr3trioCIBlbRugTgkZbnoZTQ27rSTUh5uka6bj65rAkRqBBGhpzQfnOpvSkjIJIpfRddjrAMN/6aQ==" saltValue="YHZXNrGFKJkOgCpBOFdaJg==" spinCount="100000" sheet="1" objects="1" scenarios="1"/>
  <mergeCells count="70">
    <mergeCell ref="J34:L34"/>
    <mergeCell ref="J35:L35"/>
    <mergeCell ref="D37:E37"/>
    <mergeCell ref="J27:L27"/>
    <mergeCell ref="J28:L28"/>
    <mergeCell ref="D30:E30"/>
    <mergeCell ref="J31:L31"/>
    <mergeCell ref="J32:L32"/>
    <mergeCell ref="J33:L33"/>
    <mergeCell ref="D25:E25"/>
    <mergeCell ref="A2:C6"/>
    <mergeCell ref="D2:F6"/>
    <mergeCell ref="N2:P2"/>
    <mergeCell ref="Q2:Q3"/>
    <mergeCell ref="N3:P3"/>
    <mergeCell ref="N4:P4"/>
    <mergeCell ref="N5:P5"/>
    <mergeCell ref="N6:P6"/>
    <mergeCell ref="D14:E14"/>
    <mergeCell ref="J15:L15"/>
    <mergeCell ref="J16:L16"/>
    <mergeCell ref="J17:L17"/>
    <mergeCell ref="D19:E19"/>
    <mergeCell ref="G2:M6"/>
    <mergeCell ref="J26:L26"/>
    <mergeCell ref="J20:L20"/>
    <mergeCell ref="J21:L21"/>
    <mergeCell ref="J22:L22"/>
    <mergeCell ref="J23:L23"/>
    <mergeCell ref="V9:V10"/>
    <mergeCell ref="A7:C10"/>
    <mergeCell ref="D7:D10"/>
    <mergeCell ref="E7:F10"/>
    <mergeCell ref="N7:P8"/>
    <mergeCell ref="N9:P10"/>
    <mergeCell ref="Q9:Q10"/>
    <mergeCell ref="G7:M10"/>
    <mergeCell ref="V4:AB8"/>
    <mergeCell ref="D48:E48"/>
    <mergeCell ref="J49:L49"/>
    <mergeCell ref="J50:L50"/>
    <mergeCell ref="J51:L51"/>
    <mergeCell ref="J52:L52"/>
    <mergeCell ref="D42:E42"/>
    <mergeCell ref="J43:L43"/>
    <mergeCell ref="J44:L44"/>
    <mergeCell ref="J45:L45"/>
    <mergeCell ref="J46:L46"/>
    <mergeCell ref="D62:E62"/>
    <mergeCell ref="J60:L60"/>
    <mergeCell ref="F62:H62"/>
    <mergeCell ref="D54:E54"/>
    <mergeCell ref="J55:L55"/>
    <mergeCell ref="J56:L56"/>
    <mergeCell ref="J57:L57"/>
    <mergeCell ref="J58:L58"/>
    <mergeCell ref="J59:L59"/>
    <mergeCell ref="J70:L70"/>
    <mergeCell ref="J69:L69"/>
    <mergeCell ref="J68:L68"/>
    <mergeCell ref="J67:L67"/>
    <mergeCell ref="J66:L66"/>
    <mergeCell ref="J38:L38"/>
    <mergeCell ref="J39:L39"/>
    <mergeCell ref="J40:L40"/>
    <mergeCell ref="J65:L65"/>
    <mergeCell ref="J64:L64"/>
    <mergeCell ref="J63:L63"/>
    <mergeCell ref="J62:L62"/>
    <mergeCell ref="J61:L61"/>
  </mergeCells>
  <hyperlinks>
    <hyperlink ref="N2" location="Übersicht!A1" display="zur Gesamtübersicht" xr:uid="{00000000-0004-0000-0A00-000001000000}"/>
    <hyperlink ref="N3:P3" location="'3-Angebotsgesamtübersicht'!A1" display="zur Angebotsgesamtübersicht" xr:uid="{9E510B52-5561-47C1-8FBC-4F18F81BBA79}"/>
  </hyperlinks>
  <pageMargins left="0.70866141732283472" right="0.70866141732283472" top="0.78740157480314965" bottom="0.78740157480314965" header="0.31496062992125984" footer="0.31496062992125984"/>
  <pageSetup paperSize="8"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C3EB2-2E1E-4F73-BFBC-95660FC412E3}">
  <sheetPr>
    <tabColor rgb="FFFFC000"/>
  </sheetPr>
  <dimension ref="B1:P84"/>
  <sheetViews>
    <sheetView showGridLines="0" zoomScaleNormal="100" workbookViewId="0">
      <selection activeCell="G18" sqref="G18"/>
    </sheetView>
  </sheetViews>
  <sheetFormatPr baseColWidth="10" defaultColWidth="11.42578125" defaultRowHeight="15" x14ac:dyDescent="0.25"/>
  <cols>
    <col min="1" max="1" width="4.5703125" customWidth="1"/>
    <col min="2" max="2" width="54.7109375" hidden="1" customWidth="1"/>
    <col min="3" max="3" width="37.7109375" hidden="1" customWidth="1"/>
    <col min="4" max="4" width="6.42578125" style="105" bestFit="1" customWidth="1"/>
    <col min="5" max="5" width="24.7109375" customWidth="1"/>
    <col min="6" max="6" width="9" customWidth="1"/>
    <col min="7" max="7" width="8.140625" customWidth="1"/>
    <col min="8" max="8" width="6.140625" customWidth="1"/>
    <col min="9" max="9" width="4.28515625" hidden="1" customWidth="1"/>
    <col min="10" max="10" width="5.5703125" customWidth="1"/>
    <col min="11" max="11" width="6.7109375" customWidth="1"/>
    <col min="12" max="12" width="6.28515625" customWidth="1"/>
    <col min="13" max="13" width="10.85546875" bestFit="1" customWidth="1"/>
    <col min="14" max="14" width="7.7109375" customWidth="1"/>
    <col min="15" max="15" width="7" customWidth="1"/>
    <col min="16" max="16" width="8.7109375" customWidth="1"/>
    <col min="17" max="17" width="15.7109375" customWidth="1"/>
    <col min="18" max="18" width="2.140625" customWidth="1"/>
    <col min="19" max="21" width="10.7109375" customWidth="1"/>
    <col min="22" max="22" width="31.85546875" customWidth="1"/>
    <col min="23" max="23" width="1.140625" customWidth="1"/>
    <col min="24" max="24" width="16.42578125" bestFit="1" customWidth="1"/>
    <col min="38" max="38" width="11" customWidth="1"/>
  </cols>
  <sheetData>
    <row r="1" spans="5:16" ht="7.5" customHeight="1" x14ac:dyDescent="0.25"/>
    <row r="3" spans="5:16" ht="18.75" x14ac:dyDescent="0.3">
      <c r="E3" s="315" t="s">
        <v>352</v>
      </c>
      <c r="F3" s="315"/>
      <c r="G3" s="315"/>
    </row>
    <row r="4" spans="5:16" x14ac:dyDescent="0.25">
      <c r="E4" s="237"/>
      <c r="F4" s="237"/>
      <c r="H4" s="238"/>
    </row>
    <row r="5" spans="5:16" x14ac:dyDescent="0.25">
      <c r="E5" s="316" t="s">
        <v>269</v>
      </c>
      <c r="F5" s="317" t="s">
        <v>388</v>
      </c>
      <c r="G5" s="317"/>
      <c r="H5" s="317"/>
      <c r="I5" s="317"/>
      <c r="J5" s="317"/>
      <c r="K5" s="317"/>
      <c r="L5" s="317"/>
      <c r="M5" s="317"/>
      <c r="N5" s="318"/>
    </row>
    <row r="6" spans="5:16" x14ac:dyDescent="0.25">
      <c r="E6" s="319"/>
      <c r="F6" s="320" t="s">
        <v>389</v>
      </c>
      <c r="G6" s="320"/>
      <c r="H6" s="320"/>
      <c r="I6" s="320"/>
      <c r="J6" s="320"/>
      <c r="K6" s="320"/>
      <c r="L6" s="320"/>
      <c r="M6" s="320"/>
      <c r="N6" s="321"/>
    </row>
    <row r="7" spans="5:16" x14ac:dyDescent="0.25">
      <c r="E7" s="316" t="s">
        <v>270</v>
      </c>
      <c r="F7" s="317" t="s">
        <v>271</v>
      </c>
      <c r="G7" s="317"/>
      <c r="H7" s="317"/>
      <c r="I7" s="317"/>
      <c r="J7" s="317"/>
      <c r="K7" s="317"/>
      <c r="L7" s="317"/>
      <c r="M7" s="317"/>
      <c r="N7" s="318"/>
    </row>
    <row r="8" spans="5:16" x14ac:dyDescent="0.25">
      <c r="E8" s="322"/>
      <c r="F8" s="323" t="s">
        <v>272</v>
      </c>
      <c r="G8" s="323"/>
      <c r="H8" s="323"/>
      <c r="I8" s="323"/>
      <c r="J8" s="323"/>
      <c r="K8" s="323"/>
      <c r="L8" s="323"/>
      <c r="M8" s="323"/>
      <c r="N8" s="324"/>
    </row>
    <row r="9" spans="5:16" x14ac:dyDescent="0.25">
      <c r="E9" s="322"/>
      <c r="F9" s="323" t="s">
        <v>273</v>
      </c>
      <c r="G9" s="323"/>
      <c r="H9" s="323"/>
      <c r="I9" s="323"/>
      <c r="J9" s="323"/>
      <c r="K9" s="323"/>
      <c r="L9" s="323"/>
      <c r="M9" s="323"/>
      <c r="N9" s="324"/>
    </row>
    <row r="10" spans="5:16" x14ac:dyDescent="0.25">
      <c r="E10" s="322"/>
      <c r="F10" s="323" t="s">
        <v>274</v>
      </c>
      <c r="G10" s="323"/>
      <c r="H10" s="323"/>
      <c r="I10" s="323"/>
      <c r="J10" s="323"/>
      <c r="K10" s="323"/>
      <c r="L10" s="323"/>
      <c r="M10" s="323"/>
      <c r="N10" s="324"/>
    </row>
    <row r="11" spans="5:16" x14ac:dyDescent="0.25">
      <c r="E11" s="322"/>
      <c r="F11" s="323" t="s">
        <v>275</v>
      </c>
      <c r="G11" s="323"/>
      <c r="H11" s="323"/>
      <c r="I11" s="323"/>
      <c r="J11" s="323"/>
      <c r="K11" s="323"/>
      <c r="L11" s="323"/>
      <c r="M11" s="323"/>
      <c r="N11" s="324"/>
    </row>
    <row r="12" spans="5:16" x14ac:dyDescent="0.25">
      <c r="E12" s="319"/>
      <c r="F12" s="320" t="s">
        <v>276</v>
      </c>
      <c r="G12" s="320"/>
      <c r="H12" s="320"/>
      <c r="I12" s="320"/>
      <c r="J12" s="320"/>
      <c r="K12" s="320"/>
      <c r="L12" s="320"/>
      <c r="M12" s="320"/>
      <c r="N12" s="321"/>
    </row>
    <row r="13" spans="5:16" x14ac:dyDescent="0.25">
      <c r="E13" s="316" t="s">
        <v>277</v>
      </c>
      <c r="F13" s="317" t="s">
        <v>393</v>
      </c>
      <c r="G13" s="317"/>
      <c r="H13" s="317"/>
      <c r="I13" s="317"/>
      <c r="J13" s="317"/>
      <c r="K13" s="317"/>
      <c r="L13" s="317"/>
      <c r="M13" s="317"/>
      <c r="N13" s="318"/>
    </row>
    <row r="14" spans="5:16" x14ac:dyDescent="0.25">
      <c r="E14" s="322"/>
      <c r="F14" s="323" t="s">
        <v>394</v>
      </c>
      <c r="G14" s="323"/>
      <c r="H14" s="323"/>
      <c r="I14" s="323"/>
      <c r="J14" s="323"/>
      <c r="K14" s="323"/>
      <c r="L14" s="323"/>
      <c r="M14" s="323"/>
      <c r="N14" s="324"/>
    </row>
    <row r="15" spans="5:16" x14ac:dyDescent="0.25">
      <c r="E15" s="319"/>
      <c r="F15" s="513" t="s">
        <v>482</v>
      </c>
      <c r="G15" s="320"/>
      <c r="H15" s="325"/>
      <c r="I15" s="325"/>
      <c r="J15" s="325"/>
      <c r="K15" s="320"/>
      <c r="L15" s="320"/>
      <c r="M15" s="320"/>
      <c r="N15" s="321"/>
      <c r="P15" s="251"/>
    </row>
    <row r="16" spans="5:16" x14ac:dyDescent="0.25">
      <c r="E16" s="316" t="s">
        <v>278</v>
      </c>
      <c r="F16" s="317" t="s">
        <v>279</v>
      </c>
      <c r="G16" s="317"/>
      <c r="H16" s="317"/>
      <c r="I16" s="317"/>
      <c r="J16" s="317"/>
      <c r="K16" s="317"/>
      <c r="L16" s="317"/>
      <c r="M16" s="317"/>
      <c r="N16" s="318"/>
    </row>
    <row r="17" spans="5:14" x14ac:dyDescent="0.25">
      <c r="E17" s="319"/>
      <c r="F17" s="320" t="s">
        <v>280</v>
      </c>
      <c r="G17" s="320"/>
      <c r="H17" s="320"/>
      <c r="I17" s="320"/>
      <c r="J17" s="320"/>
      <c r="K17" s="320"/>
      <c r="L17" s="320"/>
      <c r="M17" s="320"/>
      <c r="N17" s="321"/>
    </row>
    <row r="18" spans="5:14" x14ac:dyDescent="0.25">
      <c r="E18" s="316" t="s">
        <v>281</v>
      </c>
      <c r="F18" s="317" t="s">
        <v>282</v>
      </c>
      <c r="G18" s="317"/>
      <c r="H18" s="317"/>
      <c r="I18" s="317"/>
      <c r="J18" s="317"/>
      <c r="K18" s="317"/>
      <c r="L18" s="317"/>
      <c r="M18" s="317"/>
      <c r="N18" s="318"/>
    </row>
    <row r="19" spans="5:14" x14ac:dyDescent="0.25">
      <c r="E19" s="322"/>
      <c r="F19" s="323" t="s">
        <v>283</v>
      </c>
      <c r="G19" s="323"/>
      <c r="H19" s="323"/>
      <c r="I19" s="323"/>
      <c r="J19" s="323"/>
      <c r="K19" s="323"/>
      <c r="L19" s="323"/>
      <c r="M19" s="323"/>
      <c r="N19" s="324"/>
    </row>
    <row r="20" spans="5:14" x14ac:dyDescent="0.25">
      <c r="E20" s="322"/>
      <c r="F20" s="323" t="s">
        <v>284</v>
      </c>
      <c r="G20" s="323"/>
      <c r="H20" s="323"/>
      <c r="I20" s="323"/>
      <c r="J20" s="323"/>
      <c r="K20" s="323"/>
      <c r="L20" s="323"/>
      <c r="M20" s="323"/>
      <c r="N20" s="324"/>
    </row>
    <row r="21" spans="5:14" x14ac:dyDescent="0.25">
      <c r="E21" s="322"/>
      <c r="F21" s="323" t="s">
        <v>285</v>
      </c>
      <c r="G21" s="323"/>
      <c r="H21" s="323"/>
      <c r="I21" s="323"/>
      <c r="J21" s="323"/>
      <c r="K21" s="323"/>
      <c r="L21" s="323"/>
      <c r="M21" s="323"/>
      <c r="N21" s="324"/>
    </row>
    <row r="22" spans="5:14" x14ac:dyDescent="0.25">
      <c r="E22" s="322"/>
      <c r="F22" s="323" t="s">
        <v>286</v>
      </c>
      <c r="G22" s="323"/>
      <c r="H22" s="323"/>
      <c r="I22" s="323"/>
      <c r="J22" s="323"/>
      <c r="K22" s="323"/>
      <c r="L22" s="323"/>
      <c r="M22" s="323"/>
      <c r="N22" s="324"/>
    </row>
    <row r="23" spans="5:14" x14ac:dyDescent="0.25">
      <c r="E23" s="319"/>
      <c r="F23" s="320" t="s">
        <v>287</v>
      </c>
      <c r="G23" s="320"/>
      <c r="H23" s="320"/>
      <c r="I23" s="320"/>
      <c r="J23" s="320"/>
      <c r="K23" s="320"/>
      <c r="L23" s="320"/>
      <c r="M23" s="320"/>
      <c r="N23" s="321"/>
    </row>
    <row r="24" spans="5:14" x14ac:dyDescent="0.25">
      <c r="E24" s="316" t="s">
        <v>288</v>
      </c>
      <c r="F24" s="317" t="s">
        <v>289</v>
      </c>
      <c r="G24" s="317"/>
      <c r="H24" s="317"/>
      <c r="I24" s="317"/>
      <c r="J24" s="317"/>
      <c r="K24" s="317"/>
      <c r="L24" s="317"/>
      <c r="M24" s="317"/>
      <c r="N24" s="318"/>
    </row>
    <row r="25" spans="5:14" x14ac:dyDescent="0.25">
      <c r="E25" s="322"/>
      <c r="F25" s="323" t="s">
        <v>290</v>
      </c>
      <c r="G25" s="323"/>
      <c r="H25" s="323"/>
      <c r="I25" s="323"/>
      <c r="J25" s="323"/>
      <c r="K25" s="323"/>
      <c r="L25" s="323"/>
      <c r="M25" s="323"/>
      <c r="N25" s="324"/>
    </row>
    <row r="26" spans="5:14" x14ac:dyDescent="0.25">
      <c r="E26" s="319"/>
      <c r="F26" s="320" t="s">
        <v>291</v>
      </c>
      <c r="G26" s="320"/>
      <c r="H26" s="320"/>
      <c r="I26" s="320"/>
      <c r="J26" s="320"/>
      <c r="K26" s="320"/>
      <c r="L26" s="320"/>
      <c r="M26" s="320"/>
      <c r="N26" s="321"/>
    </row>
    <row r="27" spans="5:14" x14ac:dyDescent="0.25">
      <c r="E27" s="316" t="s">
        <v>292</v>
      </c>
      <c r="F27" s="317" t="s">
        <v>293</v>
      </c>
      <c r="G27" s="317"/>
      <c r="H27" s="317"/>
      <c r="I27" s="317"/>
      <c r="J27" s="317"/>
      <c r="K27" s="317"/>
      <c r="L27" s="317"/>
      <c r="M27" s="317"/>
      <c r="N27" s="318"/>
    </row>
    <row r="28" spans="5:14" x14ac:dyDescent="0.25">
      <c r="E28" s="319"/>
      <c r="F28" s="320" t="s">
        <v>294</v>
      </c>
      <c r="G28" s="320"/>
      <c r="H28" s="320"/>
      <c r="I28" s="320"/>
      <c r="J28" s="320"/>
      <c r="K28" s="320"/>
      <c r="L28" s="320"/>
      <c r="M28" s="320"/>
      <c r="N28" s="321"/>
    </row>
    <row r="29" spans="5:14" x14ac:dyDescent="0.25">
      <c r="E29" s="316" t="s">
        <v>295</v>
      </c>
      <c r="F29" s="317" t="s">
        <v>296</v>
      </c>
      <c r="G29" s="317"/>
      <c r="H29" s="317"/>
      <c r="I29" s="317"/>
      <c r="J29" s="317"/>
      <c r="K29" s="317"/>
      <c r="L29" s="317"/>
      <c r="M29" s="317"/>
      <c r="N29" s="318"/>
    </row>
    <row r="30" spans="5:14" x14ac:dyDescent="0.25">
      <c r="E30" s="322"/>
      <c r="F30" s="323" t="s">
        <v>297</v>
      </c>
      <c r="G30" s="323"/>
      <c r="H30" s="323"/>
      <c r="I30" s="323"/>
      <c r="J30" s="323"/>
      <c r="K30" s="323"/>
      <c r="L30" s="323"/>
      <c r="M30" s="323"/>
      <c r="N30" s="324"/>
    </row>
    <row r="31" spans="5:14" x14ac:dyDescent="0.25">
      <c r="E31" s="319"/>
      <c r="F31" s="320" t="s">
        <v>298</v>
      </c>
      <c r="G31" s="320"/>
      <c r="H31" s="320"/>
      <c r="I31" s="320"/>
      <c r="J31" s="320"/>
      <c r="K31" s="320"/>
      <c r="L31" s="320"/>
      <c r="M31" s="320"/>
      <c r="N31" s="321"/>
    </row>
    <row r="32" spans="5:14" x14ac:dyDescent="0.25">
      <c r="E32" s="316" t="s">
        <v>299</v>
      </c>
      <c r="F32" s="317" t="s">
        <v>300</v>
      </c>
      <c r="G32" s="317"/>
      <c r="H32" s="317"/>
      <c r="I32" s="317"/>
      <c r="J32" s="317"/>
      <c r="K32" s="317"/>
      <c r="L32" s="317"/>
      <c r="M32" s="317"/>
      <c r="N32" s="318"/>
    </row>
    <row r="33" spans="5:14" x14ac:dyDescent="0.25">
      <c r="E33" s="322"/>
      <c r="F33" s="323" t="s">
        <v>301</v>
      </c>
      <c r="G33" s="323"/>
      <c r="H33" s="323"/>
      <c r="I33" s="323"/>
      <c r="J33" s="323"/>
      <c r="K33" s="323"/>
      <c r="L33" s="323"/>
      <c r="M33" s="323"/>
      <c r="N33" s="324"/>
    </row>
    <row r="34" spans="5:14" x14ac:dyDescent="0.25">
      <c r="E34" s="322"/>
      <c r="F34" s="323" t="s">
        <v>302</v>
      </c>
      <c r="G34" s="323"/>
      <c r="H34" s="323"/>
      <c r="I34" s="323"/>
      <c r="J34" s="323"/>
      <c r="K34" s="323"/>
      <c r="L34" s="323"/>
      <c r="M34" s="323"/>
      <c r="N34" s="324"/>
    </row>
    <row r="35" spans="5:14" x14ac:dyDescent="0.25">
      <c r="E35" s="319"/>
      <c r="F35" s="320" t="s">
        <v>303</v>
      </c>
      <c r="G35" s="320"/>
      <c r="H35" s="320"/>
      <c r="I35" s="320"/>
      <c r="J35" s="320"/>
      <c r="K35" s="320"/>
      <c r="L35" s="320"/>
      <c r="M35" s="320"/>
      <c r="N35" s="321"/>
    </row>
    <row r="36" spans="5:14" x14ac:dyDescent="0.25">
      <c r="E36" s="239"/>
    </row>
    <row r="37" spans="5:14" x14ac:dyDescent="0.25">
      <c r="E37" s="261" t="s">
        <v>304</v>
      </c>
      <c r="F37" s="262"/>
      <c r="G37" s="262"/>
      <c r="H37" s="262"/>
      <c r="I37" s="263"/>
      <c r="J37" s="263"/>
      <c r="K37" s="253"/>
      <c r="L37" s="253"/>
      <c r="M37" s="253"/>
      <c r="N37" s="254"/>
    </row>
    <row r="38" spans="5:14" x14ac:dyDescent="0.25">
      <c r="E38" s="252" t="s">
        <v>305</v>
      </c>
      <c r="F38" s="253" t="s">
        <v>483</v>
      </c>
      <c r="G38" s="253"/>
      <c r="H38" s="253"/>
      <c r="I38" s="253"/>
      <c r="J38" s="253"/>
      <c r="K38" s="253"/>
      <c r="L38" s="253"/>
      <c r="M38" s="253"/>
      <c r="N38" s="254"/>
    </row>
    <row r="39" spans="5:14" x14ac:dyDescent="0.25">
      <c r="E39" s="255"/>
      <c r="F39" s="256" t="s">
        <v>306</v>
      </c>
      <c r="G39" s="256"/>
      <c r="H39" s="256"/>
      <c r="I39" s="256"/>
      <c r="J39" s="256"/>
      <c r="K39" s="256"/>
      <c r="L39" s="256"/>
      <c r="M39" s="256"/>
      <c r="N39" s="257"/>
    </row>
    <row r="40" spans="5:14" x14ac:dyDescent="0.25">
      <c r="E40" s="258"/>
      <c r="F40" s="259" t="s">
        <v>307</v>
      </c>
      <c r="G40" s="259"/>
      <c r="H40" s="259"/>
      <c r="I40" s="259"/>
      <c r="J40" s="259"/>
      <c r="K40" s="259"/>
      <c r="L40" s="259"/>
      <c r="M40" s="259"/>
      <c r="N40" s="260"/>
    </row>
    <row r="41" spans="5:14" x14ac:dyDescent="0.25">
      <c r="E41" s="255" t="s">
        <v>308</v>
      </c>
      <c r="F41" s="256" t="s">
        <v>309</v>
      </c>
      <c r="G41" s="256"/>
      <c r="H41" s="256"/>
      <c r="I41" s="256"/>
      <c r="J41" s="256"/>
      <c r="K41" s="256"/>
      <c r="L41" s="256"/>
      <c r="M41" s="256"/>
      <c r="N41" s="257"/>
    </row>
    <row r="42" spans="5:14" x14ac:dyDescent="0.25">
      <c r="E42" s="258"/>
      <c r="F42" s="259" t="s">
        <v>310</v>
      </c>
      <c r="G42" s="259"/>
      <c r="H42" s="259"/>
      <c r="I42" s="259"/>
      <c r="J42" s="259"/>
      <c r="K42" s="259"/>
      <c r="L42" s="259"/>
      <c r="M42" s="259"/>
      <c r="N42" s="260"/>
    </row>
    <row r="43" spans="5:14" x14ac:dyDescent="0.25">
      <c r="E43" s="239"/>
    </row>
    <row r="44" spans="5:14" x14ac:dyDescent="0.25">
      <c r="E44" s="239"/>
    </row>
    <row r="45" spans="5:14" x14ac:dyDescent="0.25">
      <c r="E45" s="273" t="s">
        <v>311</v>
      </c>
      <c r="F45" s="274"/>
      <c r="G45" s="274"/>
      <c r="H45" s="274"/>
      <c r="I45" s="275"/>
      <c r="J45" s="275"/>
      <c r="K45" s="275"/>
      <c r="L45" s="265"/>
      <c r="M45" s="265"/>
      <c r="N45" s="266"/>
    </row>
    <row r="46" spans="5:14" x14ac:dyDescent="0.25">
      <c r="E46" s="264" t="s">
        <v>312</v>
      </c>
      <c r="F46" s="265" t="s">
        <v>313</v>
      </c>
      <c r="G46" s="265"/>
      <c r="H46" s="265"/>
      <c r="I46" s="265"/>
      <c r="J46" s="265"/>
      <c r="K46" s="265"/>
      <c r="L46" s="265"/>
      <c r="M46" s="265"/>
      <c r="N46" s="266"/>
    </row>
    <row r="47" spans="5:14" x14ac:dyDescent="0.25">
      <c r="E47" s="267"/>
      <c r="F47" s="268" t="s">
        <v>314</v>
      </c>
      <c r="G47" s="268"/>
      <c r="H47" s="268"/>
      <c r="I47" s="268"/>
      <c r="J47" s="268"/>
      <c r="K47" s="268"/>
      <c r="L47" s="268"/>
      <c r="M47" s="268"/>
      <c r="N47" s="269"/>
    </row>
    <row r="48" spans="5:14" x14ac:dyDescent="0.25">
      <c r="E48" s="264" t="s">
        <v>315</v>
      </c>
      <c r="F48" s="265" t="s">
        <v>316</v>
      </c>
      <c r="G48" s="265"/>
      <c r="H48" s="265"/>
      <c r="I48" s="265"/>
      <c r="J48" s="265"/>
      <c r="K48" s="265"/>
      <c r="L48" s="265"/>
      <c r="M48" s="265"/>
      <c r="N48" s="266"/>
    </row>
    <row r="49" spans="5:14" x14ac:dyDescent="0.25">
      <c r="E49" s="267"/>
      <c r="F49" s="268" t="s">
        <v>317</v>
      </c>
      <c r="G49" s="268"/>
      <c r="H49" s="268"/>
      <c r="I49" s="268"/>
      <c r="J49" s="268"/>
      <c r="K49" s="268"/>
      <c r="L49" s="268"/>
      <c r="M49" s="268"/>
      <c r="N49" s="269"/>
    </row>
    <row r="50" spans="5:14" x14ac:dyDescent="0.25">
      <c r="E50" s="270" t="s">
        <v>318</v>
      </c>
      <c r="F50" s="271" t="s">
        <v>319</v>
      </c>
      <c r="G50" s="271"/>
      <c r="H50" s="271"/>
      <c r="I50" s="271"/>
      <c r="J50" s="271"/>
      <c r="K50" s="271"/>
      <c r="L50" s="271"/>
      <c r="M50" s="271"/>
      <c r="N50" s="272"/>
    </row>
    <row r="51" spans="5:14" x14ac:dyDescent="0.25">
      <c r="E51" s="267"/>
      <c r="F51" s="268" t="s">
        <v>320</v>
      </c>
      <c r="G51" s="268"/>
      <c r="H51" s="268"/>
      <c r="I51" s="268"/>
      <c r="J51" s="268"/>
      <c r="K51" s="268"/>
      <c r="L51" s="268"/>
      <c r="M51" s="268"/>
      <c r="N51" s="269"/>
    </row>
    <row r="52" spans="5:14" x14ac:dyDescent="0.25">
      <c r="E52" s="239" t="s">
        <v>54</v>
      </c>
    </row>
    <row r="53" spans="5:14" x14ac:dyDescent="0.25">
      <c r="E53" s="277" t="s">
        <v>321</v>
      </c>
      <c r="F53" s="278"/>
      <c r="G53" s="278"/>
      <c r="H53" s="278"/>
      <c r="I53" s="279"/>
      <c r="J53" s="279"/>
      <c r="K53" s="279"/>
      <c r="L53" s="279"/>
      <c r="M53" s="279"/>
      <c r="N53" s="280"/>
    </row>
    <row r="54" spans="5:14" x14ac:dyDescent="0.25">
      <c r="E54" s="281" t="s">
        <v>322</v>
      </c>
      <c r="F54" s="282" t="s">
        <v>380</v>
      </c>
      <c r="G54" s="282"/>
      <c r="H54" s="282"/>
      <c r="I54" s="282"/>
      <c r="J54" s="282"/>
      <c r="K54" s="282"/>
      <c r="L54" s="282"/>
      <c r="M54" s="282"/>
      <c r="N54" s="283"/>
    </row>
    <row r="55" spans="5:14" x14ac:dyDescent="0.25">
      <c r="E55" s="284"/>
      <c r="F55" s="276" t="s">
        <v>381</v>
      </c>
      <c r="G55" s="276"/>
      <c r="H55" s="276"/>
      <c r="I55" s="276"/>
      <c r="J55" s="276"/>
      <c r="K55" s="276"/>
      <c r="L55" s="276"/>
      <c r="M55" s="276"/>
      <c r="N55" s="285"/>
    </row>
    <row r="56" spans="5:14" x14ac:dyDescent="0.25">
      <c r="E56" s="284"/>
      <c r="F56" s="276" t="s">
        <v>323</v>
      </c>
      <c r="G56" s="276"/>
      <c r="H56" s="276"/>
      <c r="I56" s="276"/>
      <c r="J56" s="276"/>
      <c r="K56" s="276"/>
      <c r="L56" s="276"/>
      <c r="M56" s="276"/>
      <c r="N56" s="285"/>
    </row>
    <row r="57" spans="5:14" x14ac:dyDescent="0.25">
      <c r="E57" s="286"/>
      <c r="F57" s="287" t="s">
        <v>382</v>
      </c>
      <c r="G57" s="287"/>
      <c r="H57" s="287"/>
      <c r="I57" s="287"/>
      <c r="J57" s="287"/>
      <c r="K57" s="287"/>
      <c r="L57" s="287"/>
      <c r="M57" s="287"/>
      <c r="N57" s="288"/>
    </row>
    <row r="58" spans="5:14" x14ac:dyDescent="0.25">
      <c r="E58" s="281" t="s">
        <v>324</v>
      </c>
      <c r="F58" s="282" t="s">
        <v>383</v>
      </c>
      <c r="G58" s="282"/>
      <c r="H58" s="282"/>
      <c r="I58" s="282"/>
      <c r="J58" s="282"/>
      <c r="K58" s="282"/>
      <c r="L58" s="282"/>
      <c r="M58" s="282"/>
      <c r="N58" s="283"/>
    </row>
    <row r="59" spans="5:14" x14ac:dyDescent="0.25">
      <c r="E59" s="284"/>
      <c r="F59" s="276" t="s">
        <v>325</v>
      </c>
      <c r="G59" s="276"/>
      <c r="H59" s="276"/>
      <c r="I59" s="276"/>
      <c r="J59" s="276"/>
      <c r="K59" s="276"/>
      <c r="L59" s="276"/>
      <c r="M59" s="276"/>
      <c r="N59" s="285"/>
    </row>
    <row r="60" spans="5:14" x14ac:dyDescent="0.25">
      <c r="E60" s="286"/>
      <c r="F60" s="287" t="s">
        <v>384</v>
      </c>
      <c r="G60" s="287"/>
      <c r="H60" s="287"/>
      <c r="I60" s="287"/>
      <c r="J60" s="287"/>
      <c r="K60" s="287"/>
      <c r="L60" s="287"/>
      <c r="M60" s="287"/>
      <c r="N60" s="288"/>
    </row>
    <row r="61" spans="5:14" x14ac:dyDescent="0.25">
      <c r="E61" s="281" t="s">
        <v>326</v>
      </c>
      <c r="F61" s="282" t="s">
        <v>385</v>
      </c>
      <c r="G61" s="282"/>
      <c r="H61" s="282"/>
      <c r="I61" s="282"/>
      <c r="J61" s="282"/>
      <c r="K61" s="282"/>
      <c r="L61" s="282"/>
      <c r="M61" s="282"/>
      <c r="N61" s="283"/>
    </row>
    <row r="62" spans="5:14" x14ac:dyDescent="0.25">
      <c r="E62" s="286"/>
      <c r="F62" s="287" t="s">
        <v>386</v>
      </c>
      <c r="G62" s="287"/>
      <c r="H62" s="287"/>
      <c r="I62" s="287"/>
      <c r="J62" s="287"/>
      <c r="K62" s="287"/>
      <c r="L62" s="287"/>
      <c r="M62" s="287"/>
      <c r="N62" s="288"/>
    </row>
    <row r="63" spans="5:14" x14ac:dyDescent="0.25">
      <c r="E63" s="281" t="s">
        <v>327</v>
      </c>
      <c r="F63" s="282" t="s">
        <v>387</v>
      </c>
      <c r="G63" s="282"/>
      <c r="H63" s="282"/>
      <c r="I63" s="282"/>
      <c r="J63" s="282"/>
      <c r="K63" s="282"/>
      <c r="L63" s="282"/>
      <c r="M63" s="282"/>
      <c r="N63" s="283"/>
    </row>
    <row r="64" spans="5:14" x14ac:dyDescent="0.25">
      <c r="E64" s="511"/>
      <c r="F64" s="287" t="s">
        <v>328</v>
      </c>
      <c r="G64" s="287"/>
      <c r="H64" s="287"/>
      <c r="I64" s="287"/>
      <c r="J64" s="287"/>
      <c r="K64" s="287"/>
      <c r="L64" s="287"/>
      <c r="M64" s="287"/>
      <c r="N64" s="288"/>
    </row>
    <row r="66" spans="5:14" x14ac:dyDescent="0.25">
      <c r="E66" s="291" t="s">
        <v>329</v>
      </c>
      <c r="F66" s="292"/>
      <c r="G66" s="292"/>
      <c r="H66" s="292"/>
      <c r="I66" s="292"/>
      <c r="J66" s="292"/>
      <c r="K66" s="292"/>
      <c r="L66" s="292"/>
      <c r="M66" s="292"/>
      <c r="N66" s="293"/>
    </row>
    <row r="67" spans="5:14" x14ac:dyDescent="0.25">
      <c r="E67" s="294" t="s">
        <v>330</v>
      </c>
      <c r="F67" s="295" t="s">
        <v>331</v>
      </c>
      <c r="G67" s="295"/>
      <c r="H67" s="295"/>
      <c r="I67" s="295"/>
      <c r="J67" s="295"/>
      <c r="K67" s="295"/>
      <c r="L67" s="295"/>
      <c r="M67" s="295"/>
      <c r="N67" s="296"/>
    </row>
    <row r="68" spans="5:14" x14ac:dyDescent="0.25">
      <c r="E68" s="297" t="s">
        <v>54</v>
      </c>
      <c r="F68" s="298" t="s">
        <v>332</v>
      </c>
      <c r="G68" s="298"/>
      <c r="H68" s="298"/>
      <c r="I68" s="298"/>
      <c r="J68" s="298"/>
      <c r="K68" s="298"/>
      <c r="L68" s="298"/>
      <c r="M68" s="298"/>
      <c r="N68" s="299"/>
    </row>
    <row r="69" spans="5:14" x14ac:dyDescent="0.25">
      <c r="E69" s="300" t="s">
        <v>333</v>
      </c>
      <c r="F69" s="289" t="s">
        <v>334</v>
      </c>
      <c r="G69" s="289"/>
      <c r="H69" s="289"/>
      <c r="I69" s="289"/>
      <c r="J69" s="289"/>
      <c r="K69" s="289"/>
      <c r="L69" s="289"/>
      <c r="M69" s="289"/>
      <c r="N69" s="290"/>
    </row>
    <row r="70" spans="5:14" x14ac:dyDescent="0.25">
      <c r="E70" s="294" t="s">
        <v>335</v>
      </c>
      <c r="F70" s="295" t="s">
        <v>336</v>
      </c>
      <c r="G70" s="295"/>
      <c r="H70" s="295"/>
      <c r="I70" s="295"/>
      <c r="J70" s="295"/>
      <c r="K70" s="295"/>
      <c r="L70" s="295"/>
      <c r="M70" s="295"/>
      <c r="N70" s="296"/>
    </row>
    <row r="71" spans="5:14" x14ac:dyDescent="0.25">
      <c r="E71" s="301"/>
      <c r="F71" s="302" t="s">
        <v>337</v>
      </c>
      <c r="G71" s="302"/>
      <c r="H71" s="302"/>
      <c r="I71" s="302"/>
      <c r="J71" s="302"/>
      <c r="K71" s="302"/>
      <c r="L71" s="302"/>
      <c r="M71" s="302"/>
      <c r="N71" s="303"/>
    </row>
    <row r="72" spans="5:14" x14ac:dyDescent="0.25">
      <c r="E72" s="301"/>
      <c r="F72" s="302" t="s">
        <v>338</v>
      </c>
      <c r="G72" s="302"/>
      <c r="H72" s="302"/>
      <c r="I72" s="302"/>
      <c r="J72" s="302"/>
      <c r="K72" s="302"/>
      <c r="L72" s="302"/>
      <c r="M72" s="302"/>
      <c r="N72" s="303"/>
    </row>
    <row r="73" spans="5:14" x14ac:dyDescent="0.25">
      <c r="E73" s="297"/>
      <c r="F73" s="298" t="s">
        <v>339</v>
      </c>
      <c r="G73" s="298"/>
      <c r="H73" s="298"/>
      <c r="I73" s="298"/>
      <c r="J73" s="298"/>
      <c r="K73" s="298"/>
      <c r="L73" s="298"/>
      <c r="M73" s="298"/>
      <c r="N73" s="299"/>
    </row>
    <row r="74" spans="5:14" x14ac:dyDescent="0.25">
      <c r="E74" s="294" t="s">
        <v>340</v>
      </c>
      <c r="F74" s="295" t="s">
        <v>341</v>
      </c>
      <c r="G74" s="295"/>
      <c r="H74" s="295"/>
      <c r="I74" s="295"/>
      <c r="J74" s="295"/>
      <c r="K74" s="295"/>
      <c r="L74" s="295"/>
      <c r="M74" s="295"/>
      <c r="N74" s="296"/>
    </row>
    <row r="75" spans="5:14" x14ac:dyDescent="0.25">
      <c r="E75" s="301"/>
      <c r="F75" s="302" t="s">
        <v>342</v>
      </c>
      <c r="G75" s="302"/>
      <c r="H75" s="302"/>
      <c r="I75" s="302"/>
      <c r="J75" s="302"/>
      <c r="K75" s="302"/>
      <c r="L75" s="302"/>
      <c r="M75" s="302"/>
      <c r="N75" s="303"/>
    </row>
    <row r="76" spans="5:14" x14ac:dyDescent="0.25">
      <c r="E76" s="301"/>
      <c r="F76" s="302" t="s">
        <v>343</v>
      </c>
      <c r="G76" s="302"/>
      <c r="H76" s="302"/>
      <c r="I76" s="302"/>
      <c r="J76" s="302"/>
      <c r="K76" s="302"/>
      <c r="L76" s="302"/>
      <c r="M76" s="302"/>
      <c r="N76" s="303"/>
    </row>
    <row r="77" spans="5:14" x14ac:dyDescent="0.25">
      <c r="E77" s="297"/>
      <c r="F77" s="298" t="s">
        <v>344</v>
      </c>
      <c r="G77" s="298"/>
      <c r="H77" s="298"/>
      <c r="I77" s="298"/>
      <c r="J77" s="298"/>
      <c r="K77" s="298"/>
      <c r="L77" s="298"/>
      <c r="M77" s="298"/>
      <c r="N77" s="299"/>
    </row>
    <row r="78" spans="5:14" x14ac:dyDescent="0.25">
      <c r="E78" s="304"/>
      <c r="F78" s="180"/>
      <c r="G78" s="180"/>
      <c r="H78" s="180"/>
      <c r="I78" s="180"/>
      <c r="J78" s="180"/>
      <c r="K78" s="180"/>
      <c r="L78" s="180"/>
      <c r="M78" s="180"/>
      <c r="N78" s="180"/>
    </row>
    <row r="79" spans="5:14" x14ac:dyDescent="0.25">
      <c r="E79" s="305" t="s">
        <v>345</v>
      </c>
      <c r="F79" s="306" t="s">
        <v>346</v>
      </c>
      <c r="G79" s="306"/>
      <c r="H79" s="306"/>
      <c r="I79" s="307"/>
      <c r="J79" s="307"/>
      <c r="K79" s="307"/>
      <c r="L79" s="307"/>
      <c r="M79" s="307"/>
      <c r="N79" s="308"/>
    </row>
    <row r="80" spans="5:14" x14ac:dyDescent="0.25">
      <c r="E80" s="309"/>
      <c r="F80" s="310" t="s">
        <v>347</v>
      </c>
      <c r="G80" s="310"/>
      <c r="H80" s="310"/>
      <c r="I80" s="310"/>
      <c r="J80" s="310"/>
      <c r="K80" s="310"/>
      <c r="L80" s="310"/>
      <c r="M80" s="310"/>
      <c r="N80" s="311"/>
    </row>
    <row r="81" spans="5:14" x14ac:dyDescent="0.25">
      <c r="E81" s="309"/>
      <c r="F81" s="310" t="s">
        <v>348</v>
      </c>
      <c r="G81" s="310"/>
      <c r="H81" s="310"/>
      <c r="I81" s="310"/>
      <c r="J81" s="310"/>
      <c r="K81" s="310"/>
      <c r="L81" s="310"/>
      <c r="M81" s="310"/>
      <c r="N81" s="311"/>
    </row>
    <row r="82" spans="5:14" x14ac:dyDescent="0.25">
      <c r="E82" s="309"/>
      <c r="F82" s="310" t="s">
        <v>349</v>
      </c>
      <c r="G82" s="310"/>
      <c r="H82" s="310"/>
      <c r="I82" s="310"/>
      <c r="J82" s="310"/>
      <c r="K82" s="310"/>
      <c r="L82" s="310"/>
      <c r="M82" s="310"/>
      <c r="N82" s="311"/>
    </row>
    <row r="83" spans="5:14" x14ac:dyDescent="0.25">
      <c r="E83" s="309"/>
      <c r="F83" s="310" t="s">
        <v>350</v>
      </c>
      <c r="G83" s="310"/>
      <c r="H83" s="310"/>
      <c r="I83" s="310"/>
      <c r="J83" s="310"/>
      <c r="K83" s="310"/>
      <c r="L83" s="310"/>
      <c r="M83" s="310"/>
      <c r="N83" s="311"/>
    </row>
    <row r="84" spans="5:14" x14ac:dyDescent="0.25">
      <c r="E84" s="312"/>
      <c r="F84" s="313" t="s">
        <v>351</v>
      </c>
      <c r="G84" s="313"/>
      <c r="H84" s="313"/>
      <c r="I84" s="313"/>
      <c r="J84" s="313"/>
      <c r="K84" s="313"/>
      <c r="L84" s="313"/>
      <c r="M84" s="313"/>
      <c r="N84" s="314"/>
    </row>
  </sheetData>
  <sheetProtection algorithmName="SHA-512" hashValue="7koWU6TXaBZxOT8POb06vCRqbSTnBTyM/r8n3bLkRUpRSAVyzg/Rz3q0uddMddluG8Gz36jtpuimlLqsKoAGAQ==" saltValue="WNef7s59SW2uOtcJNxS7MA==" spinCount="100000" sheet="1" objects="1" scenarios="1"/>
  <pageMargins left="0.70866141732283472" right="0.70866141732283472" top="0.78740157480314965" bottom="0.78740157480314965" header="0.31496062992125984" footer="0.31496062992125984"/>
  <pageSetup paperSize="8"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Übersicht</vt:lpstr>
      <vt:lpstr>Kalk_SVR_SoT</vt:lpstr>
      <vt:lpstr>1-Kalk_SVR  </vt:lpstr>
      <vt:lpstr>2-Preisblatt</vt:lpstr>
      <vt:lpstr>3-Angebotsgesamtübersicht</vt:lpstr>
      <vt:lpstr>4-Legende</vt:lpstr>
      <vt:lpstr>5-LB UR</vt:lpstr>
      <vt:lpstr>6-WC-Anlagen</vt:lpstr>
      <vt:lpstr>7-LB  Sanitär</vt:lpstr>
      <vt:lpstr>'1-Kalk_SVR  '!Druckbereich</vt:lpstr>
      <vt:lpstr>'2-Preisblatt'!Druckbereich</vt:lpstr>
      <vt:lpstr>'4-Legende'!Druckbereich</vt:lpstr>
      <vt:lpstr>'5-LB UR'!Druckbereich</vt:lpstr>
      <vt:lpstr>Kalk_SVR_SoT!Druckbereich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2006-09-21T08:52:22Z</dcterms:created>
  <dcterms:modified xsi:type="dcterms:W3CDTF">2024-12-11T08:17:22Z</dcterms:modified>
</cp:coreProperties>
</file>