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updateLinks="never" codeName="DieseArbeitsmappe" defaultThemeVersion="124226"/>
  <xr:revisionPtr revIDLastSave="0" documentId="13_ncr:1_{B4FFC773-F796-490A-BFFF-CAE8D39E034A}" xr6:coauthVersionLast="47" xr6:coauthVersionMax="47" xr10:uidLastSave="{00000000-0000-0000-0000-000000000000}"/>
  <bookViews>
    <workbookView xWindow="28680" yWindow="-120" windowWidth="29040" windowHeight="15990" tabRatio="843" activeTab="8" xr2:uid="{00000000-000D-0000-FFFF-FFFF00000000}"/>
  </bookViews>
  <sheets>
    <sheet name="Übersicht" sheetId="1" r:id="rId1"/>
    <sheet name="1-Kalk_SVR" sheetId="194" r:id="rId2"/>
    <sheet name="2-Preisblatt" sheetId="10" r:id="rId3"/>
    <sheet name="3-Angebotsgesamtübersicht" sheetId="147" r:id="rId4"/>
    <sheet name="4-Legende" sheetId="2" r:id="rId5"/>
    <sheet name="5-LB UR" sheetId="55" r:id="rId6"/>
    <sheet name="1-SV" sheetId="134" r:id="rId7"/>
    <sheet name="2-Marstall" sheetId="135" r:id="rId8"/>
    <sheet name="3- Friedhof" sheetId="136" r:id="rId9"/>
    <sheet name="4-ADA" sheetId="138" r:id="rId10"/>
    <sheet name="5-Bibo" sheetId="139" r:id="rId11"/>
    <sheet name="6a-Volkshaus-UR" sheetId="144" r:id="rId12"/>
    <sheet name="6b-Volkshaus- BR" sheetId="193" r:id="rId13"/>
  </sheets>
  <definedNames>
    <definedName name="_xlnm._FilterDatabase" localSheetId="6" hidden="1">'1-SV'!$A$12:$O$97</definedName>
    <definedName name="_xlnm._FilterDatabase" localSheetId="7" hidden="1">'2-Marstall'!$A$12:$O$47</definedName>
    <definedName name="_xlnm._FilterDatabase" localSheetId="9" hidden="1">'4-ADA'!$A$12:$O$21</definedName>
    <definedName name="_xlnm._FilterDatabase" localSheetId="10" hidden="1">'5-Bibo'!$A$12:$O$53</definedName>
    <definedName name="_xlnm._FilterDatabase" localSheetId="11" hidden="1">'6a-Volkshaus-UR'!$A$12:$O$25</definedName>
    <definedName name="_xlnm._FilterDatabase" localSheetId="12" hidden="1">'6b-Volkshaus- BR'!$A$12:$O$32</definedName>
    <definedName name="Bereich" localSheetId="1">#REF!</definedName>
    <definedName name="Bereich">#REF!</definedName>
    <definedName name="_xlnm.Print_Area" localSheetId="1">'1-Kalk_SVR'!$A$2:$N$70</definedName>
    <definedName name="_xlnm.Print_Area" localSheetId="2">'2-Preisblatt'!$B$1:$D$20</definedName>
    <definedName name="_xlnm.Print_Area" localSheetId="4">'4-Legende'!$B$1:$G$40</definedName>
    <definedName name="_xlnm.Print_Area" localSheetId="5">'5-LB UR'!$A$1:$H$199</definedName>
    <definedName name="Grundfläche" localSheetId="1">#REF!</definedName>
    <definedName name="Grundfläche">#REF!</definedName>
    <definedName name="Jahresfläche" localSheetId="1">#REF!</definedName>
    <definedName name="Jahresfläche">#REF!</definedName>
    <definedName name="Jahreskosten" localSheetId="1">#REF!</definedName>
    <definedName name="Jahreskosten">#REF!</definedName>
    <definedName name="Jahresstunden" localSheetId="1">#REF!</definedName>
    <definedName name="Jahresstunden">#REF!</definedName>
    <definedName name="Monatskosten" localSheetId="1">#REF!</definedName>
    <definedName name="Monatskosten">#REF!</definedName>
    <definedName name="Preis" localSheetId="1">#REF!</definedName>
    <definedName name="Preis">#REF!</definedName>
    <definedName name="Preisblatt" localSheetId="1">#REF!</definedName>
    <definedName name="Preisblatt">#REF!</definedName>
    <definedName name="Reinigungsgruppe" localSheetId="1">#REF!</definedName>
    <definedName name="Reinigungsgruppe">#REF!</definedName>
    <definedName name="Turnus" localSheetId="1">#REF!</definedName>
    <definedName name="Turnus">#REF!</definedName>
    <definedName name="zur_Übersicht">'1-Kalk_SVR'!$P$9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9" i="144" l="1"/>
  <c r="P13" i="144"/>
  <c r="P13" i="193"/>
  <c r="O35" i="193"/>
  <c r="P35" i="193" s="1"/>
  <c r="O36" i="193"/>
  <c r="P36" i="193" s="1"/>
  <c r="O37" i="193"/>
  <c r="P37" i="193" s="1"/>
  <c r="O38" i="193"/>
  <c r="P38" i="193" s="1"/>
  <c r="O39" i="193"/>
  <c r="P39" i="193" s="1"/>
  <c r="O40" i="193"/>
  <c r="P40" i="193" s="1"/>
  <c r="Q40" i="193" s="1"/>
  <c r="O34" i="193"/>
  <c r="P34" i="193" s="1"/>
  <c r="Q13" i="144"/>
  <c r="O30" i="144"/>
  <c r="O31" i="144"/>
  <c r="O32" i="144"/>
  <c r="O33" i="144"/>
  <c r="O34" i="144"/>
  <c r="O28" i="144"/>
  <c r="Q37" i="193" l="1"/>
  <c r="Q34" i="193"/>
  <c r="Q35" i="193"/>
  <c r="Q38" i="193"/>
  <c r="Q36" i="193"/>
  <c r="Q39" i="193"/>
  <c r="P29" i="144" l="1"/>
  <c r="Q29" i="144" s="1"/>
  <c r="P30" i="144"/>
  <c r="P31" i="144"/>
  <c r="P32" i="144"/>
  <c r="P33" i="144"/>
  <c r="Q33" i="144" s="1"/>
  <c r="P34" i="144"/>
  <c r="P28" i="144"/>
  <c r="Q34" i="144" l="1"/>
  <c r="Q32" i="144"/>
  <c r="Q31" i="144"/>
  <c r="Q30" i="144"/>
  <c r="Q28" i="144"/>
  <c r="N13" i="135" l="1"/>
  <c r="G13" i="135"/>
  <c r="O9" i="193"/>
  <c r="O9" i="138"/>
  <c r="O9" i="139"/>
  <c r="O9" i="144"/>
  <c r="O9" i="136"/>
  <c r="O9" i="135"/>
  <c r="O9" i="134"/>
  <c r="R28" i="144" l="1"/>
  <c r="V28" i="144" s="1"/>
  <c r="R33" i="144"/>
  <c r="V33" i="144" s="1"/>
  <c r="R34" i="144"/>
  <c r="V34" i="144" s="1"/>
  <c r="R31" i="144"/>
  <c r="V31" i="144" s="1"/>
  <c r="R30" i="144"/>
  <c r="V30" i="144" s="1"/>
  <c r="R29" i="144"/>
  <c r="V29" i="144" s="1"/>
  <c r="R32" i="144"/>
  <c r="V32" i="144" s="1"/>
  <c r="R34" i="193"/>
  <c r="U34" i="193" s="1"/>
  <c r="R35" i="193"/>
  <c r="U35" i="193" s="1"/>
  <c r="R40" i="193"/>
  <c r="U40" i="193" s="1"/>
  <c r="R36" i="193"/>
  <c r="U36" i="193" s="1"/>
  <c r="R37" i="193"/>
  <c r="U37" i="193" s="1"/>
  <c r="R38" i="193"/>
  <c r="U38" i="193" s="1"/>
  <c r="R39" i="193"/>
  <c r="U39" i="193" s="1"/>
  <c r="H2" i="193"/>
  <c r="H2" i="144"/>
  <c r="H2" i="139"/>
  <c r="H2" i="138"/>
  <c r="H2" i="136"/>
  <c r="H2" i="135"/>
  <c r="H2" i="134"/>
  <c r="A2" i="194" l="1"/>
  <c r="I9" i="194"/>
  <c r="N9" i="194"/>
  <c r="I10" i="194"/>
  <c r="N10" i="194"/>
  <c r="I11" i="194"/>
  <c r="N11" i="194"/>
  <c r="I12" i="194"/>
  <c r="N12" i="194"/>
  <c r="I13" i="194"/>
  <c r="N13" i="194"/>
  <c r="I14" i="194"/>
  <c r="N14" i="194"/>
  <c r="I15" i="194"/>
  <c r="N15" i="194"/>
  <c r="F16" i="194"/>
  <c r="K16" i="194"/>
  <c r="K31" i="194" s="1"/>
  <c r="I19" i="194"/>
  <c r="N19" i="194"/>
  <c r="I20" i="194"/>
  <c r="N20" i="194"/>
  <c r="I21" i="194"/>
  <c r="N21" i="194"/>
  <c r="I22" i="194"/>
  <c r="N22" i="194"/>
  <c r="I23" i="194"/>
  <c r="N23" i="194"/>
  <c r="I24" i="194"/>
  <c r="N24" i="194"/>
  <c r="I25" i="194"/>
  <c r="N25" i="194"/>
  <c r="I26" i="194"/>
  <c r="N26" i="194"/>
  <c r="I27" i="194"/>
  <c r="N27" i="194"/>
  <c r="I28" i="194"/>
  <c r="N28" i="194"/>
  <c r="F29" i="194"/>
  <c r="K29" i="194"/>
  <c r="I34" i="194"/>
  <c r="N34" i="194"/>
  <c r="I35" i="194"/>
  <c r="N35" i="194"/>
  <c r="I41" i="194"/>
  <c r="N41" i="194"/>
  <c r="I42" i="194"/>
  <c r="N42" i="194"/>
  <c r="I43" i="194"/>
  <c r="N43" i="194"/>
  <c r="I44" i="194"/>
  <c r="N44" i="194"/>
  <c r="F45" i="194"/>
  <c r="K45" i="194"/>
  <c r="I49" i="194"/>
  <c r="N49" i="194"/>
  <c r="I50" i="194"/>
  <c r="N50" i="194"/>
  <c r="I51" i="194"/>
  <c r="N51" i="194"/>
  <c r="I53" i="194"/>
  <c r="N53" i="194"/>
  <c r="I54" i="194"/>
  <c r="N54" i="194"/>
  <c r="I55" i="194"/>
  <c r="N55" i="194"/>
  <c r="I56" i="194"/>
  <c r="N56" i="194"/>
  <c r="I57" i="194"/>
  <c r="N57" i="194"/>
  <c r="I58" i="194"/>
  <c r="N58" i="194"/>
  <c r="I59" i="194"/>
  <c r="N59" i="194"/>
  <c r="F60" i="194"/>
  <c r="K60" i="194"/>
  <c r="I70" i="194"/>
  <c r="P48" i="135"/>
  <c r="Q48" i="135" s="1"/>
  <c r="N48" i="135"/>
  <c r="Q15" i="193"/>
  <c r="N14" i="193"/>
  <c r="P14" i="193" s="1"/>
  <c r="Q14" i="193" s="1"/>
  <c r="N31" i="193"/>
  <c r="P31" i="193" s="1"/>
  <c r="Q31" i="193" s="1"/>
  <c r="N32" i="193"/>
  <c r="P32" i="193" s="1"/>
  <c r="Q32" i="193" s="1"/>
  <c r="N30" i="193"/>
  <c r="P30" i="193" s="1"/>
  <c r="Q30" i="193" s="1"/>
  <c r="N29" i="193"/>
  <c r="P29" i="193" s="1"/>
  <c r="Q29" i="193" s="1"/>
  <c r="N28" i="193"/>
  <c r="P28" i="193" s="1"/>
  <c r="Q28" i="193" s="1"/>
  <c r="N27" i="193"/>
  <c r="P27" i="193" s="1"/>
  <c r="Q27" i="193" s="1"/>
  <c r="N26" i="193"/>
  <c r="P26" i="193" s="1"/>
  <c r="Q26" i="193" s="1"/>
  <c r="N25" i="193"/>
  <c r="P25" i="193" s="1"/>
  <c r="Q25" i="193" s="1"/>
  <c r="N24" i="193"/>
  <c r="P24" i="193" s="1"/>
  <c r="Q24" i="193" s="1"/>
  <c r="N23" i="193"/>
  <c r="P23" i="193" s="1"/>
  <c r="Q23" i="193" s="1"/>
  <c r="N22" i="193"/>
  <c r="P22" i="193" s="1"/>
  <c r="Q22" i="193" s="1"/>
  <c r="N21" i="193"/>
  <c r="P21" i="193" s="1"/>
  <c r="Q21" i="193" s="1"/>
  <c r="N20" i="193"/>
  <c r="P20" i="193" s="1"/>
  <c r="Q20" i="193" s="1"/>
  <c r="N19" i="193"/>
  <c r="P19" i="193" s="1"/>
  <c r="Q19" i="193" s="1"/>
  <c r="N18" i="193"/>
  <c r="P18" i="193" s="1"/>
  <c r="Q18" i="193" s="1"/>
  <c r="N17" i="193"/>
  <c r="P17" i="193" s="1"/>
  <c r="Q17" i="193" s="1"/>
  <c r="N16" i="193"/>
  <c r="P16" i="193" s="1"/>
  <c r="Q16" i="193" s="1"/>
  <c r="N15" i="193"/>
  <c r="P15" i="193" s="1"/>
  <c r="G13" i="193"/>
  <c r="G13" i="147" s="1"/>
  <c r="N14" i="144"/>
  <c r="P14" i="144" s="1"/>
  <c r="Q14" i="144" s="1"/>
  <c r="N45" i="194" l="1"/>
  <c r="K37" i="194"/>
  <c r="K62" i="194" s="1"/>
  <c r="N31" i="194"/>
  <c r="N37" i="194" s="1"/>
  <c r="N60" i="194"/>
  <c r="N29" i="194"/>
  <c r="N16" i="194"/>
  <c r="F31" i="194"/>
  <c r="F37" i="194" s="1"/>
  <c r="F62" i="194" s="1"/>
  <c r="I29" i="194"/>
  <c r="I45" i="194"/>
  <c r="I16" i="194"/>
  <c r="I60" i="194"/>
  <c r="Q13" i="193"/>
  <c r="H13" i="147" s="1"/>
  <c r="N13" i="193"/>
  <c r="N62" i="194" l="1"/>
  <c r="N64" i="194" s="1"/>
  <c r="I31" i="194"/>
  <c r="I37" i="194" s="1"/>
  <c r="I62" i="194" s="1"/>
  <c r="I64" i="194" s="1"/>
  <c r="N66" i="194" l="1"/>
  <c r="N68" i="194" s="1"/>
  <c r="I66" i="194"/>
  <c r="I68" i="194" s="1"/>
  <c r="N70" i="194" l="1"/>
  <c r="K68" i="194"/>
  <c r="K70" i="194" s="1"/>
  <c r="F68" i="194"/>
  <c r="R48" i="135"/>
  <c r="R14" i="144" l="1"/>
  <c r="R13" i="144" s="1"/>
  <c r="R17" i="193"/>
  <c r="R14" i="193"/>
  <c r="R18" i="193"/>
  <c r="R29" i="193"/>
  <c r="R22" i="193"/>
  <c r="R26" i="193"/>
  <c r="R30" i="193"/>
  <c r="R15" i="193"/>
  <c r="R25" i="193"/>
  <c r="R16" i="193"/>
  <c r="R19" i="193"/>
  <c r="R23" i="193"/>
  <c r="R31" i="193"/>
  <c r="R24" i="193"/>
  <c r="R27" i="193"/>
  <c r="R20" i="193"/>
  <c r="R32" i="193"/>
  <c r="R28" i="193"/>
  <c r="R21" i="193"/>
  <c r="P15" i="138"/>
  <c r="P16" i="138"/>
  <c r="P17" i="138"/>
  <c r="P18" i="138"/>
  <c r="P19" i="138"/>
  <c r="P20" i="138"/>
  <c r="P21" i="138"/>
  <c r="P14" i="138"/>
  <c r="R13" i="193" l="1"/>
  <c r="I13" i="147" s="1"/>
  <c r="J13" i="147" s="1"/>
  <c r="G13" i="136"/>
  <c r="N20" i="136"/>
  <c r="P20" i="136" s="1"/>
  <c r="N21" i="136"/>
  <c r="P21" i="136" s="1"/>
  <c r="Q20" i="136" l="1"/>
  <c r="Q21" i="136"/>
  <c r="R20" i="136" l="1"/>
  <c r="R21" i="136"/>
  <c r="G9" i="147" l="1"/>
  <c r="C2" i="147"/>
  <c r="N25" i="144"/>
  <c r="P25" i="144" s="1"/>
  <c r="N24" i="144"/>
  <c r="P24" i="144" s="1"/>
  <c r="N23" i="144"/>
  <c r="P23" i="144" s="1"/>
  <c r="N22" i="144"/>
  <c r="P22" i="144" s="1"/>
  <c r="N21" i="144"/>
  <c r="P21" i="144" s="1"/>
  <c r="N20" i="144"/>
  <c r="P20" i="144" s="1"/>
  <c r="N19" i="144"/>
  <c r="P19" i="144" s="1"/>
  <c r="N18" i="144"/>
  <c r="P18" i="144" s="1"/>
  <c r="N17" i="144"/>
  <c r="P17" i="144" s="1"/>
  <c r="N16" i="144"/>
  <c r="P16" i="144" s="1"/>
  <c r="N15" i="144"/>
  <c r="P15" i="144" s="1"/>
  <c r="G13" i="144"/>
  <c r="N53" i="139"/>
  <c r="P53" i="139" s="1"/>
  <c r="N52" i="139"/>
  <c r="P52" i="139" s="1"/>
  <c r="N51" i="139"/>
  <c r="P51" i="139" s="1"/>
  <c r="N50" i="139"/>
  <c r="P50" i="139" s="1"/>
  <c r="N49" i="139"/>
  <c r="P49" i="139" s="1"/>
  <c r="N48" i="139"/>
  <c r="P48" i="139" s="1"/>
  <c r="N47" i="139"/>
  <c r="P47" i="139" s="1"/>
  <c r="N46" i="139"/>
  <c r="P46" i="139" s="1"/>
  <c r="N45" i="139"/>
  <c r="P45" i="139" s="1"/>
  <c r="N44" i="139"/>
  <c r="P44" i="139" s="1"/>
  <c r="N43" i="139"/>
  <c r="P43" i="139" s="1"/>
  <c r="N42" i="139"/>
  <c r="P42" i="139" s="1"/>
  <c r="N41" i="139"/>
  <c r="P41" i="139" s="1"/>
  <c r="N40" i="139"/>
  <c r="P40" i="139" s="1"/>
  <c r="N39" i="139"/>
  <c r="P39" i="139" s="1"/>
  <c r="N38" i="139"/>
  <c r="P38" i="139" s="1"/>
  <c r="N37" i="139"/>
  <c r="P37" i="139" s="1"/>
  <c r="N36" i="139"/>
  <c r="P36" i="139" s="1"/>
  <c r="N35" i="139"/>
  <c r="P35" i="139" s="1"/>
  <c r="N34" i="139"/>
  <c r="P34" i="139" s="1"/>
  <c r="N33" i="139"/>
  <c r="P33" i="139" s="1"/>
  <c r="N32" i="139"/>
  <c r="P32" i="139" s="1"/>
  <c r="N31" i="139"/>
  <c r="P31" i="139" s="1"/>
  <c r="N30" i="139"/>
  <c r="P30" i="139" s="1"/>
  <c r="N29" i="139"/>
  <c r="P29" i="139" s="1"/>
  <c r="N28" i="139"/>
  <c r="P28" i="139" s="1"/>
  <c r="N27" i="139"/>
  <c r="P27" i="139" s="1"/>
  <c r="N26" i="139"/>
  <c r="P26" i="139" s="1"/>
  <c r="N25" i="139"/>
  <c r="P25" i="139" s="1"/>
  <c r="N24" i="139"/>
  <c r="P24" i="139" s="1"/>
  <c r="N23" i="139"/>
  <c r="P23" i="139" s="1"/>
  <c r="N22" i="139"/>
  <c r="P22" i="139" s="1"/>
  <c r="N21" i="139"/>
  <c r="P21" i="139" s="1"/>
  <c r="N20" i="139"/>
  <c r="P20" i="139" s="1"/>
  <c r="N19" i="139"/>
  <c r="P19" i="139" s="1"/>
  <c r="N18" i="139"/>
  <c r="P18" i="139" s="1"/>
  <c r="N17" i="139"/>
  <c r="P17" i="139" s="1"/>
  <c r="N16" i="139"/>
  <c r="P16" i="139" s="1"/>
  <c r="N15" i="139"/>
  <c r="P15" i="139" s="1"/>
  <c r="N14" i="139"/>
  <c r="P14" i="139" s="1"/>
  <c r="G13" i="139"/>
  <c r="G11" i="147" s="1"/>
  <c r="N21" i="138"/>
  <c r="N20" i="138"/>
  <c r="N19" i="138"/>
  <c r="N18" i="138"/>
  <c r="N17" i="138"/>
  <c r="N16" i="138"/>
  <c r="N15" i="138"/>
  <c r="N14" i="138"/>
  <c r="G13" i="138"/>
  <c r="G10" i="147" s="1"/>
  <c r="N19" i="136"/>
  <c r="P19" i="136" s="1"/>
  <c r="N18" i="136"/>
  <c r="P18" i="136" s="1"/>
  <c r="N17" i="136"/>
  <c r="P17" i="136" s="1"/>
  <c r="N16" i="136"/>
  <c r="P16" i="136" s="1"/>
  <c r="N15" i="136"/>
  <c r="P15" i="136" s="1"/>
  <c r="N14" i="136"/>
  <c r="N47" i="135"/>
  <c r="P47" i="135" s="1"/>
  <c r="N46" i="135"/>
  <c r="P46" i="135" s="1"/>
  <c r="N45" i="135"/>
  <c r="P45" i="135" s="1"/>
  <c r="N44" i="135"/>
  <c r="P44" i="135" s="1"/>
  <c r="N43" i="135"/>
  <c r="P43" i="135" s="1"/>
  <c r="N42" i="135"/>
  <c r="P42" i="135" s="1"/>
  <c r="N41" i="135"/>
  <c r="P41" i="135" s="1"/>
  <c r="N40" i="135"/>
  <c r="P40" i="135" s="1"/>
  <c r="N39" i="135"/>
  <c r="P39" i="135" s="1"/>
  <c r="N38" i="135"/>
  <c r="P38" i="135" s="1"/>
  <c r="N37" i="135"/>
  <c r="P37" i="135" s="1"/>
  <c r="N36" i="135"/>
  <c r="P36" i="135" s="1"/>
  <c r="N35" i="135"/>
  <c r="P35" i="135" s="1"/>
  <c r="N34" i="135"/>
  <c r="P34" i="135" s="1"/>
  <c r="N33" i="135"/>
  <c r="P33" i="135" s="1"/>
  <c r="N32" i="135"/>
  <c r="P32" i="135" s="1"/>
  <c r="N31" i="135"/>
  <c r="P31" i="135" s="1"/>
  <c r="N30" i="135"/>
  <c r="P30" i="135" s="1"/>
  <c r="N29" i="135"/>
  <c r="P29" i="135" s="1"/>
  <c r="N28" i="135"/>
  <c r="P28" i="135" s="1"/>
  <c r="N27" i="135"/>
  <c r="P27" i="135" s="1"/>
  <c r="N26" i="135"/>
  <c r="P26" i="135" s="1"/>
  <c r="N25" i="135"/>
  <c r="P25" i="135" s="1"/>
  <c r="N24" i="135"/>
  <c r="P24" i="135" s="1"/>
  <c r="N23" i="135"/>
  <c r="P23" i="135" s="1"/>
  <c r="N22" i="135"/>
  <c r="P22" i="135" s="1"/>
  <c r="N21" i="135"/>
  <c r="P21" i="135" s="1"/>
  <c r="N20" i="135"/>
  <c r="P20" i="135" s="1"/>
  <c r="N19" i="135"/>
  <c r="P19" i="135" s="1"/>
  <c r="N18" i="135"/>
  <c r="P18" i="135" s="1"/>
  <c r="N17" i="135"/>
  <c r="P17" i="135" s="1"/>
  <c r="N16" i="135"/>
  <c r="P16" i="135" s="1"/>
  <c r="N15" i="135"/>
  <c r="P15" i="135" s="1"/>
  <c r="N14" i="135"/>
  <c r="P14" i="135" s="1"/>
  <c r="N97" i="134"/>
  <c r="P97" i="134" s="1"/>
  <c r="N96" i="134"/>
  <c r="P96" i="134" s="1"/>
  <c r="N95" i="134"/>
  <c r="P95" i="134" s="1"/>
  <c r="N94" i="134"/>
  <c r="P94" i="134" s="1"/>
  <c r="N93" i="134"/>
  <c r="P93" i="134" s="1"/>
  <c r="N92" i="134"/>
  <c r="P92" i="134" s="1"/>
  <c r="N91" i="134"/>
  <c r="P91" i="134" s="1"/>
  <c r="N90" i="134"/>
  <c r="P90" i="134" s="1"/>
  <c r="N89" i="134"/>
  <c r="P89" i="134" s="1"/>
  <c r="N88" i="134"/>
  <c r="P88" i="134" s="1"/>
  <c r="N87" i="134"/>
  <c r="P87" i="134" s="1"/>
  <c r="N86" i="134"/>
  <c r="P86" i="134" s="1"/>
  <c r="N85" i="134"/>
  <c r="P85" i="134" s="1"/>
  <c r="N84" i="134"/>
  <c r="P84" i="134" s="1"/>
  <c r="N83" i="134"/>
  <c r="P83" i="134" s="1"/>
  <c r="N82" i="134"/>
  <c r="P82" i="134" s="1"/>
  <c r="N81" i="134"/>
  <c r="P81" i="134" s="1"/>
  <c r="N80" i="134"/>
  <c r="P80" i="134" s="1"/>
  <c r="N79" i="134"/>
  <c r="P79" i="134" s="1"/>
  <c r="N78" i="134"/>
  <c r="P78" i="134" s="1"/>
  <c r="N77" i="134"/>
  <c r="P77" i="134" s="1"/>
  <c r="N76" i="134"/>
  <c r="P76" i="134" s="1"/>
  <c r="N75" i="134"/>
  <c r="P75" i="134" s="1"/>
  <c r="N74" i="134"/>
  <c r="P74" i="134" s="1"/>
  <c r="N73" i="134"/>
  <c r="P73" i="134" s="1"/>
  <c r="N72" i="134"/>
  <c r="P72" i="134" s="1"/>
  <c r="N71" i="134"/>
  <c r="P71" i="134" s="1"/>
  <c r="N70" i="134"/>
  <c r="P70" i="134" s="1"/>
  <c r="N69" i="134"/>
  <c r="P69" i="134" s="1"/>
  <c r="N68" i="134"/>
  <c r="P68" i="134" s="1"/>
  <c r="N67" i="134"/>
  <c r="P67" i="134" s="1"/>
  <c r="N66" i="134"/>
  <c r="P66" i="134" s="1"/>
  <c r="N65" i="134"/>
  <c r="P65" i="134" s="1"/>
  <c r="N64" i="134"/>
  <c r="P64" i="134" s="1"/>
  <c r="N63" i="134"/>
  <c r="P63" i="134" s="1"/>
  <c r="N62" i="134"/>
  <c r="P62" i="134" s="1"/>
  <c r="N61" i="134"/>
  <c r="P61" i="134" s="1"/>
  <c r="N60" i="134"/>
  <c r="P60" i="134" s="1"/>
  <c r="N59" i="134"/>
  <c r="P59" i="134" s="1"/>
  <c r="N58" i="134"/>
  <c r="P58" i="134" s="1"/>
  <c r="N57" i="134"/>
  <c r="P57" i="134" s="1"/>
  <c r="N56" i="134"/>
  <c r="P56" i="134" s="1"/>
  <c r="N55" i="134"/>
  <c r="P55" i="134" s="1"/>
  <c r="N54" i="134"/>
  <c r="P54" i="134" s="1"/>
  <c r="N53" i="134"/>
  <c r="P53" i="134" s="1"/>
  <c r="N52" i="134"/>
  <c r="P52" i="134" s="1"/>
  <c r="N51" i="134"/>
  <c r="P51" i="134" s="1"/>
  <c r="N50" i="134"/>
  <c r="P50" i="134" s="1"/>
  <c r="N49" i="134"/>
  <c r="P49" i="134" s="1"/>
  <c r="N48" i="134"/>
  <c r="P48" i="134" s="1"/>
  <c r="N47" i="134"/>
  <c r="P47" i="134" s="1"/>
  <c r="N46" i="134"/>
  <c r="P46" i="134" s="1"/>
  <c r="N45" i="134"/>
  <c r="P45" i="134" s="1"/>
  <c r="N44" i="134"/>
  <c r="P44" i="134" s="1"/>
  <c r="N43" i="134"/>
  <c r="P43" i="134" s="1"/>
  <c r="N42" i="134"/>
  <c r="P42" i="134" s="1"/>
  <c r="N41" i="134"/>
  <c r="P41" i="134" s="1"/>
  <c r="N40" i="134"/>
  <c r="P40" i="134" s="1"/>
  <c r="N39" i="134"/>
  <c r="P39" i="134" s="1"/>
  <c r="N38" i="134"/>
  <c r="P38" i="134" s="1"/>
  <c r="N37" i="134"/>
  <c r="P37" i="134" s="1"/>
  <c r="N36" i="134"/>
  <c r="P36" i="134" s="1"/>
  <c r="N35" i="134"/>
  <c r="P35" i="134" s="1"/>
  <c r="N34" i="134"/>
  <c r="P34" i="134" s="1"/>
  <c r="N33" i="134"/>
  <c r="P33" i="134" s="1"/>
  <c r="N32" i="134"/>
  <c r="P32" i="134" s="1"/>
  <c r="N31" i="134"/>
  <c r="P31" i="134" s="1"/>
  <c r="N30" i="134"/>
  <c r="P30" i="134" s="1"/>
  <c r="N29" i="134"/>
  <c r="P29" i="134" s="1"/>
  <c r="N28" i="134"/>
  <c r="P28" i="134" s="1"/>
  <c r="N27" i="134"/>
  <c r="P27" i="134" s="1"/>
  <c r="N26" i="134"/>
  <c r="P26" i="134" s="1"/>
  <c r="N25" i="134"/>
  <c r="P25" i="134" s="1"/>
  <c r="N24" i="134"/>
  <c r="P24" i="134" s="1"/>
  <c r="N23" i="134"/>
  <c r="P23" i="134" s="1"/>
  <c r="N22" i="134"/>
  <c r="P22" i="134" s="1"/>
  <c r="N21" i="134"/>
  <c r="P21" i="134" s="1"/>
  <c r="N20" i="134"/>
  <c r="P20" i="134" s="1"/>
  <c r="N19" i="134"/>
  <c r="P19" i="134" s="1"/>
  <c r="N18" i="134"/>
  <c r="P18" i="134" s="1"/>
  <c r="N17" i="134"/>
  <c r="P17" i="134" s="1"/>
  <c r="N16" i="134"/>
  <c r="P16" i="134" s="1"/>
  <c r="N15" i="134"/>
  <c r="P15" i="134" s="1"/>
  <c r="N14" i="134"/>
  <c r="P14" i="134" s="1"/>
  <c r="P13" i="134" s="1"/>
  <c r="G13" i="134"/>
  <c r="G7" i="147" s="1"/>
  <c r="R16" i="144" l="1"/>
  <c r="Q16" i="144"/>
  <c r="R17" i="144"/>
  <c r="Q17" i="144"/>
  <c r="R18" i="144"/>
  <c r="Q18" i="144"/>
  <c r="R19" i="144"/>
  <c r="Q19" i="144"/>
  <c r="R20" i="144"/>
  <c r="Q20" i="144"/>
  <c r="R21" i="144"/>
  <c r="Q21" i="144"/>
  <c r="R22" i="144"/>
  <c r="Q22" i="144"/>
  <c r="R23" i="144"/>
  <c r="Q23" i="144"/>
  <c r="R24" i="144"/>
  <c r="Q24" i="144"/>
  <c r="R25" i="144"/>
  <c r="Q25" i="144"/>
  <c r="R15" i="144"/>
  <c r="Q15" i="144"/>
  <c r="G12" i="147"/>
  <c r="N13" i="136"/>
  <c r="P14" i="136"/>
  <c r="N13" i="138"/>
  <c r="N13" i="144"/>
  <c r="Q43" i="139"/>
  <c r="Q50" i="139"/>
  <c r="N13" i="139"/>
  <c r="Q37" i="139"/>
  <c r="Q39" i="139"/>
  <c r="Q25" i="135"/>
  <c r="Q15" i="135"/>
  <c r="Q43" i="135"/>
  <c r="Q20" i="135"/>
  <c r="N13" i="134"/>
  <c r="Q66" i="134"/>
  <c r="Q91" i="134"/>
  <c r="Q21" i="138"/>
  <c r="Q15" i="134"/>
  <c r="Q16" i="134"/>
  <c r="Q29" i="134"/>
  <c r="Q37" i="134"/>
  <c r="Q39" i="134"/>
  <c r="Q40" i="134"/>
  <c r="Q46" i="134"/>
  <c r="Q77" i="134"/>
  <c r="Q79" i="134"/>
  <c r="Q80" i="134"/>
  <c r="Q85" i="134"/>
  <c r="Q87" i="134"/>
  <c r="Q93" i="134"/>
  <c r="Q95" i="134"/>
  <c r="Q18" i="135"/>
  <c r="Q21" i="135"/>
  <c r="Q23" i="135"/>
  <c r="Q26" i="135"/>
  <c r="Q17" i="136"/>
  <c r="Q19" i="136"/>
  <c r="Q19" i="139"/>
  <c r="Q41" i="139"/>
  <c r="Q33" i="139"/>
  <c r="Q16" i="138"/>
  <c r="Q14" i="138"/>
  <c r="Q61" i="134"/>
  <c r="Q63" i="134"/>
  <c r="Q64" i="134"/>
  <c r="Q29" i="135"/>
  <c r="Q31" i="135"/>
  <c r="Q37" i="135"/>
  <c r="Q45" i="135"/>
  <c r="Q46" i="135"/>
  <c r="Q53" i="134"/>
  <c r="Q55" i="134"/>
  <c r="Q56" i="134"/>
  <c r="Q69" i="134"/>
  <c r="Q71" i="134"/>
  <c r="Q72" i="134"/>
  <c r="Q24" i="134"/>
  <c r="Q52" i="134"/>
  <c r="Q60" i="134"/>
  <c r="Q67" i="134"/>
  <c r="Q68" i="134"/>
  <c r="Q76" i="134"/>
  <c r="Q17" i="135"/>
  <c r="Q42" i="135"/>
  <c r="Q28" i="134"/>
  <c r="P13" i="136"/>
  <c r="Q30" i="134"/>
  <c r="Q34" i="134"/>
  <c r="Q32" i="134"/>
  <c r="Q16" i="135" l="1"/>
  <c r="Q15" i="138"/>
  <c r="Q18" i="138"/>
  <c r="Q25" i="139"/>
  <c r="Q14" i="139"/>
  <c r="Q15" i="139"/>
  <c r="Q31" i="139"/>
  <c r="Q38" i="139"/>
  <c r="Q21" i="139"/>
  <c r="Q53" i="139"/>
  <c r="Q30" i="139"/>
  <c r="Q45" i="139"/>
  <c r="Q26" i="139"/>
  <c r="Q46" i="139"/>
  <c r="Q23" i="139"/>
  <c r="Q30" i="135"/>
  <c r="Q39" i="135"/>
  <c r="Q22" i="135"/>
  <c r="Q44" i="135"/>
  <c r="Q19" i="134"/>
  <c r="Q33" i="134"/>
  <c r="Q17" i="134"/>
  <c r="Q18" i="134"/>
  <c r="Q50" i="134"/>
  <c r="Q75" i="134"/>
  <c r="Q96" i="134"/>
  <c r="Q58" i="134"/>
  <c r="Q57" i="134"/>
  <c r="Q49" i="134"/>
  <c r="Q83" i="134"/>
  <c r="Q88" i="134"/>
  <c r="Q25" i="134"/>
  <c r="Q97" i="134"/>
  <c r="Q81" i="134"/>
  <c r="Q42" i="134"/>
  <c r="Q41" i="134"/>
  <c r="Q65" i="134"/>
  <c r="Q73" i="134"/>
  <c r="Q21" i="134"/>
  <c r="Q89" i="134"/>
  <c r="Q32" i="135"/>
  <c r="Q70" i="134"/>
  <c r="Q92" i="134"/>
  <c r="Q84" i="134"/>
  <c r="Q82" i="134"/>
  <c r="Q33" i="135"/>
  <c r="Q48" i="139"/>
  <c r="Q44" i="134"/>
  <c r="Q26" i="134"/>
  <c r="Q14" i="136"/>
  <c r="Q35" i="134"/>
  <c r="Q59" i="134"/>
  <c r="Q40" i="139"/>
  <c r="Q49" i="139"/>
  <c r="Q34" i="139"/>
  <c r="Q29" i="139"/>
  <c r="Q24" i="139"/>
  <c r="Q48" i="134"/>
  <c r="Q17" i="138"/>
  <c r="Q27" i="135"/>
  <c r="Q51" i="134"/>
  <c r="Q35" i="135"/>
  <c r="Q43" i="134"/>
  <c r="Q16" i="139"/>
  <c r="Q90" i="134"/>
  <c r="Q74" i="134"/>
  <c r="Q20" i="134"/>
  <c r="Q28" i="135"/>
  <c r="Q40" i="135"/>
  <c r="Q16" i="136"/>
  <c r="Q18" i="136"/>
  <c r="Q94" i="134"/>
  <c r="Q78" i="134"/>
  <c r="Q22" i="134"/>
  <c r="Q24" i="135"/>
  <c r="Q15" i="136"/>
  <c r="Q45" i="134"/>
  <c r="Q52" i="139"/>
  <c r="Q36" i="139"/>
  <c r="Q86" i="134"/>
  <c r="Q54" i="134"/>
  <c r="Q47" i="134"/>
  <c r="Q14" i="135"/>
  <c r="Q28" i="139"/>
  <c r="Q18" i="139"/>
  <c r="Q42" i="139"/>
  <c r="Q62" i="134"/>
  <c r="Q38" i="134"/>
  <c r="Q36" i="134"/>
  <c r="Q41" i="135"/>
  <c r="Q47" i="135"/>
  <c r="Q20" i="138"/>
  <c r="Q44" i="139"/>
  <c r="Q32" i="139"/>
  <c r="Q27" i="139"/>
  <c r="Q22" i="139"/>
  <c r="Q19" i="138"/>
  <c r="Q19" i="135"/>
  <c r="Q31" i="134"/>
  <c r="Q27" i="134"/>
  <c r="Q23" i="134"/>
  <c r="Q17" i="139"/>
  <c r="Q47" i="139"/>
  <c r="Q51" i="139"/>
  <c r="Q35" i="139"/>
  <c r="Q36" i="135"/>
  <c r="Q34" i="135"/>
  <c r="Q38" i="135"/>
  <c r="Q20" i="139"/>
  <c r="Q13" i="136" l="1"/>
  <c r="P13" i="138"/>
  <c r="H12" i="147"/>
  <c r="P13" i="139"/>
  <c r="P13" i="135"/>
  <c r="H8" i="147" s="1"/>
  <c r="Q14" i="134"/>
  <c r="Q13" i="134" s="1"/>
  <c r="Q13" i="135"/>
  <c r="Q13" i="138"/>
  <c r="Q13" i="139"/>
  <c r="H9" i="147"/>
  <c r="H10" i="147" l="1"/>
  <c r="H11" i="147"/>
  <c r="H7" i="147"/>
  <c r="H4" i="147" s="1"/>
  <c r="R17" i="136" l="1"/>
  <c r="R19" i="136"/>
  <c r="R15" i="136"/>
  <c r="R18" i="136"/>
  <c r="R14" i="136"/>
  <c r="R16" i="136"/>
  <c r="R46" i="135"/>
  <c r="R21" i="135"/>
  <c r="R23" i="135"/>
  <c r="R25" i="135"/>
  <c r="R26" i="135"/>
  <c r="R40" i="135"/>
  <c r="R38" i="135"/>
  <c r="R34" i="135"/>
  <c r="R44" i="135"/>
  <c r="R33" i="135"/>
  <c r="R28" i="135"/>
  <c r="R20" i="135"/>
  <c r="R45" i="135"/>
  <c r="R27" i="135"/>
  <c r="R39" i="135"/>
  <c r="R35" i="135"/>
  <c r="R37" i="135"/>
  <c r="R36" i="135"/>
  <c r="R14" i="135"/>
  <c r="R18" i="135"/>
  <c r="R30" i="135"/>
  <c r="R16" i="135"/>
  <c r="R42" i="135"/>
  <c r="R19" i="135"/>
  <c r="R43" i="135"/>
  <c r="R29" i="135"/>
  <c r="R47" i="135"/>
  <c r="R31" i="135"/>
  <c r="R15" i="135"/>
  <c r="R17" i="135"/>
  <c r="R32" i="135"/>
  <c r="R22" i="135"/>
  <c r="R24" i="135"/>
  <c r="R41" i="135"/>
  <c r="R23" i="139"/>
  <c r="R31" i="139"/>
  <c r="R39" i="139"/>
  <c r="R43" i="139"/>
  <c r="R19" i="139"/>
  <c r="R15" i="139"/>
  <c r="R37" i="139"/>
  <c r="R45" i="139"/>
  <c r="R25" i="139"/>
  <c r="R41" i="139"/>
  <c r="R48" i="139"/>
  <c r="R20" i="139"/>
  <c r="R42" i="139"/>
  <c r="R14" i="139"/>
  <c r="R46" i="139"/>
  <c r="R49" i="139"/>
  <c r="R29" i="139"/>
  <c r="R38" i="139"/>
  <c r="R52" i="139"/>
  <c r="R36" i="139"/>
  <c r="R53" i="139"/>
  <c r="R30" i="139"/>
  <c r="R28" i="139"/>
  <c r="R40" i="139"/>
  <c r="R26" i="139"/>
  <c r="R34" i="139"/>
  <c r="R16" i="139"/>
  <c r="R44" i="139"/>
  <c r="R32" i="139"/>
  <c r="R22" i="139"/>
  <c r="R17" i="139"/>
  <c r="R47" i="139"/>
  <c r="R51" i="139"/>
  <c r="R35" i="139"/>
  <c r="R21" i="139"/>
  <c r="R27" i="139"/>
  <c r="R18" i="139"/>
  <c r="R24" i="139"/>
  <c r="R33" i="139"/>
  <c r="R50" i="139"/>
  <c r="R28" i="134"/>
  <c r="R21" i="134"/>
  <c r="R29" i="134"/>
  <c r="R37" i="134"/>
  <c r="R64" i="134"/>
  <c r="R25" i="134"/>
  <c r="R40" i="134"/>
  <c r="R52" i="134"/>
  <c r="R80" i="134"/>
  <c r="R42" i="134"/>
  <c r="R49" i="134"/>
  <c r="R65" i="134"/>
  <c r="R77" i="134"/>
  <c r="R81" i="134"/>
  <c r="R85" i="134"/>
  <c r="R89" i="134"/>
  <c r="R93" i="134"/>
  <c r="R97" i="134"/>
  <c r="R32" i="134"/>
  <c r="R16" i="134"/>
  <c r="R15" i="134"/>
  <c r="R33" i="134"/>
  <c r="R72" i="134"/>
  <c r="R39" i="134"/>
  <c r="R41" i="134"/>
  <c r="R55" i="134"/>
  <c r="R73" i="134"/>
  <c r="R79" i="134"/>
  <c r="R83" i="134"/>
  <c r="R87" i="134"/>
  <c r="R91" i="134"/>
  <c r="R95" i="134"/>
  <c r="R90" i="134"/>
  <c r="R74" i="134"/>
  <c r="R26" i="134"/>
  <c r="R70" i="134"/>
  <c r="R47" i="134"/>
  <c r="R20" i="134"/>
  <c r="R84" i="134"/>
  <c r="R46" i="134"/>
  <c r="R96" i="134"/>
  <c r="R56" i="134"/>
  <c r="R58" i="134"/>
  <c r="R71" i="134"/>
  <c r="R34" i="134"/>
  <c r="R35" i="134"/>
  <c r="R59" i="134"/>
  <c r="R51" i="134"/>
  <c r="R43" i="134"/>
  <c r="R63" i="134"/>
  <c r="R50" i="134"/>
  <c r="R24" i="134"/>
  <c r="R45" i="134"/>
  <c r="R61" i="134"/>
  <c r="R76" i="134"/>
  <c r="R60" i="134"/>
  <c r="R82" i="134"/>
  <c r="R44" i="134"/>
  <c r="R18" i="134"/>
  <c r="R54" i="134"/>
  <c r="R92" i="134"/>
  <c r="R53" i="134"/>
  <c r="R67" i="134"/>
  <c r="R62" i="134"/>
  <c r="R38" i="134"/>
  <c r="R31" i="134"/>
  <c r="R27" i="134"/>
  <c r="R23" i="134"/>
  <c r="R17" i="134"/>
  <c r="R69" i="134"/>
  <c r="R36" i="134"/>
  <c r="R19" i="134"/>
  <c r="R86" i="134"/>
  <c r="R30" i="134"/>
  <c r="R88" i="134"/>
  <c r="R57" i="134"/>
  <c r="R75" i="134"/>
  <c r="R48" i="134"/>
  <c r="R66" i="134"/>
  <c r="R94" i="134"/>
  <c r="R78" i="134"/>
  <c r="R22" i="134"/>
  <c r="R68" i="134"/>
  <c r="R14" i="134"/>
  <c r="R21" i="138"/>
  <c r="R17" i="138"/>
  <c r="R16" i="138"/>
  <c r="R14" i="138"/>
  <c r="R19" i="138"/>
  <c r="R15" i="138"/>
  <c r="R18" i="138"/>
  <c r="R20" i="138"/>
  <c r="R13" i="135" l="1"/>
  <c r="I8" i="147" s="1"/>
  <c r="R13" i="136"/>
  <c r="I9" i="147" s="1"/>
  <c r="I12" i="147"/>
  <c r="J12" i="147" s="1"/>
  <c r="R13" i="139"/>
  <c r="I11" i="147" s="1"/>
  <c r="R13" i="138"/>
  <c r="I10" i="147" s="1"/>
  <c r="R13" i="134"/>
  <c r="I7" i="147" s="1"/>
  <c r="I4" i="147" l="1"/>
  <c r="J9" i="147"/>
  <c r="J10" i="147"/>
  <c r="J8" i="147"/>
  <c r="J7" i="147"/>
  <c r="J11" i="147"/>
  <c r="J4" i="147" l="1"/>
  <c r="B2" i="55"/>
  <c r="B1" i="10" l="1"/>
  <c r="B1" i="2" l="1"/>
  <c r="G8" i="147"/>
  <c r="G4" i="147" s="1"/>
</calcChain>
</file>

<file path=xl/sharedStrings.xml><?xml version="1.0" encoding="utf-8"?>
<sst xmlns="http://schemas.openxmlformats.org/spreadsheetml/2006/main" count="1939" uniqueCount="576">
  <si>
    <t>lfd.Nr.</t>
  </si>
  <si>
    <t>Bezeichnung des Inhalts</t>
  </si>
  <si>
    <t>Verzeichnis der Raumgruppen (RG)</t>
  </si>
  <si>
    <t>zur Angebotsgesamtübersicht</t>
  </si>
  <si>
    <t>A</t>
  </si>
  <si>
    <t>B</t>
  </si>
  <si>
    <t>S</t>
  </si>
  <si>
    <t>K</t>
  </si>
  <si>
    <t>F</t>
  </si>
  <si>
    <t>L</t>
  </si>
  <si>
    <t>Lager-, Abstell-, Archiv-, Technikräume</t>
  </si>
  <si>
    <t>T</t>
  </si>
  <si>
    <t xml:space="preserve">Ermittlung der Reinigungshäufigkeiten / Turnus (siehe nebenstehende Tabelle) </t>
  </si>
  <si>
    <t>Reinigungstage
 pro Woche</t>
  </si>
  <si>
    <t>Reinigungstage pro Jahr/
Faktor</t>
  </si>
  <si>
    <t>=</t>
  </si>
  <si>
    <t>Reinigung 7x pro Woche</t>
  </si>
  <si>
    <t>Reinigung 6x pro Woche</t>
  </si>
  <si>
    <t>Reinigung 5x pro Woche</t>
  </si>
  <si>
    <t xml:space="preserve">Reinigung 4x pro Woche </t>
  </si>
  <si>
    <t>Reinigung Mo, Mi, Fr</t>
  </si>
  <si>
    <t>Reinigung jeden 2. Tag</t>
  </si>
  <si>
    <t>Reinigung 2x pro Woche</t>
  </si>
  <si>
    <t>Reinigung 1x pro Woche</t>
  </si>
  <si>
    <t>Reinigung 2x pro Monat</t>
  </si>
  <si>
    <t>M</t>
  </si>
  <si>
    <t>Reinigung 1x pro Monat</t>
  </si>
  <si>
    <t>4j</t>
  </si>
  <si>
    <t>Reinigung 4x pro Jahr</t>
  </si>
  <si>
    <t>1j</t>
  </si>
  <si>
    <t>Reinigung 1x pro Jahr</t>
  </si>
  <si>
    <t>Reinigung nach Auftrag / Bedarf</t>
  </si>
  <si>
    <t>Reinigungszeiten</t>
  </si>
  <si>
    <t xml:space="preserve">Sonstiges </t>
  </si>
  <si>
    <t>Sicht-
reinigung:</t>
  </si>
  <si>
    <t>ist das punktuelle Beseitigen von augenfälliger Grobverschmutzung, 
wie z.B. Erde oder Flecken von Böden, Wänden oder Einrichtungsgegenständen, welche über die normale Verschmutzung zwischen den Reinigungsintervallen hinausgeht. Die Sichtreinigung ist im Rahmen der turnusmäßigen Abfallentsorgung durchzuführen.</t>
  </si>
  <si>
    <t>Rhythmus der
Einzelleistung</t>
  </si>
  <si>
    <t>Bemerkungen</t>
  </si>
  <si>
    <t>nach Bedarf</t>
  </si>
  <si>
    <t>Wöchentlich</t>
  </si>
  <si>
    <t>Monatlich</t>
  </si>
  <si>
    <t>Jährlich</t>
  </si>
  <si>
    <t>Raumgruppe S</t>
  </si>
  <si>
    <t>Boden</t>
  </si>
  <si>
    <t>x</t>
  </si>
  <si>
    <t>zur Gesamtübersicht</t>
  </si>
  <si>
    <t>1</t>
  </si>
  <si>
    <t>Abfall</t>
  </si>
  <si>
    <t>wenn vorhanden</t>
  </si>
  <si>
    <t>Wand</t>
  </si>
  <si>
    <t>Inventar</t>
  </si>
  <si>
    <t>Heizkörper einschließlich Rohrleitungen feucht reinigen, wenn frei zugänglich</t>
  </si>
  <si>
    <t>Spiegel fleckenfrei reinigen</t>
  </si>
  <si>
    <t>Raumgruppe F</t>
  </si>
  <si>
    <t>2</t>
  </si>
  <si>
    <t>Handläufe und Treppengeländer feucht reinigen</t>
  </si>
  <si>
    <t>Raumgruppe B</t>
  </si>
  <si>
    <t>Raumgruppe K</t>
  </si>
  <si>
    <t xml:space="preserve"> </t>
  </si>
  <si>
    <t>Raumgruppe L</t>
  </si>
  <si>
    <t>Raumgruppe A</t>
  </si>
  <si>
    <t>Fensterbank staubbindend reinigen, wenn frei und zugänglich</t>
  </si>
  <si>
    <t>Sonstiges</t>
  </si>
  <si>
    <t>1.00</t>
  </si>
  <si>
    <t>TARIFLOHN (FERTIGUNGSLOHN, PRODUKTIVLOHN)</t>
  </si>
  <si>
    <t>%</t>
  </si>
  <si>
    <t>2.00</t>
  </si>
  <si>
    <t>LOHNGEBUNDENE KOSTEN</t>
  </si>
  <si>
    <t>2.10</t>
  </si>
  <si>
    <t>Sozialversicherungsbeiträge (Arbeitgeberanteil)</t>
  </si>
  <si>
    <t>2.11</t>
  </si>
  <si>
    <t>2.12</t>
  </si>
  <si>
    <t>Rentenversicherung</t>
  </si>
  <si>
    <t>2.13</t>
  </si>
  <si>
    <t>Arbeitslosenversicherung</t>
  </si>
  <si>
    <t>2.14</t>
  </si>
  <si>
    <t>Pflegeversicherung</t>
  </si>
  <si>
    <t>2.15</t>
  </si>
  <si>
    <t>U2 Mutterschaftsaufwendungen</t>
  </si>
  <si>
    <t>2.16</t>
  </si>
  <si>
    <t>2.17</t>
  </si>
  <si>
    <t>Gesetzliche Unfallversicherung</t>
  </si>
  <si>
    <t>Zwischensumme der Positionen unter 2.10</t>
  </si>
  <si>
    <t>2.20</t>
  </si>
  <si>
    <t>Soziallöhne</t>
  </si>
  <si>
    <t>2.21</t>
  </si>
  <si>
    <t>Sozialversicherung auf Pos. 2.21</t>
  </si>
  <si>
    <t>2.22</t>
  </si>
  <si>
    <t>Sozialversicherung auf Pos. 2.22</t>
  </si>
  <si>
    <t>2.23</t>
  </si>
  <si>
    <t>Sozialversicherung auf Pos. 2.23</t>
  </si>
  <si>
    <t>2.24</t>
  </si>
  <si>
    <t>Sozialversicherung auf Pos. 2.24</t>
  </si>
  <si>
    <t>2.25</t>
  </si>
  <si>
    <t>Schwerbehindertenabgabe</t>
  </si>
  <si>
    <t>2.30</t>
  </si>
  <si>
    <t>Zusätzliche lohngebundene Kosten</t>
  </si>
  <si>
    <t>2.31</t>
  </si>
  <si>
    <t>Haftpflichtversicherung</t>
  </si>
  <si>
    <t>2.32</t>
  </si>
  <si>
    <t>3.00</t>
  </si>
  <si>
    <t>SONSTIGE AUFTRAGSBEZOGENE KOSTEN</t>
  </si>
  <si>
    <t>3.10</t>
  </si>
  <si>
    <t>3.20</t>
  </si>
  <si>
    <t>3.30</t>
  </si>
  <si>
    <t>3.40</t>
  </si>
  <si>
    <t>Sondereinzelkosten</t>
  </si>
  <si>
    <t>4.00</t>
  </si>
  <si>
    <t>UNTERNEHMENSBEZOGENE KOSTEN</t>
  </si>
  <si>
    <t>4.10</t>
  </si>
  <si>
    <t>Gehälter</t>
  </si>
  <si>
    <t>4.11</t>
  </si>
  <si>
    <t>4.12</t>
  </si>
  <si>
    <t>4.20</t>
  </si>
  <si>
    <t>Fuhrparkkosten</t>
  </si>
  <si>
    <t>4.30</t>
  </si>
  <si>
    <t>4.31</t>
  </si>
  <si>
    <t>Löhne Hilfsdienste, incl. Lohnfolgekosten</t>
  </si>
  <si>
    <t>4.32</t>
  </si>
  <si>
    <t>4.40</t>
  </si>
  <si>
    <t>4.50</t>
  </si>
  <si>
    <t>Sonstige Verwaltungskosten</t>
  </si>
  <si>
    <t>4.60</t>
  </si>
  <si>
    <t>Betriebsratskosten</t>
  </si>
  <si>
    <t>4.70</t>
  </si>
  <si>
    <t>4.80</t>
  </si>
  <si>
    <r>
      <t xml:space="preserve">Zwischensumme: Unternehmensbezogene Kosten </t>
    </r>
    <r>
      <rPr>
        <b/>
        <i/>
        <sz val="9"/>
        <rFont val="Arial"/>
        <family val="2"/>
      </rPr>
      <t>(4.10 - 4.80)</t>
    </r>
  </si>
  <si>
    <t>5.00</t>
  </si>
  <si>
    <t>6.00</t>
  </si>
  <si>
    <t>Gewerbesteuer</t>
  </si>
  <si>
    <t>7.00</t>
  </si>
  <si>
    <t>STUNDENVERRECHNUNGSSATZ</t>
  </si>
  <si>
    <t>Kalkulationszuschlag auf den Lohn</t>
  </si>
  <si>
    <t>1.10</t>
  </si>
  <si>
    <t>Verrechnungssätze Leistungen pro Stunde</t>
  </si>
  <si>
    <t>Blatt
Nr.</t>
  </si>
  <si>
    <t>PLZ</t>
  </si>
  <si>
    <t>Ort</t>
  </si>
  <si>
    <t>Straße</t>
  </si>
  <si>
    <t>Gesamtsumme</t>
  </si>
  <si>
    <t>Liegenschaft:</t>
  </si>
  <si>
    <t>Ort:</t>
  </si>
  <si>
    <t>Pos</t>
  </si>
  <si>
    <t>Bereich</t>
  </si>
  <si>
    <t>Kennung</t>
  </si>
  <si>
    <t>Fläche</t>
  </si>
  <si>
    <t>Turnus</t>
  </si>
  <si>
    <t>Planstunden</t>
  </si>
  <si>
    <t>Raumbezeichnung</t>
  </si>
  <si>
    <t>m²</t>
  </si>
  <si>
    <t>Belag
Art</t>
  </si>
  <si>
    <t>Oberfl</t>
  </si>
  <si>
    <r>
      <t xml:space="preserve">Abfall
</t>
    </r>
    <r>
      <rPr>
        <b/>
        <i/>
        <sz val="8"/>
        <color indexed="10"/>
        <rFont val="Arial"/>
        <family val="2"/>
      </rPr>
      <t>Sicht</t>
    </r>
  </si>
  <si>
    <t>Fläche jährlich</t>
  </si>
  <si>
    <t>jährl.</t>
  </si>
  <si>
    <t>monatl.</t>
  </si>
  <si>
    <t>Jahr</t>
  </si>
  <si>
    <t>Büro-, Besprechungs-, Bürotechnikräume (Kopier-/Druckerräume)</t>
  </si>
  <si>
    <t>Stühle reinigen</t>
  </si>
  <si>
    <t>Sanitäranlagen (WC´s, Dusch-, Wasch-, Umkleideräume)</t>
  </si>
  <si>
    <t>Schredder entleeren</t>
  </si>
  <si>
    <t>Leistungsbeschreibung Unterhaltsreinigung</t>
  </si>
  <si>
    <t>Angebotsgesamtübersicht / Kalkulationen Reinigung</t>
  </si>
  <si>
    <t>Raumgruppe T</t>
  </si>
  <si>
    <r>
      <t xml:space="preserve">Nettopreis in </t>
    </r>
    <r>
      <rPr>
        <sz val="10"/>
        <rFont val="Arial"/>
        <family val="2"/>
      </rPr>
      <t>€</t>
    </r>
  </si>
  <si>
    <t>Angebots-
summe</t>
  </si>
  <si>
    <t>Gesamtsummen pro Jahr</t>
  </si>
  <si>
    <t>Stundenverrechnungs-
satz</t>
  </si>
  <si>
    <t>Monatspreis</t>
  </si>
  <si>
    <t>Abgeräumte Schreibtische / Rollcontainer feucht reinigen; Verfleckungen entfernen</t>
  </si>
  <si>
    <t>Legende</t>
  </si>
  <si>
    <t>Preisblatt optionale Leistungen</t>
  </si>
  <si>
    <t>Hilfszellen zur Navigation!</t>
  </si>
  <si>
    <t>zur Übersicht</t>
  </si>
  <si>
    <t>Oberfläche</t>
  </si>
  <si>
    <t>Raum Nr.</t>
  </si>
  <si>
    <t>Raum-
gruppe</t>
  </si>
  <si>
    <t>Voll/w</t>
  </si>
  <si>
    <t>Objektbezeichnung</t>
  </si>
  <si>
    <t>einmalige Abrufarbeiten UR Montag bis Samstag 05:00 bis 22.00 Uhr</t>
  </si>
  <si>
    <t>einmalige Abrufarbeiten UR Sonn- und Feiertage 05:00 bis 22.00 Uhr</t>
  </si>
  <si>
    <t xml:space="preserve">Etage </t>
  </si>
  <si>
    <t>DG</t>
  </si>
  <si>
    <t>Flur</t>
  </si>
  <si>
    <t>Linoleum</t>
  </si>
  <si>
    <t>2. OG</t>
  </si>
  <si>
    <t>1. OG</t>
  </si>
  <si>
    <t>EG</t>
  </si>
  <si>
    <t>Windfang</t>
  </si>
  <si>
    <t>UG</t>
  </si>
  <si>
    <t>Fliesen</t>
  </si>
  <si>
    <t>Parkett</t>
  </si>
  <si>
    <t>WC</t>
  </si>
  <si>
    <t>Büro</t>
  </si>
  <si>
    <t>Küche</t>
  </si>
  <si>
    <t>Terrazzo</t>
  </si>
  <si>
    <t>WC Damen</t>
  </si>
  <si>
    <t>WC Herren</t>
  </si>
  <si>
    <t>Stuhllager</t>
  </si>
  <si>
    <t>Treppenhaus</t>
  </si>
  <si>
    <t>Garderobe</t>
  </si>
  <si>
    <t>WC Behinderte</t>
  </si>
  <si>
    <t>siehe Aufmaß</t>
  </si>
  <si>
    <t xml:space="preserve"> zur Übersicht</t>
  </si>
  <si>
    <t>textile Beläge saugen (inkl. Läufern und Fußmatten)</t>
  </si>
  <si>
    <t>Griffspuren an Türen, Türrahmen, Schaltern und Steckdosen, Schränken bis 1,80m entfernen</t>
  </si>
  <si>
    <t>Türen inkl. Türgriffe - auch Glastüren - beidseitig komplett feucht reinigen</t>
  </si>
  <si>
    <t>Sockelleisten nass reinigen</t>
  </si>
  <si>
    <t>Bestückung von Flüssigseife, Papierhandtücher</t>
  </si>
  <si>
    <t>Verbrauchsmat. wird gestellt</t>
  </si>
  <si>
    <t>Schüler-Tische feucht reinigen; Verfleckungen entfernen</t>
  </si>
  <si>
    <t>Schrank- und Regaloberflächen horizontal bis 1,60m staubbindend reinigen</t>
  </si>
  <si>
    <t>Raum durchlüften, Fenster schließen</t>
  </si>
  <si>
    <t>Spinnweben am Inventar, Decken und Wänden entfernen bis 3m Höhe</t>
  </si>
  <si>
    <t>Fensterbank + Kabelkanal staubbindend reinigen, wenn frei und zugänglich</t>
  </si>
  <si>
    <t>Heizkörper einschl. Rohrleitungen feucht reinigen, wenn frei zugänglich</t>
  </si>
  <si>
    <t>Abfallbehälter entleeren, Inhalt an Sammelstellen entsorgen</t>
  </si>
  <si>
    <t>Abfallbehälter mit Müllbeutel bestücken - soweit vorgesehen</t>
  </si>
  <si>
    <t>Lehrerzimmer, Büroräume, Besprechungs-, Kopierräume</t>
  </si>
  <si>
    <t>nicht textile Beläge 1-stufig feuchtwischen ggf. vorher kehren</t>
  </si>
  <si>
    <t>Polstermöbel absaugen</t>
  </si>
  <si>
    <t>Schreibtischstühle und Tischbeine feucht reinigen</t>
  </si>
  <si>
    <t>Telefone desinfizierend reinigen</t>
  </si>
  <si>
    <t xml:space="preserve">Abfallbehälter entleeren, Inhalt an Sammelstellen entsorgen (Müll-Trennung beachten) </t>
  </si>
  <si>
    <t>Eingänge, Foyers, Flure, Treppenhäuser</t>
  </si>
  <si>
    <t>Griffspuren in Aufzügen an Bedientafeln, Türen (innen u. außen) feucht reinigen</t>
  </si>
  <si>
    <t>Türen und Wände von Aufzüge bis zur Deckenhöhe vollflächig reinigen</t>
  </si>
  <si>
    <t>Heizkörper einschließlich Rohrleitungen entstauben, wenn frei zugänglich</t>
  </si>
  <si>
    <t>Aufenthalts- Pausenräume, Speiseräume,  Teeküchen</t>
  </si>
  <si>
    <t>Flecken bei Bedarf sofort entfernen</t>
  </si>
  <si>
    <t>Spülen, Ausgüsse und Arbeitsplatten feucht reinigen</t>
  </si>
  <si>
    <t>Spülbereich (Anrichten) feucht reinigen</t>
  </si>
  <si>
    <t>Abgeräumte Tische feucht reinigen; Verfleckungen entfernen</t>
  </si>
  <si>
    <t>Sanitärräume, Umkleide- Wasch- Duschräume</t>
  </si>
  <si>
    <t>Bodenabläufe (Gullys) mit Wasser auffüllen und ggf. reinigen</t>
  </si>
  <si>
    <t>Fliesenwände im Spritzbereich feucht reinigen</t>
  </si>
  <si>
    <t>Griffspuren an Türen, Türrahmen, Trennwänden, Schaltern und Steckdosen, Schränken bis 1,80m entfernen</t>
  </si>
  <si>
    <t>Türen inkl. Türgriffe - auch Glastüren - beidseitig Griffspuren entfernen</t>
  </si>
  <si>
    <t>Trenn- und Schamwände beidseitig feucht reinigen</t>
  </si>
  <si>
    <t>Armaturen fleckenfrei reinigen</t>
  </si>
  <si>
    <t>Ver- und Entsorgung  WC-Papier, Flüssigseife, Papierhandtücher</t>
  </si>
  <si>
    <t>Handtuch- Seifenspender feucht reinigen</t>
  </si>
  <si>
    <t>WC-Becken innen und außen desinfizierend feucht reinigen</t>
  </si>
  <si>
    <t>WC-Sitze und -deckel Ober- und Unterseite desinfizierend feucht reinigen</t>
  </si>
  <si>
    <t>Urinale innen und außen desinfizierend feucht reinigen</t>
  </si>
  <si>
    <t xml:space="preserve">Abfall- u. Hygienebehälter entleeren, Inhalt an Sammelstellen entsorgen (Müll-Trennung beachten) </t>
  </si>
  <si>
    <t>Papier- Abfall- und Hygienebehälter desinfizierend feucht innen und außen reinigen</t>
  </si>
  <si>
    <t>Griffspuren an Türen, Türrahmen, Schaltern und Steckdosen, Schränken bis 2,00m entfernen</t>
  </si>
  <si>
    <t>Sitzbänke, sonstige Einrichtungsgegenstände feucht reinigen</t>
  </si>
  <si>
    <t>Flure, Treppenhäuser, Aufzüge, Garderoben</t>
  </si>
  <si>
    <t>Sporthalle</t>
  </si>
  <si>
    <t>Reinigungstage pro Jahr ohne Ferien -
63 Tage</t>
  </si>
  <si>
    <t>nicht textile Beläge 2-stufig nasswischen ggf. vorher kehren</t>
  </si>
  <si>
    <t>einmalige Abrufarbeiten UR Montag - Freitag 22:00 bis 05.00 Uhr</t>
  </si>
  <si>
    <t>einmalige Abrufarbeiten UR Sonn- und Feiertage 22:00 bis 05.00 Uhr</t>
  </si>
  <si>
    <t>Sichtreinigung:</t>
  </si>
  <si>
    <t>Schmutzfangroste (Windfang/Eingangsbereich) auskehren oder aussaugen</t>
  </si>
  <si>
    <t>Freiräumen der Bodenflächen bzw. Aufstuhlen durch den AN!</t>
  </si>
  <si>
    <t>Tafel komplett feucht reinigen, inkl. Rinne</t>
  </si>
  <si>
    <t>Türen inkl. Türgriffe, Türrahmen- auch Glastüren - beidseitig komplett feucht reinigen</t>
  </si>
  <si>
    <t>Toilettenbürstenhalter reinigen</t>
  </si>
  <si>
    <t xml:space="preserve">Papierabfall aus Aktenvernichter entfernen </t>
  </si>
  <si>
    <t xml:space="preserve">Stadtverwaltung </t>
  </si>
  <si>
    <t>Schlossplatz 1</t>
  </si>
  <si>
    <t>Schlossplatz 5</t>
  </si>
  <si>
    <t>Verwaltung Parkfriedhof MGN</t>
  </si>
  <si>
    <t>Berliner Str. 13</t>
  </si>
  <si>
    <t>Galerie ADA</t>
  </si>
  <si>
    <t>Bibliothek Meiningen</t>
  </si>
  <si>
    <t>Bernhardstr. 3</t>
  </si>
  <si>
    <t>Ernestiner Str. 38</t>
  </si>
  <si>
    <t>Volkshaus</t>
  </si>
  <si>
    <t>Landsberger Str. 1</t>
  </si>
  <si>
    <t>Meiningen</t>
  </si>
  <si>
    <t>Stadt Meiningen / Los 1</t>
  </si>
  <si>
    <t>0.01</t>
  </si>
  <si>
    <t>Treppe West</t>
  </si>
  <si>
    <t>0.02</t>
  </si>
  <si>
    <t>0.03</t>
  </si>
  <si>
    <t>1.01</t>
  </si>
  <si>
    <t>1.02</t>
  </si>
  <si>
    <t>1.03</t>
  </si>
  <si>
    <t>1.04</t>
  </si>
  <si>
    <t>Wandelhalle</t>
  </si>
  <si>
    <t>1.05</t>
  </si>
  <si>
    <t>Treppenhaus Süd</t>
  </si>
  <si>
    <t>1.06</t>
  </si>
  <si>
    <t>1.07</t>
  </si>
  <si>
    <t>Treppenhaus Ost</t>
  </si>
  <si>
    <t>1.08</t>
  </si>
  <si>
    <t>WC barr. frei</t>
  </si>
  <si>
    <t>1.08.1</t>
  </si>
  <si>
    <t>1.09</t>
  </si>
  <si>
    <t>Saal</t>
  </si>
  <si>
    <t>1.10.1</t>
  </si>
  <si>
    <t>Bühne</t>
  </si>
  <si>
    <t>1.11</t>
  </si>
  <si>
    <t>Treppenhaus West</t>
  </si>
  <si>
    <t>1.12</t>
  </si>
  <si>
    <t>Hinterbühne</t>
  </si>
  <si>
    <t>1.12.1</t>
  </si>
  <si>
    <t>WC Bühne</t>
  </si>
  <si>
    <t>1.13</t>
  </si>
  <si>
    <t>Lastenaufzug (Boden)</t>
  </si>
  <si>
    <t>1.14</t>
  </si>
  <si>
    <t>Treppenhaus Nord</t>
  </si>
  <si>
    <t>2.01</t>
  </si>
  <si>
    <t>OG</t>
  </si>
  <si>
    <t>2.02</t>
  </si>
  <si>
    <t>Kleiner Saal</t>
  </si>
  <si>
    <t>2.03</t>
  </si>
  <si>
    <t>Abstellen</t>
  </si>
  <si>
    <t>2.04</t>
  </si>
  <si>
    <t>2.05</t>
  </si>
  <si>
    <t>2.06</t>
  </si>
  <si>
    <t>Empore</t>
  </si>
  <si>
    <t>2.07</t>
  </si>
  <si>
    <t>2.08</t>
  </si>
  <si>
    <t>2.09</t>
  </si>
  <si>
    <t>3.01</t>
  </si>
  <si>
    <t>3.02</t>
  </si>
  <si>
    <t>Abstellen (Zi. Hausmeister)</t>
  </si>
  <si>
    <t>3.03/4</t>
  </si>
  <si>
    <t>Lüftungszentrale / Technik</t>
  </si>
  <si>
    <t>3.05</t>
  </si>
  <si>
    <t>Durchgang Dachboden - frei</t>
  </si>
  <si>
    <t>Stapelstühle</t>
  </si>
  <si>
    <t>Stühle (Klappstühle Rang, Polster)</t>
  </si>
  <si>
    <t>Klapptische 120 x 80 cm</t>
  </si>
  <si>
    <t xml:space="preserve">Klapptische halbrund 160 cm </t>
  </si>
  <si>
    <t xml:space="preserve">Steh-Klapptische rund 70 cm </t>
  </si>
  <si>
    <t>Stk.</t>
  </si>
  <si>
    <t>zusätzlich</t>
  </si>
  <si>
    <t>Loungemöbel Zweisitzer</t>
  </si>
  <si>
    <t>Loungemöbel Einsitzer</t>
  </si>
  <si>
    <t>Inventar feucht reinigen!</t>
  </si>
  <si>
    <t>3.03</t>
  </si>
  <si>
    <t>3.04</t>
  </si>
  <si>
    <t>HA / Fernwärme (Eigenreinigung)</t>
  </si>
  <si>
    <t>Abstellraum (Eigenreinigung)</t>
  </si>
  <si>
    <t>Schlossrundbau</t>
  </si>
  <si>
    <t>Büro Poststelle</t>
  </si>
  <si>
    <t>Vorraum Poststelle</t>
  </si>
  <si>
    <t>Bürgerbüro, alarmüberwacht</t>
  </si>
  <si>
    <t>Bürgerbüro</t>
  </si>
  <si>
    <t>Urkundenstelle</t>
  </si>
  <si>
    <t>Standesamt</t>
  </si>
  <si>
    <t>Büro LBB</t>
  </si>
  <si>
    <t>Flur vor Urkundenstelle</t>
  </si>
  <si>
    <t xml:space="preserve">Flur </t>
  </si>
  <si>
    <t>Teppich</t>
  </si>
  <si>
    <t>Naturstein-Steinzeug</t>
  </si>
  <si>
    <t xml:space="preserve">Serverraum ADA, alarmüberwacht </t>
  </si>
  <si>
    <t>Büro ADV</t>
  </si>
  <si>
    <t>Flur und Treppen</t>
  </si>
  <si>
    <t>Sitzungszimmer</t>
  </si>
  <si>
    <t>Büro/ Aktenraum</t>
  </si>
  <si>
    <t>Büro Bürgermeister</t>
  </si>
  <si>
    <t>Vorzimmer Bürgermeister/ Büro</t>
  </si>
  <si>
    <t xml:space="preserve"> Naturstein-Steinzeug</t>
  </si>
  <si>
    <t>Öffentlichkeitsbereich</t>
  </si>
  <si>
    <t>WC Damen/ Herren</t>
  </si>
  <si>
    <t>Haupttreppenhaus, inkl. Podeste</t>
  </si>
  <si>
    <t>Fluchttreppenhaus Richtung Marstall 2.OG/EG</t>
  </si>
  <si>
    <t>Fahrstuhl / Kabine</t>
  </si>
  <si>
    <t>B 102</t>
  </si>
  <si>
    <t>B 103</t>
  </si>
  <si>
    <t>B 104</t>
  </si>
  <si>
    <t>B 107</t>
  </si>
  <si>
    <t>B 108</t>
  </si>
  <si>
    <t>B 109</t>
  </si>
  <si>
    <t>N 110</t>
  </si>
  <si>
    <t>N 111</t>
  </si>
  <si>
    <t>B 115</t>
  </si>
  <si>
    <t>B 116</t>
  </si>
  <si>
    <t>B 119</t>
  </si>
  <si>
    <t>B 120</t>
  </si>
  <si>
    <t>B 121</t>
  </si>
  <si>
    <t>N 122/123</t>
  </si>
  <si>
    <t>Bibrasbau</t>
  </si>
  <si>
    <t>Magazinraum</t>
  </si>
  <si>
    <t>Lagerraum</t>
  </si>
  <si>
    <t>Hauptflur/ Haupteingang</t>
  </si>
  <si>
    <t>Fluchttreppen/Flur HM- Fundbüro</t>
  </si>
  <si>
    <t>hist. Holzdielen</t>
  </si>
  <si>
    <t>Trauung</t>
  </si>
  <si>
    <t>W 114</t>
  </si>
  <si>
    <t>W 115</t>
  </si>
  <si>
    <t>W 113</t>
  </si>
  <si>
    <t>W 116</t>
  </si>
  <si>
    <t>W 118</t>
  </si>
  <si>
    <t>W 117</t>
  </si>
  <si>
    <t>Ankleideraum</t>
  </si>
  <si>
    <t>Vorbereitungsraum</t>
  </si>
  <si>
    <t>Trauzimmer</t>
  </si>
  <si>
    <t>Besenkammer</t>
  </si>
  <si>
    <t>Elektroraum</t>
  </si>
  <si>
    <t>Eingangsbereich</t>
  </si>
  <si>
    <t>Sitzungssaal</t>
  </si>
  <si>
    <t>Eingang</t>
  </si>
  <si>
    <t xml:space="preserve">WC Vorraum </t>
  </si>
  <si>
    <t>Steinzeug</t>
  </si>
  <si>
    <t>Holzdielen</t>
  </si>
  <si>
    <t>Abstellnische - Waschb.</t>
  </si>
  <si>
    <t>Warteraum</t>
  </si>
  <si>
    <t>Lager</t>
  </si>
  <si>
    <t>KG</t>
  </si>
  <si>
    <t xml:space="preserve">WC </t>
  </si>
  <si>
    <t>Teeküche</t>
  </si>
  <si>
    <t>Büro Leiterin</t>
  </si>
  <si>
    <t>Durchgang</t>
  </si>
  <si>
    <t>Fl</t>
  </si>
  <si>
    <t>PVC</t>
  </si>
  <si>
    <t>Textil</t>
  </si>
  <si>
    <t>00.1</t>
  </si>
  <si>
    <t>Märchenhöhle</t>
  </si>
  <si>
    <t>00.2</t>
  </si>
  <si>
    <t>00.3</t>
  </si>
  <si>
    <t>00.4</t>
  </si>
  <si>
    <t>00.5</t>
  </si>
  <si>
    <t>00.6</t>
  </si>
  <si>
    <t>Holz</t>
  </si>
  <si>
    <t>00.7</t>
  </si>
  <si>
    <t>Serverraum</t>
  </si>
  <si>
    <t>Phonothek</t>
  </si>
  <si>
    <t>Zentrale Verbuchung</t>
  </si>
  <si>
    <t>Rücksortierung</t>
  </si>
  <si>
    <t>Treppenhaus Personal</t>
  </si>
  <si>
    <t>Stein/Fl</t>
  </si>
  <si>
    <t>WC Frauen</t>
  </si>
  <si>
    <t xml:space="preserve">Foyer </t>
  </si>
  <si>
    <t>Treppenhaus Eingang</t>
  </si>
  <si>
    <t>2,02</t>
  </si>
  <si>
    <t>Küche Lager</t>
  </si>
  <si>
    <t>Mehrzweckraum/Rokokozimmer</t>
  </si>
  <si>
    <t>Laminat</t>
  </si>
  <si>
    <t>Sekretariat</t>
  </si>
  <si>
    <t>3.06</t>
  </si>
  <si>
    <t>Archivraum</t>
  </si>
  <si>
    <t>3.07</t>
  </si>
  <si>
    <t>Arbeitsraum</t>
  </si>
  <si>
    <t>3.08</t>
  </si>
  <si>
    <t>3.09</t>
  </si>
  <si>
    <t>3.11</t>
  </si>
  <si>
    <t>Lager  Putzmittel</t>
  </si>
  <si>
    <t>Ausleihbereich Erw.</t>
  </si>
  <si>
    <t>Büro Kultur</t>
  </si>
  <si>
    <t xml:space="preserve">Lager </t>
  </si>
  <si>
    <t>WC-Bereich</t>
  </si>
  <si>
    <t>Zeit/Durchf.</t>
  </si>
  <si>
    <t>nicht textile Beläge 2-stufig feuchtwischen ggf. vorher kehren</t>
  </si>
  <si>
    <t xml:space="preserve">Leistungsbeschreibung Reinigung </t>
  </si>
  <si>
    <t>Gruppenräume, Werk- u. Bastelräume, Kursräume</t>
  </si>
  <si>
    <t>WC rechts</t>
  </si>
  <si>
    <t>LOS 1/UR 1</t>
  </si>
  <si>
    <t>LOS 1/UR 2</t>
  </si>
  <si>
    <t>LOS 1/UR 3</t>
  </si>
  <si>
    <t>Volkshaus Bedarfsreinigung</t>
  </si>
  <si>
    <t>Boden-
fläche in m²</t>
  </si>
  <si>
    <t>in €</t>
  </si>
  <si>
    <t>Planstunden / Jahr
Jahr</t>
  </si>
  <si>
    <t>Unterhaltsreinigung (UR)</t>
  </si>
  <si>
    <t>UR-Reinigung
in € netto/Jahr</t>
  </si>
  <si>
    <t>Stadtverwaltung</t>
  </si>
  <si>
    <t>regelmäßige UR Montag bis Samstag 05:00 bis 22.00 Uhr</t>
  </si>
  <si>
    <t>UR auf Abruf (Volkshaus, Kressehof, Schwarze Henne) Montag bis Samstag von 22:00 bis 05:00 Uhr</t>
  </si>
  <si>
    <t>UR auf Abruf (Volkshaus, Kressehof, Schwarze Henne) Montag bis Samstag 05:00 bis 22:00 Uhr</t>
  </si>
  <si>
    <t>Annahmen Reinigungszeiten Volkshaus, Kressehof, Schwarze Henne:</t>
  </si>
  <si>
    <t>Pos: 7 durchschnittlich 2 x pro Jahr</t>
  </si>
  <si>
    <t>ca. 7 davon mit höheren Verschmutzungsgrad</t>
  </si>
  <si>
    <t>Pos: 8 durchschnittlich 4 x pro Jahr</t>
  </si>
  <si>
    <t>Pos. 9 durchschnittlich 1 x pro Jahr</t>
  </si>
  <si>
    <t>LOS 1/UR 4</t>
  </si>
  <si>
    <t>LOS 1/UR 5</t>
  </si>
  <si>
    <t>Schaukästen / Info-Elemente / Wegweiser / Türschilder / Wandleuchten / Feuerlöscher  bis 1,80 m feucht reinigen</t>
  </si>
  <si>
    <t>Schaukästen / Info-Elemente / Wegweiser / Türschilder / Wandleuchten / Bilderrahmen / Feuerlöscher  bis 1,80m feucht reinigen</t>
  </si>
  <si>
    <t>Schaukästen / Info-Elemente / Wegweiser / Türschilder / Wandleuchten / Feuerlöscher  bis 1,80m feucht reinigen</t>
  </si>
  <si>
    <t>Einsatz von rutschhemmenden Reinigungsmittel / bitte Pflegeanleitungen beachten</t>
  </si>
  <si>
    <t>Sporthalle, Bewegungsräume, Vereins- und Veranstaltungsräume</t>
  </si>
  <si>
    <t>Boden maschinell mit einem geeigneten Bodenscheuerautomaten reinigen/ bitte Pflegeanleitungen beachten</t>
  </si>
  <si>
    <t>Fläche pro Reinigungsgang</t>
  </si>
  <si>
    <r>
      <t xml:space="preserve">Die Reinigungszeiten liegen </t>
    </r>
    <r>
      <rPr>
        <b/>
        <sz val="10"/>
        <rFont val="Arial"/>
        <family val="2"/>
      </rPr>
      <t>nicht</t>
    </r>
    <r>
      <rPr>
        <sz val="10"/>
        <rFont val="Arial"/>
        <family val="2"/>
      </rPr>
      <t xml:space="preserve"> in zuschlagspflichtigen Tageszeiten </t>
    </r>
  </si>
  <si>
    <t>(Ausnahme: Öffentliche WC-Anlagen) und sind vor Ort zu vereinbaren.</t>
  </si>
  <si>
    <t>Sitzungs- u. Gruppenräume, Werk- u. Bastelräume, Kursräume</t>
  </si>
  <si>
    <r>
      <rPr>
        <sz val="8"/>
        <rFont val="Arial"/>
        <family val="2"/>
      </rPr>
      <t xml:space="preserve">Die einzelnen Positionen betreffen nur Vorhandenes aus dem Raumverzeichnis (RV)
</t>
    </r>
    <r>
      <rPr>
        <b/>
        <sz val="5"/>
        <rFont val="Arial"/>
        <family val="2"/>
      </rPr>
      <t/>
    </r>
  </si>
  <si>
    <t>LOS 1/UR 6 a</t>
  </si>
  <si>
    <t>LOS 1/UR 6 b</t>
  </si>
  <si>
    <t>Volkshaus Unterhaltsreinigung</t>
  </si>
  <si>
    <t>ein Reinigungs- gang</t>
  </si>
  <si>
    <r>
      <t xml:space="preserve">Summe Jahr          </t>
    </r>
    <r>
      <rPr>
        <b/>
        <i/>
        <sz val="8"/>
        <color rgb="FF0000FF"/>
        <rFont val="Arial"/>
        <family val="2"/>
      </rPr>
      <t xml:space="preserve"> (x 80*)</t>
    </r>
  </si>
  <si>
    <t>Jahr für 80 Reinigungen</t>
  </si>
  <si>
    <t>Grünes Klassenzimmer          (Nebeneingang)</t>
  </si>
  <si>
    <t>Klassenraum</t>
  </si>
  <si>
    <t>Büro Forstwirt</t>
  </si>
  <si>
    <t>UR auf Abruf (Volkshaus, Kressehof, Schwarze Henne) Sonn- und Feiertage 05:00 bis 22:00 Uhr</t>
  </si>
  <si>
    <t>UR auf Abruf (Volkshaus, Kressehof, Schwarze Henne) Sonn- und Feiertage 22:00 bis 05:00 Uhr</t>
  </si>
  <si>
    <t>* Ausführung der gründlichen Reinigung (ggf. mit Spezialreinigern und -technik) der Objekte in Pos. 6-9 nach Veranstaltungen mit erhöhtem Verschmutzungsgrad (z.B. Disco-Veranstaltungen, Fasching, etc.)</t>
  </si>
  <si>
    <t>Verwaltungsgeb. Marstall inkl. Grünes Klassenzimmer</t>
  </si>
  <si>
    <t>Küchen, Teeküchen, Cafeterien, Aufenthaltsräume</t>
  </si>
  <si>
    <t>auf Hartböden Absatzstriche, Flecken und sonstige Verkehrsspuren entfernen</t>
  </si>
  <si>
    <t>Bilderrahmen staubbindend reinigen</t>
  </si>
  <si>
    <t>Abfallbehälter innen und außen nass reinigen</t>
  </si>
  <si>
    <t>Sitzgelegenheiten feucht reinigen, soweit nicht gepolstert</t>
  </si>
  <si>
    <t>Waschbecken einschließlich Unterseite nass reinigen</t>
  </si>
  <si>
    <t>Fliesenwände komplett nass reinigen</t>
  </si>
  <si>
    <t>Waschbeckenablage nass reinigen</t>
  </si>
  <si>
    <t>Griffspuren an Türen, Türrahmen, Schaltern und Steckdosen, Schränken bis 1,80 m entfernen</t>
  </si>
  <si>
    <t>Büro Galerie-Leitung</t>
  </si>
  <si>
    <t>Durchgang zur Galerie</t>
  </si>
  <si>
    <t>Galerie</t>
  </si>
  <si>
    <t>Kinderbibliothek</t>
  </si>
  <si>
    <t>Treppenhaus Bibliothek</t>
  </si>
  <si>
    <t>Treppe Nord</t>
  </si>
  <si>
    <r>
      <t xml:space="preserve">WAGNIS UND GEWINN </t>
    </r>
    <r>
      <rPr>
        <b/>
        <sz val="11"/>
        <color rgb="FFC00000"/>
        <rFont val="Arial"/>
        <family val="2"/>
      </rPr>
      <t>AUF SELBSTKOSTEN</t>
    </r>
  </si>
  <si>
    <r>
      <t>SELBSTKOSTEN</t>
    </r>
    <r>
      <rPr>
        <b/>
        <sz val="12"/>
        <color theme="0"/>
        <rFont val="Arial"/>
        <family val="2"/>
      </rPr>
      <t xml:space="preserve"> </t>
    </r>
    <r>
      <rPr>
        <b/>
        <sz val="9"/>
        <color theme="0"/>
        <rFont val="Arial"/>
        <family val="2"/>
      </rPr>
      <t>(1.00 - 4.80)</t>
    </r>
  </si>
  <si>
    <t>Vorfinanzierung Sozialversicherungsbeiträge</t>
  </si>
  <si>
    <t>Sonstige Kosten (Verbandsbeiträge, Zertifizierung, etc.)</t>
  </si>
  <si>
    <t>Sonstige Betriebskosten</t>
  </si>
  <si>
    <t>Fertigungshifskosten</t>
  </si>
  <si>
    <t>Kaufmännische Angestellte, incl. Lohnfolgekosten</t>
  </si>
  <si>
    <t>Technische Angestellte, incl. Lohnfolgekosten</t>
  </si>
  <si>
    <r>
      <t>Zwisch.summe: Sonstige auftragsbezogene Kosten</t>
    </r>
    <r>
      <rPr>
        <b/>
        <i/>
        <sz val="9"/>
        <rFont val="Arial"/>
        <family val="2"/>
      </rPr>
      <t>(3.10 -  3.40)</t>
    </r>
  </si>
  <si>
    <t>Fertigungsmaterial, Maschinen, Geräte, AfA, etc.</t>
  </si>
  <si>
    <t>Fahrkostenzuschuss</t>
  </si>
  <si>
    <t>inkl. Soziale Folgekosten f. Aufsichtslohn</t>
  </si>
  <si>
    <t>Aufsichtslohn Vorarbeiter</t>
  </si>
  <si>
    <t>Summe Lohngebundene Kosten</t>
  </si>
  <si>
    <t>2.32 Sonstige Personalkosten</t>
  </si>
  <si>
    <t>Summe Sozialversicherungsbeiträge und Soziallöhne</t>
  </si>
  <si>
    <t>Zwischensumme unter Positionen unter 2.20</t>
  </si>
  <si>
    <t>Sozialversicherung auf Pos. 2.25</t>
  </si>
  <si>
    <t>Zusätzliches Urlaubsgeld (2.4.1 c)</t>
  </si>
  <si>
    <t>2.24 Entgeltfortzahlung im Krankheitsfall</t>
  </si>
  <si>
    <t>2.23 Arbeitsfreistellung</t>
  </si>
  <si>
    <t>2.22 Urlaubsentgelt</t>
  </si>
  <si>
    <t>Gesetzliche Feiertage</t>
  </si>
  <si>
    <t>U3 Insolvenzgeldumlage</t>
  </si>
  <si>
    <t>Krankenversicherung (Beitragssatz + Zusatzbeitrag)</t>
  </si>
  <si>
    <t>Minijobber</t>
  </si>
  <si>
    <t>Voll sozial-
versicherungspflichtiges Personal / LG 1</t>
  </si>
  <si>
    <t>Legende Raumgruppen / Reinigungshäufigkeiten</t>
  </si>
  <si>
    <t>Kalkulationstabelle Stundenverrechnungssatz</t>
  </si>
  <si>
    <t>Preisblatt reguläre und  optionale Leistungen</t>
  </si>
  <si>
    <t xml:space="preserve">Bemerkungen:
täglich Publikumsverkehr
Reinigung bis 10:00 Uhr </t>
  </si>
  <si>
    <t>POS</t>
  </si>
  <si>
    <t xml:space="preserve">Bitte tragen Sie im gelb-markierten Feld den Stundenverrechnungssatz (StdVerrSatz) </t>
  </si>
  <si>
    <t>Ihrer Firma für reguläre Leistungen ein!</t>
  </si>
  <si>
    <t>Als Kalkulationshilfe können Sie das Tabellenblatt "1-Kalk_SVR" verwenden.</t>
  </si>
  <si>
    <t>Tabelle bitte ausfüllen!</t>
  </si>
  <si>
    <t>Hinweise</t>
  </si>
  <si>
    <t>Firmenanschrift bitte im gelben Feld  Blatt 3 eintragen</t>
  </si>
  <si>
    <t>Im Preisblatt bitte den Stundenverrechnungssatz eintragen</t>
  </si>
  <si>
    <t>Zur Information.</t>
  </si>
  <si>
    <t>Festlegungen</t>
  </si>
  <si>
    <t>Alle gelb hinterlegten Felder im Excel-Dokument sind vom Auftragnehmer (AN) auszufüllen.</t>
  </si>
  <si>
    <t>Kalkulationshilfe s.a. Anlage Leistungbeschreibung B4</t>
  </si>
  <si>
    <r>
      <t xml:space="preserve">Nettopreis in </t>
    </r>
    <r>
      <rPr>
        <sz val="10"/>
        <rFont val="Calibri"/>
        <family val="2"/>
        <scheme val="minor"/>
      </rPr>
      <t>€</t>
    </r>
  </si>
  <si>
    <r>
      <t xml:space="preserve">Abfall
</t>
    </r>
    <r>
      <rPr>
        <b/>
        <i/>
        <sz val="8"/>
        <color indexed="10"/>
        <rFont val="Calibri"/>
        <family val="2"/>
        <scheme val="minor"/>
      </rPr>
      <t>Sicht</t>
    </r>
  </si>
  <si>
    <t>Verwaltungsgeb. Marstall inkl."Grünes Klassenzimmer"</t>
  </si>
  <si>
    <t>Pos 1- ist mit den Tabellenblättern -  StvR -der Objekte verlinkt.</t>
  </si>
  <si>
    <t>Volkshaus Reinigung 1                Unterhaltsreinigung nach Turnus</t>
  </si>
  <si>
    <r>
      <t xml:space="preserve">Volkshaus Reinigung 2                                        Bedarfsreinigung nach Veranstaltungen/ Angaben sind für 1 Reinigungsvorgang * Annahme: </t>
    </r>
    <r>
      <rPr>
        <b/>
        <i/>
        <sz val="9"/>
        <color rgb="FF0000FF"/>
        <rFont val="Arial"/>
        <family val="2"/>
      </rPr>
      <t>80</t>
    </r>
    <r>
      <rPr>
        <b/>
        <i/>
        <sz val="9"/>
        <rFont val="Arial"/>
        <family val="2"/>
      </rPr>
      <t xml:space="preserve"> Veranstaltungen/ Jahr (Durchschnittswert)</t>
    </r>
  </si>
  <si>
    <t>2-Preisblatt (Stundenverrechnungssatz)</t>
  </si>
  <si>
    <t xml:space="preserve">Leistungs- kennziffern </t>
  </si>
  <si>
    <t>LKZ
m²/h</t>
  </si>
  <si>
    <t>3-Angebotsübersicht (Firmenanschrift)</t>
  </si>
  <si>
    <t>Objektblätter 1 bis 6 b (Leistungskennziffern LKZ)</t>
  </si>
  <si>
    <t>StdVerrSatz
ohne MwSt.</t>
  </si>
  <si>
    <t>StdVerrSatz erhöhter Verschmutzungsgrad*
ohne MwSt.</t>
  </si>
  <si>
    <t>Kalkulationshilfe. Nachweis der Kalkulation nur auf Verlangen des AG. Siehe dazu auch Anlage Leistungsbeschreibung Punkt B 4</t>
  </si>
  <si>
    <t>Arbeitszeit pro Stück in min</t>
  </si>
  <si>
    <t>EP</t>
  </si>
  <si>
    <t>98617                     Meiningen</t>
  </si>
  <si>
    <t>98617                    Meiningen</t>
  </si>
  <si>
    <t>Pos: 6 durchschnittlich 80 x pro Jahr (davon ca. 7 Reinigungen mit erhötem Verschmutzungsgrad)</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</si>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</sst>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407]_-;\-* #,##0.00\ [$€-407]_-;_-* &quot;-&quot;??\ [$€-407]_-;_-@_-"/>
    <numFmt numFmtId="165" formatCode="#,##0.00_ ;[Red]\-#,##0.00\ "/>
    <numFmt numFmtId="166" formatCode="0.000"/>
    <numFmt numFmtId="167" formatCode="#,##0.00\ &quot;DM&quot;"/>
    <numFmt numFmtId="168" formatCode="_-* #,##0.00\ [$€-1]_-;\-* #,##0.00\ [$€-1]_-;_-* &quot;-&quot;??\ [$€-1]_-"/>
    <numFmt numFmtId="169" formatCode="_-* #,##0.00\ [$€]_-;\-* #,##0.00\ [$€]_-;_-* &quot;-&quot;??\ [$€]_-;_-@_-"/>
    <numFmt numFmtId="170" formatCode="#,##0.00\ &quot;m²&quot;"/>
    <numFmt numFmtId="171" formatCode="#,##0.00\ &quot;€&quot;"/>
    <numFmt numFmtId="172" formatCode="_-* #,##0.00\ _D_M_-;\-* #,##0.00\ _D_M_-;_-* &quot;-&quot;??\ _D_M_-;_-@_-"/>
    <numFmt numFmtId="173" formatCode="_-[$€-462]\ * #,##0.00_-;_-[$€-462]\ * #,##0.00\-;_-[$€-462]\ * &quot;-&quot;??_-;_-@_-"/>
    <numFmt numFmtId="174" formatCode="_-* #,##0.00\ [$€-1]_-;\-* #,##0.00\ [$€-1]_-;_-* &quot;-&quot;??\ [$€-1]_-;_-@_-"/>
  </numFmts>
  <fonts count="135">
    <font>
      <sz val="11"/>
      <color theme="1"/>
      <name val="Calibri"/>
      <family val="2"/>
      <scheme val="minor"/>
    </font>
    <font>
      <b/>
      <sz val="14"/>
      <name val="Arial"/>
      <family val="2"/>
    </font>
    <font>
      <b/>
      <sz val="12"/>
      <name val="Arial"/>
      <family val="2"/>
    </font>
    <font>
      <sz val="10"/>
      <name val="Arial"/>
      <family val="2"/>
    </font>
    <font>
      <b/>
      <sz val="11"/>
      <name val="Arial"/>
      <family val="2"/>
    </font>
    <font>
      <sz val="12"/>
      <name val="Arial"/>
      <family val="2"/>
    </font>
    <font>
      <b/>
      <sz val="10"/>
      <name val="Arial"/>
      <family val="2"/>
    </font>
    <font>
      <b/>
      <sz val="8"/>
      <name val="Arial"/>
      <family val="2"/>
    </font>
    <font>
      <sz val="11"/>
      <name val="Arial"/>
      <family val="2"/>
    </font>
    <font>
      <b/>
      <sz val="16"/>
      <name val="Arial"/>
      <family val="2"/>
    </font>
    <font>
      <sz val="16"/>
      <name val="Arial"/>
      <family val="2"/>
    </font>
    <font>
      <b/>
      <sz val="9"/>
      <name val="Arial"/>
      <family val="2"/>
    </font>
    <font>
      <sz val="9"/>
      <name val="Arial"/>
      <family val="2"/>
    </font>
    <font>
      <sz val="10"/>
      <color rgb="FFFF0000"/>
      <name val="Arial"/>
      <family val="2"/>
    </font>
    <font>
      <sz val="8"/>
      <color theme="0" tint="-0.499984740745262"/>
      <name val="Arial"/>
      <family val="2"/>
    </font>
    <font>
      <sz val="8"/>
      <name val="Arial"/>
      <family val="2"/>
    </font>
    <font>
      <sz val="20"/>
      <name val="Arial"/>
      <family val="2"/>
    </font>
    <font>
      <sz val="7"/>
      <name val="Arial"/>
      <family val="2"/>
    </font>
    <font>
      <b/>
      <sz val="12"/>
      <color indexed="12"/>
      <name val="Arial"/>
      <family val="2"/>
    </font>
    <font>
      <sz val="6"/>
      <name val="Arial"/>
      <family val="2"/>
    </font>
    <font>
      <b/>
      <sz val="7"/>
      <name val="Arial"/>
      <family val="2"/>
    </font>
    <font>
      <b/>
      <sz val="5"/>
      <name val="Arial"/>
      <family val="2"/>
    </font>
    <font>
      <b/>
      <sz val="9"/>
      <color indexed="62"/>
      <name val="Arial"/>
      <family val="2"/>
    </font>
    <font>
      <b/>
      <sz val="9"/>
      <color indexed="10"/>
      <name val="Arial"/>
      <family val="2"/>
    </font>
    <font>
      <b/>
      <sz val="13"/>
      <name val="Univers"/>
      <family val="2"/>
    </font>
    <font>
      <sz val="12"/>
      <name val="Univers"/>
      <family val="2"/>
    </font>
    <font>
      <b/>
      <sz val="10"/>
      <name val="Univers"/>
      <family val="2"/>
    </font>
    <font>
      <b/>
      <sz val="11"/>
      <color indexed="12"/>
      <name val="Arial"/>
      <family val="2"/>
    </font>
    <font>
      <b/>
      <sz val="11"/>
      <name val="Univers"/>
      <family val="2"/>
    </font>
    <font>
      <sz val="10"/>
      <name val="Univers"/>
      <family val="2"/>
    </font>
    <font>
      <b/>
      <i/>
      <sz val="11"/>
      <name val="Arial"/>
      <family val="2"/>
    </font>
    <font>
      <b/>
      <i/>
      <sz val="12"/>
      <name val="Arial"/>
      <family val="2"/>
    </font>
    <font>
      <b/>
      <i/>
      <sz val="9"/>
      <name val="Arial"/>
      <family val="2"/>
    </font>
    <font>
      <b/>
      <sz val="12"/>
      <name val="Univers"/>
      <family val="2"/>
    </font>
    <font>
      <b/>
      <sz val="11"/>
      <color rgb="FF0000FF"/>
      <name val="Arial"/>
      <family val="2"/>
    </font>
    <font>
      <b/>
      <i/>
      <sz val="10"/>
      <name val="Arial"/>
      <family val="2"/>
    </font>
    <font>
      <b/>
      <sz val="10"/>
      <color rgb="FFFF0000"/>
      <name val="Arial"/>
      <family val="2"/>
    </font>
    <font>
      <u/>
      <sz val="11"/>
      <color theme="10"/>
      <name val="Calibri"/>
      <family val="2"/>
    </font>
    <font>
      <sz val="10"/>
      <color indexed="8"/>
      <name val="Arial"/>
      <family val="2"/>
    </font>
    <font>
      <b/>
      <i/>
      <sz val="8"/>
      <name val="Arial"/>
      <family val="2"/>
    </font>
    <font>
      <i/>
      <sz val="8"/>
      <name val="Arial"/>
      <family val="2"/>
    </font>
    <font>
      <b/>
      <i/>
      <sz val="8"/>
      <color indexed="10"/>
      <name val="Arial"/>
      <family val="2"/>
    </font>
    <font>
      <sz val="10"/>
      <color theme="1"/>
      <name val="Arial"/>
      <family val="2"/>
    </font>
    <font>
      <b/>
      <sz val="10"/>
      <color rgb="FF0000FF"/>
      <name val="Arial"/>
      <family val="2"/>
    </font>
    <font>
      <b/>
      <sz val="10"/>
      <color rgb="FF333399"/>
      <name val="Arial"/>
      <family val="2"/>
    </font>
    <font>
      <b/>
      <sz val="9"/>
      <color rgb="FF333399"/>
      <name val="Arial"/>
      <family val="2"/>
    </font>
    <font>
      <sz val="11"/>
      <name val="Calibri"/>
      <family val="2"/>
      <scheme val="minor"/>
    </font>
    <font>
      <b/>
      <i/>
      <sz val="16"/>
      <name val="Arial"/>
      <family val="2"/>
    </font>
    <font>
      <b/>
      <sz val="11"/>
      <color rgb="FFFF0000"/>
      <name val="Calibri"/>
      <family val="2"/>
      <scheme val="minor"/>
    </font>
    <font>
      <b/>
      <i/>
      <sz val="12"/>
      <color rgb="FF0000FF"/>
      <name val="Arial"/>
      <family val="2"/>
    </font>
    <font>
      <b/>
      <sz val="14"/>
      <color rgb="FF0000FF"/>
      <name val="Arial"/>
      <family val="2"/>
    </font>
    <font>
      <b/>
      <u/>
      <sz val="9"/>
      <color rgb="FF333399"/>
      <name val="Arial"/>
      <family val="2"/>
    </font>
    <font>
      <b/>
      <sz val="9"/>
      <color theme="1"/>
      <name val="Calibri"/>
      <family val="2"/>
      <scheme val="minor"/>
    </font>
    <font>
      <sz val="8"/>
      <color theme="1"/>
      <name val="Arial"/>
      <family val="2"/>
    </font>
    <font>
      <sz val="8"/>
      <color theme="1"/>
      <name val="Calibri"/>
      <family val="2"/>
      <scheme val="minor"/>
    </font>
    <font>
      <sz val="9"/>
      <color theme="1"/>
      <name val="Calibri"/>
      <family val="2"/>
      <scheme val="minor"/>
    </font>
    <font>
      <b/>
      <sz val="8"/>
      <color indexed="10"/>
      <name val="Arial"/>
      <family val="2"/>
    </font>
    <font>
      <sz val="8"/>
      <color indexed="10"/>
      <name val="Arial"/>
      <family val="2"/>
    </font>
    <font>
      <u/>
      <sz val="10"/>
      <color indexed="12"/>
      <name val="Arial"/>
      <family val="2"/>
    </font>
    <font>
      <sz val="10"/>
      <name val="Verdana"/>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1"/>
      <color theme="0"/>
      <name val="Calibri"/>
      <family val="2"/>
      <scheme val="minor"/>
    </font>
    <font>
      <b/>
      <sz val="10"/>
      <color theme="0"/>
      <name val="Arial"/>
      <family val="2"/>
    </font>
    <font>
      <b/>
      <sz val="8"/>
      <color theme="0"/>
      <name val="Arial"/>
      <family val="2"/>
    </font>
    <font>
      <sz val="10"/>
      <color theme="0"/>
      <name val="Arial"/>
      <family val="2"/>
    </font>
    <font>
      <b/>
      <u/>
      <sz val="8"/>
      <name val="Arial"/>
      <family val="2"/>
    </font>
    <font>
      <sz val="11"/>
      <color theme="1"/>
      <name val="Calibri"/>
      <family val="2"/>
      <scheme val="minor"/>
    </font>
    <font>
      <sz val="8"/>
      <name val="Calibri"/>
      <family val="2"/>
      <scheme val="minor"/>
    </font>
    <font>
      <sz val="10"/>
      <name val="Calibri"/>
      <family val="2"/>
      <scheme val="minor"/>
    </font>
    <font>
      <sz val="10"/>
      <color theme="1"/>
      <name val="Calibri"/>
      <family val="2"/>
      <scheme val="minor"/>
    </font>
    <font>
      <b/>
      <sz val="10"/>
      <name val="Calibri"/>
      <family val="2"/>
      <scheme val="minor"/>
    </font>
    <font>
      <sz val="10"/>
      <color rgb="FF000000"/>
      <name val="Calibri"/>
      <family val="2"/>
      <scheme val="minor"/>
    </font>
    <font>
      <i/>
      <sz val="10"/>
      <name val="Arial"/>
      <family val="2"/>
    </font>
    <font>
      <b/>
      <i/>
      <sz val="12"/>
      <name val="Calibri"/>
      <family val="2"/>
      <scheme val="minor"/>
    </font>
    <font>
      <sz val="12"/>
      <color theme="1"/>
      <name val="Calibri"/>
      <family val="2"/>
      <scheme val="minor"/>
    </font>
    <font>
      <b/>
      <sz val="12"/>
      <name val="Calibri"/>
      <family val="2"/>
      <scheme val="minor"/>
    </font>
    <font>
      <sz val="12"/>
      <name val="Calibri"/>
      <family val="2"/>
      <scheme val="minor"/>
    </font>
    <font>
      <u/>
      <sz val="12"/>
      <color theme="10"/>
      <name val="Calibri"/>
      <family val="2"/>
      <scheme val="minor"/>
    </font>
    <font>
      <u/>
      <sz val="12"/>
      <color rgb="FF0000FF"/>
      <name val="Calibri"/>
      <family val="2"/>
      <scheme val="minor"/>
    </font>
    <font>
      <sz val="12"/>
      <color indexed="8"/>
      <name val="Calibri"/>
      <family val="2"/>
      <scheme val="minor"/>
    </font>
    <font>
      <sz val="12"/>
      <color rgb="FF000000"/>
      <name val="Calibri"/>
      <family val="2"/>
      <scheme val="minor"/>
    </font>
    <font>
      <u/>
      <sz val="12"/>
      <color theme="4" tint="-0.249977111117893"/>
      <name val="Calibri"/>
      <family val="2"/>
      <scheme val="minor"/>
    </font>
    <font>
      <b/>
      <sz val="10"/>
      <color indexed="62"/>
      <name val="Calibri"/>
      <family val="2"/>
      <scheme val="minor"/>
    </font>
    <font>
      <b/>
      <i/>
      <sz val="10"/>
      <name val="Calibri"/>
      <family val="2"/>
      <scheme val="minor"/>
    </font>
    <font>
      <b/>
      <i/>
      <sz val="8"/>
      <color rgb="FF0000FF"/>
      <name val="Arial"/>
      <family val="2"/>
    </font>
    <font>
      <b/>
      <sz val="11"/>
      <name val="Calibri"/>
      <family val="2"/>
      <scheme val="minor"/>
    </font>
    <font>
      <u/>
      <sz val="11"/>
      <color rgb="FF0000FF"/>
      <name val="Calibri"/>
      <family val="2"/>
      <scheme val="minor"/>
    </font>
    <font>
      <sz val="20"/>
      <name val="Univers"/>
      <family val="2"/>
    </font>
    <font>
      <b/>
      <sz val="11"/>
      <color theme="0"/>
      <name val="Arial"/>
      <family val="2"/>
    </font>
    <font>
      <b/>
      <sz val="11"/>
      <color rgb="FFC00000"/>
      <name val="Arial"/>
      <family val="2"/>
    </font>
    <font>
      <b/>
      <sz val="12"/>
      <color theme="0"/>
      <name val="Arial"/>
      <family val="2"/>
    </font>
    <font>
      <b/>
      <sz val="9"/>
      <color theme="0"/>
      <name val="Arial"/>
      <family val="2"/>
    </font>
    <font>
      <sz val="9"/>
      <name val="Calibri"/>
      <family val="2"/>
      <scheme val="minor"/>
    </font>
    <font>
      <b/>
      <sz val="10"/>
      <color rgb="FF333399"/>
      <name val="Calibri"/>
      <family val="2"/>
      <scheme val="minor"/>
    </font>
    <font>
      <sz val="10"/>
      <color indexed="10"/>
      <name val="Arial"/>
      <family val="2"/>
    </font>
    <font>
      <u/>
      <sz val="11"/>
      <color theme="0"/>
      <name val="Calibri"/>
      <family val="2"/>
    </font>
    <font>
      <b/>
      <sz val="14"/>
      <color theme="1"/>
      <name val="Calibri"/>
      <family val="2"/>
      <scheme val="minor"/>
    </font>
    <font>
      <b/>
      <i/>
      <sz val="9"/>
      <color rgb="FF0000FF"/>
      <name val="Arial"/>
      <family val="2"/>
    </font>
    <font>
      <b/>
      <sz val="14"/>
      <color rgb="FFFF0000"/>
      <name val="Calibri"/>
      <family val="2"/>
      <scheme val="minor"/>
    </font>
    <font>
      <sz val="12"/>
      <color rgb="FF0000FF"/>
      <name val="Calibri"/>
      <family val="2"/>
      <scheme val="minor"/>
    </font>
    <font>
      <b/>
      <sz val="12"/>
      <color theme="1"/>
      <name val="Calibri"/>
      <family val="2"/>
      <scheme val="minor"/>
    </font>
    <font>
      <b/>
      <sz val="14"/>
      <name val="Calibri"/>
      <family val="2"/>
      <scheme val="minor"/>
    </font>
    <font>
      <sz val="14"/>
      <color theme="1"/>
      <name val="Calibri"/>
      <family val="2"/>
      <scheme val="minor"/>
    </font>
    <font>
      <b/>
      <sz val="8"/>
      <name val="Calibri"/>
      <family val="2"/>
      <scheme val="minor"/>
    </font>
    <font>
      <b/>
      <sz val="9"/>
      <name val="Calibri"/>
      <family val="2"/>
      <scheme val="minor"/>
    </font>
    <font>
      <b/>
      <u/>
      <sz val="9"/>
      <color rgb="FF333399"/>
      <name val="Calibri"/>
      <family val="2"/>
      <scheme val="minor"/>
    </font>
    <font>
      <u/>
      <sz val="11"/>
      <color theme="0"/>
      <name val="Calibri"/>
      <family val="2"/>
      <scheme val="minor"/>
    </font>
    <font>
      <b/>
      <sz val="9"/>
      <color rgb="FF333399"/>
      <name val="Calibri"/>
      <family val="2"/>
      <scheme val="minor"/>
    </font>
    <font>
      <b/>
      <sz val="7"/>
      <name val="Calibri"/>
      <family val="2"/>
      <scheme val="minor"/>
    </font>
    <font>
      <b/>
      <sz val="9"/>
      <color indexed="62"/>
      <name val="Calibri"/>
      <family val="2"/>
      <scheme val="minor"/>
    </font>
    <font>
      <b/>
      <i/>
      <sz val="8"/>
      <name val="Calibri"/>
      <family val="2"/>
      <scheme val="minor"/>
    </font>
    <font>
      <i/>
      <sz val="8"/>
      <name val="Calibri"/>
      <family val="2"/>
      <scheme val="minor"/>
    </font>
    <font>
      <b/>
      <i/>
      <sz val="8"/>
      <color indexed="10"/>
      <name val="Calibri"/>
      <family val="2"/>
      <scheme val="minor"/>
    </font>
    <font>
      <b/>
      <i/>
      <sz val="14"/>
      <name val="Calibri"/>
      <family val="2"/>
      <scheme val="minor"/>
    </font>
    <font>
      <b/>
      <sz val="18"/>
      <color rgb="FFFF0000"/>
      <name val="Arial"/>
      <family val="2"/>
    </font>
    <font>
      <b/>
      <u/>
      <sz val="12"/>
      <color rgb="FF333399"/>
      <name val="Calibri"/>
      <family val="2"/>
      <scheme val="minor"/>
    </font>
    <font>
      <u/>
      <sz val="12"/>
      <color theme="0"/>
      <name val="Calibri"/>
      <family val="2"/>
      <scheme val="minor"/>
    </font>
    <font>
      <b/>
      <sz val="12"/>
      <color rgb="FF333399"/>
      <name val="Calibri"/>
      <family val="2"/>
      <scheme val="minor"/>
    </font>
    <font>
      <b/>
      <sz val="12"/>
      <color rgb="FFFF0000"/>
      <name val="Calibri"/>
      <family val="2"/>
      <scheme val="minor"/>
    </font>
  </fonts>
  <fills count="53">
    <fill>
      <patternFill patternType="none"/>
    </fill>
    <fill>
      <patternFill patternType="gray125"/>
    </fill>
    <fill>
      <patternFill patternType="solid">
        <fgColor indexed="47"/>
        <bgColor indexed="64"/>
      </patternFill>
    </fill>
    <fill>
      <patternFill patternType="solid">
        <fgColor theme="0"/>
        <bgColor indexed="64"/>
      </patternFill>
    </fill>
    <fill>
      <patternFill patternType="solid">
        <fgColor rgb="FFCCCC00"/>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rgb="FFCC99FF"/>
        <bgColor indexed="64"/>
      </patternFill>
    </fill>
    <fill>
      <patternFill patternType="solid">
        <fgColor rgb="FFFFCC99"/>
        <bgColor indexed="64"/>
      </patternFill>
    </fill>
    <fill>
      <patternFill patternType="solid">
        <fgColor rgb="FF99CCFF"/>
        <bgColor indexed="64"/>
      </patternFill>
    </fill>
    <fill>
      <patternFill patternType="solid">
        <fgColor rgb="FFCC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0070C0"/>
        <bgColor indexed="64"/>
      </patternFill>
    </fill>
    <fill>
      <patternFill patternType="solid">
        <fgColor rgb="FFFFFF00"/>
        <bgColor indexed="64"/>
      </patternFill>
    </fill>
    <fill>
      <patternFill patternType="solid">
        <fgColor theme="0"/>
        <bgColor rgb="FF000000"/>
      </patternFill>
    </fill>
    <fill>
      <patternFill patternType="solid">
        <fgColor theme="7"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rgb="FFFF0000"/>
        <bgColor indexed="64"/>
      </patternFill>
    </fill>
    <fill>
      <patternFill patternType="solid">
        <fgColor rgb="FF00B05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0" tint="-4.9989318521683403E-2"/>
        <bgColor indexed="64"/>
      </patternFill>
    </fill>
  </fills>
  <borders count="10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rgb="FF333399"/>
      </left>
      <right/>
      <top style="medium">
        <color rgb="FF333399"/>
      </top>
      <bottom style="medium">
        <color rgb="FF333399"/>
      </bottom>
      <diagonal/>
    </border>
    <border>
      <left/>
      <right/>
      <top style="medium">
        <color rgb="FF333399"/>
      </top>
      <bottom style="medium">
        <color rgb="FF333399"/>
      </bottom>
      <diagonal/>
    </border>
    <border>
      <left/>
      <right style="medium">
        <color rgb="FF333399"/>
      </right>
      <top style="medium">
        <color rgb="FF333399"/>
      </top>
      <bottom style="medium">
        <color rgb="FF333399"/>
      </bottom>
      <diagonal/>
    </border>
    <border>
      <left/>
      <right/>
      <top style="thick">
        <color rgb="FFFF0000"/>
      </top>
      <bottom style="thin">
        <color indexed="62"/>
      </bottom>
      <diagonal/>
    </border>
    <border>
      <left/>
      <right style="medium">
        <color indexed="64"/>
      </right>
      <top/>
      <bottom style="thin">
        <color indexed="64"/>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style="thin">
        <color indexed="64"/>
      </bottom>
      <diagonal/>
    </border>
    <border>
      <left style="medium">
        <color rgb="FF333399"/>
      </left>
      <right style="medium">
        <color indexed="64"/>
      </right>
      <top style="medium">
        <color indexed="64"/>
      </top>
      <bottom style="medium">
        <color rgb="FF333399"/>
      </bottom>
      <diagonal/>
    </border>
    <border>
      <left/>
      <right style="thin">
        <color indexed="64"/>
      </right>
      <top style="medium">
        <color indexed="64"/>
      </top>
      <bottom/>
      <diagonal/>
    </border>
    <border>
      <left/>
      <right/>
      <top style="medium">
        <color indexed="64"/>
      </top>
      <bottom style="thin">
        <color indexed="62"/>
      </bottom>
      <diagonal/>
    </border>
    <border>
      <left/>
      <right style="thick">
        <color rgb="FFFF0000"/>
      </right>
      <top style="medium">
        <color indexed="64"/>
      </top>
      <bottom style="thin">
        <color indexed="62"/>
      </bottom>
      <diagonal/>
    </border>
    <border>
      <left style="thick">
        <color rgb="FFFF0000"/>
      </left>
      <right style="medium">
        <color indexed="64"/>
      </right>
      <top style="medium">
        <color indexed="64"/>
      </top>
      <bottom/>
      <diagonal/>
    </border>
    <border>
      <left style="thick">
        <color rgb="FFFF0000"/>
      </left>
      <right style="medium">
        <color indexed="64"/>
      </right>
      <top/>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medium">
        <color indexed="62"/>
      </right>
      <top style="medium">
        <color indexed="62"/>
      </top>
      <bottom style="medium">
        <color indexed="62"/>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rgb="FFFF0000"/>
      </left>
      <right style="thin">
        <color rgb="FFFF0000"/>
      </right>
      <top style="medium">
        <color rgb="FFFF0000"/>
      </top>
      <bottom style="medium">
        <color rgb="FF333399"/>
      </bottom>
      <diagonal/>
    </border>
    <border diagonalUp="1" diagonalDown="1">
      <left/>
      <right style="medium">
        <color indexed="64"/>
      </right>
      <top style="medium">
        <color indexed="64"/>
      </top>
      <bottom/>
      <diagonal style="thin">
        <color indexed="64"/>
      </diagonal>
    </border>
    <border>
      <left style="medium">
        <color indexed="64"/>
      </left>
      <right style="medium">
        <color indexed="64"/>
      </right>
      <top/>
      <bottom style="thin">
        <color indexed="64"/>
      </bottom>
      <diagonal/>
    </border>
    <border diagonalUp="1" diagonalDown="1">
      <left/>
      <right style="medium">
        <color indexed="64"/>
      </right>
      <top/>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diagonalUp="1" diagonalDown="1">
      <left/>
      <right style="medium">
        <color indexed="64"/>
      </right>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right/>
      <top/>
      <bottom style="thin">
        <color rgb="FFFF0000"/>
      </bottom>
      <diagonal/>
    </border>
    <border>
      <left/>
      <right/>
      <top style="thin">
        <color indexed="62"/>
      </top>
      <bottom/>
      <diagonal/>
    </border>
    <border>
      <left/>
      <right style="thick">
        <color rgb="FFFF0000"/>
      </right>
      <top style="thin">
        <color indexed="62"/>
      </top>
      <bottom/>
      <diagonal/>
    </border>
    <border>
      <left style="thin">
        <color indexed="64"/>
      </left>
      <right style="medium">
        <color indexed="64"/>
      </right>
      <top style="medium">
        <color indexed="64"/>
      </top>
      <bottom/>
      <diagonal/>
    </border>
    <border>
      <left/>
      <right style="thin">
        <color indexed="64"/>
      </right>
      <top/>
      <bottom style="thin">
        <color rgb="FFFF0000"/>
      </bottom>
      <diagonal/>
    </border>
    <border>
      <left/>
      <right style="thin">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thin">
        <color indexed="64"/>
      </top>
      <bottom/>
      <diagonal/>
    </border>
    <border>
      <left style="thick">
        <color rgb="FFFF0000"/>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s>
  <cellStyleXfs count="60">
    <xf numFmtId="0" fontId="0" fillId="0" borderId="0"/>
    <xf numFmtId="0" fontId="3" fillId="0" borderId="0"/>
    <xf numFmtId="168" fontId="3" fillId="0" borderId="0" applyFont="0" applyFill="0" applyBorder="0" applyAlignment="0" applyProtection="0"/>
    <xf numFmtId="0" fontId="37" fillId="0" borderId="0" applyNumberFormat="0" applyFill="0" applyBorder="0" applyAlignment="0" applyProtection="0">
      <alignment vertical="top"/>
      <protection locked="0"/>
    </xf>
    <xf numFmtId="169" fontId="3" fillId="0" borderId="0" applyFont="0" applyFill="0" applyBorder="0" applyAlignment="0" applyProtection="0"/>
    <xf numFmtId="0" fontId="38" fillId="0" borderId="0"/>
    <xf numFmtId="168" fontId="3" fillId="0" borderId="0" applyFont="0" applyFill="0" applyBorder="0" applyAlignment="0" applyProtection="0"/>
    <xf numFmtId="0" fontId="3" fillId="0" borderId="0"/>
    <xf numFmtId="172" fontId="3" fillId="0" borderId="0" applyFont="0" applyFill="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20" borderId="0" applyNumberFormat="0" applyBorder="0" applyAlignment="0" applyProtection="0"/>
    <xf numFmtId="0" fontId="60" fillId="21" borderId="0" applyNumberFormat="0" applyBorder="0" applyAlignment="0" applyProtection="0"/>
    <xf numFmtId="0" fontId="60" fillId="22" borderId="0" applyNumberFormat="0" applyBorder="0" applyAlignment="0" applyProtection="0"/>
    <xf numFmtId="0" fontId="60" fillId="23" borderId="0" applyNumberFormat="0" applyBorder="0" applyAlignment="0" applyProtection="0"/>
    <xf numFmtId="0" fontId="60" fillId="24" borderId="0" applyNumberFormat="0" applyBorder="0" applyAlignment="0" applyProtection="0"/>
    <xf numFmtId="0" fontId="60" fillId="25" borderId="0" applyNumberFormat="0" applyBorder="0" applyAlignment="0" applyProtection="0"/>
    <xf numFmtId="0" fontId="60" fillId="26" borderId="0" applyNumberFormat="0" applyBorder="0" applyAlignment="0" applyProtection="0"/>
    <xf numFmtId="0" fontId="60" fillId="21" borderId="0" applyNumberFormat="0" applyBorder="0" applyAlignment="0" applyProtection="0"/>
    <xf numFmtId="0" fontId="60" fillId="24" borderId="0" applyNumberFormat="0" applyBorder="0" applyAlignment="0" applyProtection="0"/>
    <xf numFmtId="0" fontId="60" fillId="27" borderId="0" applyNumberFormat="0" applyBorder="0" applyAlignment="0" applyProtection="0"/>
    <xf numFmtId="0" fontId="61" fillId="28" borderId="0" applyNumberFormat="0" applyBorder="0" applyAlignment="0" applyProtection="0"/>
    <xf numFmtId="0" fontId="61" fillId="25" borderId="0" applyNumberFormat="0" applyBorder="0" applyAlignment="0" applyProtection="0"/>
    <xf numFmtId="0" fontId="61" fillId="26" borderId="0" applyNumberFormat="0" applyBorder="0" applyAlignment="0" applyProtection="0"/>
    <xf numFmtId="0" fontId="61" fillId="29" borderId="0" applyNumberFormat="0" applyBorder="0" applyAlignment="0" applyProtection="0"/>
    <xf numFmtId="0" fontId="61" fillId="30" borderId="0" applyNumberFormat="0" applyBorder="0" applyAlignment="0" applyProtection="0"/>
    <xf numFmtId="0" fontId="61" fillId="31" borderId="0" applyNumberFormat="0" applyBorder="0" applyAlignment="0" applyProtection="0"/>
    <xf numFmtId="0" fontId="61" fillId="32" borderId="0" applyNumberFormat="0" applyBorder="0" applyAlignment="0" applyProtection="0"/>
    <xf numFmtId="0" fontId="61" fillId="33" borderId="0" applyNumberFormat="0" applyBorder="0" applyAlignment="0" applyProtection="0"/>
    <xf numFmtId="0" fontId="61" fillId="34" borderId="0" applyNumberFormat="0" applyBorder="0" applyAlignment="0" applyProtection="0"/>
    <xf numFmtId="0" fontId="61" fillId="29" borderId="0" applyNumberFormat="0" applyBorder="0" applyAlignment="0" applyProtection="0"/>
    <xf numFmtId="0" fontId="61" fillId="30" borderId="0" applyNumberFormat="0" applyBorder="0" applyAlignment="0" applyProtection="0"/>
    <xf numFmtId="0" fontId="61" fillId="35" borderId="0" applyNumberFormat="0" applyBorder="0" applyAlignment="0" applyProtection="0"/>
    <xf numFmtId="0" fontId="62" fillId="36" borderId="69" applyNumberFormat="0" applyAlignment="0" applyProtection="0"/>
    <xf numFmtId="0" fontId="63" fillId="36" borderId="70" applyNumberFormat="0" applyAlignment="0" applyProtection="0"/>
    <xf numFmtId="0" fontId="64" fillId="23" borderId="70" applyNumberFormat="0" applyAlignment="0" applyProtection="0"/>
    <xf numFmtId="0" fontId="65" fillId="0" borderId="71" applyNumberFormat="0" applyFill="0" applyAlignment="0" applyProtection="0"/>
    <xf numFmtId="0" fontId="66" fillId="0" borderId="0" applyNumberForma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0" fontId="67" fillId="20" borderId="0" applyNumberFormat="0" applyBorder="0" applyAlignment="0" applyProtection="0"/>
    <xf numFmtId="0" fontId="58" fillId="0" borderId="0" applyNumberFormat="0" applyFill="0" applyBorder="0" applyAlignment="0" applyProtection="0">
      <alignment vertical="top"/>
      <protection locked="0"/>
    </xf>
    <xf numFmtId="0" fontId="68" fillId="37" borderId="0" applyNumberFormat="0" applyBorder="0" applyAlignment="0" applyProtection="0"/>
    <xf numFmtId="0" fontId="3" fillId="38" borderId="72" applyNumberFormat="0" applyFont="0" applyAlignment="0" applyProtection="0"/>
    <xf numFmtId="0" fontId="69" fillId="19" borderId="0" applyNumberFormat="0" applyBorder="0" applyAlignment="0" applyProtection="0"/>
    <xf numFmtId="0" fontId="3" fillId="0" borderId="0"/>
    <xf numFmtId="0" fontId="59" fillId="0" borderId="0"/>
    <xf numFmtId="0" fontId="3" fillId="0" borderId="0"/>
    <xf numFmtId="0" fontId="71" fillId="0" borderId="73" applyNumberFormat="0" applyFill="0" applyAlignment="0" applyProtection="0"/>
    <xf numFmtId="0" fontId="72" fillId="0" borderId="74" applyNumberFormat="0" applyFill="0" applyAlignment="0" applyProtection="0"/>
    <xf numFmtId="0" fontId="73" fillId="0" borderId="75" applyNumberFormat="0" applyFill="0" applyAlignment="0" applyProtection="0"/>
    <xf numFmtId="0" fontId="73" fillId="0" borderId="0" applyNumberFormat="0" applyFill="0" applyBorder="0" applyAlignment="0" applyProtection="0"/>
    <xf numFmtId="0" fontId="70" fillId="0" borderId="0" applyNumberFormat="0" applyFill="0" applyBorder="0" applyAlignment="0" applyProtection="0"/>
    <xf numFmtId="0" fontId="74" fillId="0" borderId="76" applyNumberFormat="0" applyFill="0" applyAlignment="0" applyProtection="0"/>
    <xf numFmtId="0" fontId="75" fillId="0" borderId="0" applyNumberFormat="0" applyFill="0" applyBorder="0" applyAlignment="0" applyProtection="0"/>
    <xf numFmtId="0" fontId="76" fillId="39" borderId="77" applyNumberFormat="0" applyAlignment="0" applyProtection="0"/>
    <xf numFmtId="0" fontId="82" fillId="0" borderId="0"/>
    <xf numFmtId="0" fontId="58" fillId="0" borderId="0" applyNumberFormat="0" applyFill="0" applyBorder="0" applyAlignment="0" applyProtection="0">
      <alignment vertical="top"/>
      <protection locked="0"/>
    </xf>
    <xf numFmtId="0" fontId="3" fillId="0" borderId="0"/>
  </cellStyleXfs>
  <cellXfs count="1039">
    <xf numFmtId="0" fontId="0" fillId="0" borderId="0" xfId="0"/>
    <xf numFmtId="0" fontId="15" fillId="0" borderId="0" xfId="0" applyFont="1"/>
    <xf numFmtId="0" fontId="22" fillId="0" borderId="0" xfId="0" applyFont="1" applyAlignment="1">
      <alignment horizontal="center"/>
    </xf>
    <xf numFmtId="0" fontId="3" fillId="0" borderId="0" xfId="0" applyFont="1"/>
    <xf numFmtId="0" fontId="24" fillId="0" borderId="0" xfId="0" applyFont="1" applyAlignment="1">
      <alignment horizontal="center"/>
    </xf>
    <xf numFmtId="0" fontId="25" fillId="0" borderId="0" xfId="0" applyFont="1"/>
    <xf numFmtId="0" fontId="25" fillId="0" borderId="0" xfId="0" applyFont="1" applyAlignment="1">
      <alignment horizontal="left"/>
    </xf>
    <xf numFmtId="0" fontId="25" fillId="0" borderId="0" xfId="0" applyFont="1" applyAlignment="1">
      <alignment horizontal="center"/>
    </xf>
    <xf numFmtId="0" fontId="4" fillId="0" borderId="1" xfId="0" applyFont="1" applyBorder="1"/>
    <xf numFmtId="0" fontId="4" fillId="0" borderId="2" xfId="0" applyFont="1" applyBorder="1"/>
    <xf numFmtId="0" fontId="4" fillId="0" borderId="3" xfId="0" applyFont="1" applyBorder="1"/>
    <xf numFmtId="165" fontId="28" fillId="0" borderId="0" xfId="0" applyNumberFormat="1" applyFont="1"/>
    <xf numFmtId="0" fontId="5" fillId="0" borderId="0" xfId="0" applyFont="1"/>
    <xf numFmtId="49" fontId="6" fillId="0" borderId="1" xfId="0" applyNumberFormat="1" applyFont="1" applyBorder="1"/>
    <xf numFmtId="0" fontId="3" fillId="0" borderId="2" xfId="0" applyFont="1" applyBorder="1" applyAlignment="1">
      <alignment horizontal="left"/>
    </xf>
    <xf numFmtId="0" fontId="3" fillId="0" borderId="2" xfId="0" applyFont="1" applyBorder="1"/>
    <xf numFmtId="0" fontId="3" fillId="0" borderId="3" xfId="0" applyFont="1" applyBorder="1"/>
    <xf numFmtId="0" fontId="29" fillId="0" borderId="0" xfId="0" applyFont="1"/>
    <xf numFmtId="49" fontId="3" fillId="0" borderId="1" xfId="0" applyNumberFormat="1" applyFont="1" applyBorder="1"/>
    <xf numFmtId="0" fontId="17" fillId="0" borderId="3" xfId="0" applyFont="1" applyBorder="1" applyAlignment="1">
      <alignment horizontal="center"/>
    </xf>
    <xf numFmtId="2" fontId="3" fillId="11" borderId="1" xfId="0" applyNumberFormat="1" applyFont="1" applyFill="1" applyBorder="1" applyProtection="1">
      <protection locked="0"/>
    </xf>
    <xf numFmtId="0" fontId="3" fillId="11" borderId="3" xfId="0" applyFont="1" applyFill="1" applyBorder="1"/>
    <xf numFmtId="2" fontId="3" fillId="11" borderId="31" xfId="0" applyNumberFormat="1" applyFont="1" applyFill="1" applyBorder="1" applyProtection="1">
      <protection locked="0"/>
    </xf>
    <xf numFmtId="0" fontId="3" fillId="11" borderId="36" xfId="0" applyFont="1" applyFill="1" applyBorder="1"/>
    <xf numFmtId="0" fontId="3" fillId="0" borderId="7" xfId="0" applyFont="1" applyBorder="1"/>
    <xf numFmtId="0" fontId="6" fillId="0" borderId="2" xfId="0" applyFont="1" applyBorder="1" applyAlignment="1">
      <alignment horizontal="left"/>
    </xf>
    <xf numFmtId="2" fontId="29" fillId="0" borderId="0" xfId="0" applyNumberFormat="1" applyFont="1"/>
    <xf numFmtId="0" fontId="25" fillId="0" borderId="0" xfId="0" applyFont="1" applyAlignment="1">
      <alignment horizontal="right"/>
    </xf>
    <xf numFmtId="49" fontId="3" fillId="0" borderId="1" xfId="0" applyNumberFormat="1" applyFont="1" applyBorder="1" applyAlignment="1">
      <alignment horizontal="left"/>
    </xf>
    <xf numFmtId="0" fontId="17" fillId="0" borderId="2" xfId="0" applyFont="1" applyBorder="1" applyAlignment="1">
      <alignment horizontal="center"/>
    </xf>
    <xf numFmtId="0" fontId="3" fillId="11" borderId="2" xfId="0" applyFont="1" applyFill="1" applyBorder="1"/>
    <xf numFmtId="0" fontId="3" fillId="0" borderId="33" xfId="0" applyFont="1" applyBorder="1"/>
    <xf numFmtId="0" fontId="4" fillId="0" borderId="38" xfId="0" applyFont="1" applyBorder="1"/>
    <xf numFmtId="165" fontId="25" fillId="0" borderId="0" xfId="0" applyNumberFormat="1" applyFont="1"/>
    <xf numFmtId="165" fontId="29" fillId="0" borderId="0" xfId="0" applyNumberFormat="1" applyFont="1"/>
    <xf numFmtId="0" fontId="3" fillId="11" borderId="39" xfId="0" applyFont="1" applyFill="1" applyBorder="1"/>
    <xf numFmtId="0" fontId="3" fillId="0" borderId="40" xfId="0" applyFont="1" applyBorder="1"/>
    <xf numFmtId="0" fontId="4" fillId="0" borderId="37" xfId="0" applyFont="1" applyBorder="1"/>
    <xf numFmtId="166" fontId="8" fillId="0" borderId="2" xfId="0" applyNumberFormat="1" applyFont="1" applyBorder="1"/>
    <xf numFmtId="166" fontId="8" fillId="0" borderId="33" xfId="0" applyNumberFormat="1" applyFont="1" applyBorder="1"/>
    <xf numFmtId="2" fontId="8" fillId="11" borderId="1" xfId="0" applyNumberFormat="1" applyFont="1" applyFill="1" applyBorder="1" applyProtection="1">
      <protection locked="0"/>
    </xf>
    <xf numFmtId="166" fontId="8" fillId="11" borderId="2" xfId="0" applyNumberFormat="1" applyFont="1" applyFill="1" applyBorder="1"/>
    <xf numFmtId="165" fontId="33" fillId="0" borderId="0" xfId="0" applyNumberFormat="1" applyFont="1"/>
    <xf numFmtId="165" fontId="5" fillId="0" borderId="0" xfId="0" applyNumberFormat="1" applyFont="1"/>
    <xf numFmtId="0" fontId="15" fillId="0" borderId="0" xfId="0" applyFont="1" applyAlignment="1">
      <alignment vertical="center"/>
    </xf>
    <xf numFmtId="0" fontId="8" fillId="0" borderId="0" xfId="0" applyFont="1"/>
    <xf numFmtId="0" fontId="0" fillId="0" borderId="0" xfId="0" applyAlignment="1">
      <alignment horizontal="center"/>
    </xf>
    <xf numFmtId="166" fontId="8" fillId="11" borderId="3" xfId="0" applyNumberFormat="1" applyFont="1" applyFill="1" applyBorder="1"/>
    <xf numFmtId="0" fontId="26" fillId="3" borderId="0" xfId="0" applyFont="1" applyFill="1" applyAlignment="1">
      <alignment vertical="center"/>
    </xf>
    <xf numFmtId="164" fontId="6" fillId="3" borderId="0" xfId="0" applyNumberFormat="1" applyFont="1" applyFill="1" applyAlignment="1">
      <alignment vertical="center"/>
    </xf>
    <xf numFmtId="0" fontId="0" fillId="0" borderId="0" xfId="0" applyAlignment="1">
      <alignment vertical="center"/>
    </xf>
    <xf numFmtId="168" fontId="15" fillId="0" borderId="56" xfId="6" applyFont="1" applyBorder="1" applyAlignment="1" applyProtection="1">
      <alignment horizontal="right" vertical="center"/>
    </xf>
    <xf numFmtId="0" fontId="42" fillId="0" borderId="4" xfId="0" applyFont="1" applyBorder="1" applyAlignment="1">
      <alignment horizontal="center" vertical="center"/>
    </xf>
    <xf numFmtId="0" fontId="15" fillId="0" borderId="4" xfId="8" applyNumberFormat="1" applyFont="1" applyBorder="1" applyProtection="1"/>
    <xf numFmtId="1" fontId="15" fillId="7" borderId="4" xfId="0" applyNumberFormat="1" applyFont="1" applyFill="1" applyBorder="1" applyAlignment="1" applyProtection="1">
      <alignment horizontal="center" vertical="center"/>
      <protection locked="0"/>
    </xf>
    <xf numFmtId="49" fontId="17" fillId="3" borderId="0" xfId="0" applyNumberFormat="1" applyFont="1" applyFill="1" applyAlignment="1">
      <alignment horizontal="left" vertical="center"/>
    </xf>
    <xf numFmtId="0" fontId="11" fillId="0" borderId="35" xfId="0" applyFont="1" applyBorder="1" applyAlignment="1">
      <alignment horizontal="center" vertical="center"/>
    </xf>
    <xf numFmtId="49" fontId="17" fillId="0" borderId="26" xfId="0" applyNumberFormat="1" applyFont="1" applyBorder="1" applyAlignment="1">
      <alignment horizontal="centerContinuous" vertical="center" wrapText="1"/>
    </xf>
    <xf numFmtId="49" fontId="7" fillId="0" borderId="26" xfId="0" applyNumberFormat="1" applyFont="1" applyBorder="1" applyAlignment="1">
      <alignment horizontal="centerContinuous" vertical="center"/>
    </xf>
    <xf numFmtId="49" fontId="19" fillId="0" borderId="26" xfId="0" applyNumberFormat="1" applyFont="1" applyBorder="1" applyAlignment="1">
      <alignment horizontal="centerContinuous" vertical="center"/>
    </xf>
    <xf numFmtId="49" fontId="15" fillId="0" borderId="26" xfId="0" applyNumberFormat="1" applyFont="1" applyBorder="1" applyAlignment="1">
      <alignment horizontal="centerContinuous" vertical="center"/>
    </xf>
    <xf numFmtId="0" fontId="20" fillId="0" borderId="26" xfId="0" applyFont="1" applyBorder="1" applyAlignment="1">
      <alignment horizontal="center" vertical="center" wrapText="1"/>
    </xf>
    <xf numFmtId="49" fontId="20" fillId="3" borderId="0" xfId="0" applyNumberFormat="1" applyFont="1" applyFill="1" applyAlignment="1">
      <alignment horizontal="center" vertical="center" textRotation="90"/>
    </xf>
    <xf numFmtId="0" fontId="6" fillId="0" borderId="28" xfId="0" applyFont="1" applyBorder="1" applyAlignment="1">
      <alignment horizontal="center" vertical="center" wrapText="1"/>
    </xf>
    <xf numFmtId="49" fontId="19" fillId="0" borderId="20" xfId="0" applyNumberFormat="1" applyFont="1" applyBorder="1" applyAlignment="1">
      <alignment horizontal="center" vertical="center" textRotation="90"/>
    </xf>
    <xf numFmtId="1" fontId="7" fillId="3" borderId="0" xfId="0" applyNumberFormat="1" applyFont="1" applyFill="1" applyAlignment="1">
      <alignment horizontal="center" vertical="center"/>
    </xf>
    <xf numFmtId="0" fontId="11" fillId="8" borderId="11" xfId="0" applyFont="1" applyFill="1" applyBorder="1" applyAlignment="1">
      <alignment vertical="center"/>
    </xf>
    <xf numFmtId="1" fontId="11" fillId="3" borderId="0" xfId="0" applyNumberFormat="1" applyFont="1" applyFill="1" applyAlignment="1">
      <alignment horizontal="center" vertical="center"/>
    </xf>
    <xf numFmtId="0" fontId="11" fillId="17" borderId="49" xfId="0" applyFont="1" applyFill="1" applyBorder="1" applyAlignment="1">
      <alignment vertical="center"/>
    </xf>
    <xf numFmtId="0" fontId="11" fillId="3" borderId="0" xfId="0" applyFont="1" applyFill="1" applyAlignment="1">
      <alignment horizontal="center" vertical="center"/>
    </xf>
    <xf numFmtId="0" fontId="11" fillId="3" borderId="44" xfId="0" applyFont="1" applyFill="1" applyBorder="1" applyAlignment="1">
      <alignment horizontal="center" vertical="center"/>
    </xf>
    <xf numFmtId="0" fontId="55" fillId="0" borderId="0" xfId="0" applyFont="1"/>
    <xf numFmtId="0" fontId="12" fillId="0" borderId="49" xfId="0" applyFont="1" applyBorder="1" applyAlignment="1">
      <alignment vertical="center"/>
    </xf>
    <xf numFmtId="49" fontId="11" fillId="0" borderId="4" xfId="0" applyNumberFormat="1" applyFont="1" applyBorder="1" applyAlignment="1">
      <alignment horizontal="center" vertical="center"/>
    </xf>
    <xf numFmtId="0" fontId="12" fillId="0" borderId="50" xfId="0" applyFont="1" applyBorder="1" applyAlignment="1">
      <alignment vertical="center"/>
    </xf>
    <xf numFmtId="0" fontId="12" fillId="0" borderId="0" xfId="0" applyFont="1"/>
    <xf numFmtId="0" fontId="55" fillId="3" borderId="0" xfId="0" applyFont="1" applyFill="1" applyAlignment="1">
      <alignment horizontal="center" vertical="center" textRotation="90"/>
    </xf>
    <xf numFmtId="0" fontId="11" fillId="17" borderId="47" xfId="0" applyFont="1" applyFill="1" applyBorder="1" applyAlignment="1">
      <alignment vertical="center"/>
    </xf>
    <xf numFmtId="0" fontId="11" fillId="3" borderId="55" xfId="0" applyFont="1" applyFill="1" applyBorder="1" applyAlignment="1">
      <alignment vertical="center"/>
    </xf>
    <xf numFmtId="0" fontId="12" fillId="3" borderId="0" xfId="0" applyFont="1" applyFill="1"/>
    <xf numFmtId="0" fontId="12" fillId="0" borderId="49" xfId="0" applyFont="1" applyBorder="1" applyAlignment="1">
      <alignment vertical="center" wrapText="1"/>
    </xf>
    <xf numFmtId="49" fontId="11" fillId="3" borderId="4" xfId="0" applyNumberFormat="1" applyFont="1" applyFill="1" applyBorder="1" applyAlignment="1">
      <alignment horizontal="center" vertical="center"/>
    </xf>
    <xf numFmtId="0" fontId="12" fillId="3" borderId="50" xfId="0" applyFont="1" applyFill="1" applyBorder="1" applyAlignment="1">
      <alignment vertical="center"/>
    </xf>
    <xf numFmtId="49" fontId="23" fillId="0" borderId="4" xfId="0" applyNumberFormat="1" applyFont="1" applyBorder="1" applyAlignment="1">
      <alignment horizontal="center" vertical="center"/>
    </xf>
    <xf numFmtId="0" fontId="11" fillId="3" borderId="58" xfId="0" applyFont="1" applyFill="1" applyBorder="1" applyAlignment="1">
      <alignment vertical="center"/>
    </xf>
    <xf numFmtId="0" fontId="12" fillId="0" borderId="58" xfId="0" applyFont="1" applyBorder="1" applyAlignment="1">
      <alignment vertical="center"/>
    </xf>
    <xf numFmtId="0" fontId="12" fillId="3" borderId="49" xfId="0" applyFont="1" applyFill="1" applyBorder="1" applyAlignment="1">
      <alignment vertical="center"/>
    </xf>
    <xf numFmtId="0" fontId="12" fillId="0" borderId="55" xfId="0" applyFont="1" applyBorder="1" applyAlignment="1">
      <alignment vertical="center"/>
    </xf>
    <xf numFmtId="49" fontId="11" fillId="0" borderId="26" xfId="0" applyNumberFormat="1" applyFont="1" applyBorder="1" applyAlignment="1">
      <alignment horizontal="center" vertical="center"/>
    </xf>
    <xf numFmtId="1" fontId="12" fillId="0" borderId="49" xfId="0" applyNumberFormat="1" applyFont="1" applyBorder="1" applyAlignment="1">
      <alignment horizontal="left" vertical="center"/>
    </xf>
    <xf numFmtId="0" fontId="12" fillId="0" borderId="53" xfId="0" applyFont="1" applyBorder="1" applyAlignment="1">
      <alignment vertical="center"/>
    </xf>
    <xf numFmtId="0" fontId="11" fillId="17" borderId="55" xfId="0" applyFont="1" applyFill="1" applyBorder="1" applyAlignment="1">
      <alignment vertical="center"/>
    </xf>
    <xf numFmtId="49" fontId="11" fillId="0" borderId="24" xfId="0" applyNumberFormat="1" applyFont="1" applyBorder="1" applyAlignment="1">
      <alignment horizontal="center" vertical="center"/>
    </xf>
    <xf numFmtId="0" fontId="12" fillId="0" borderId="57" xfId="0" applyFont="1" applyBorder="1" applyAlignment="1">
      <alignment vertical="center"/>
    </xf>
    <xf numFmtId="0" fontId="11" fillId="8" borderId="23" xfId="0" applyFont="1" applyFill="1" applyBorder="1" applyAlignment="1">
      <alignment vertical="center"/>
    </xf>
    <xf numFmtId="0" fontId="7" fillId="3" borderId="0" xfId="0" applyFont="1" applyFill="1" applyAlignment="1">
      <alignment horizontal="center" vertical="center"/>
    </xf>
    <xf numFmtId="0" fontId="7" fillId="3" borderId="13" xfId="0" applyFont="1" applyFill="1" applyBorder="1" applyAlignment="1">
      <alignment horizontal="center" vertical="center"/>
    </xf>
    <xf numFmtId="49" fontId="7" fillId="0" borderId="4" xfId="0" applyNumberFormat="1" applyFont="1" applyBorder="1" applyAlignment="1">
      <alignment horizontal="center" vertical="center"/>
    </xf>
    <xf numFmtId="0" fontId="15" fillId="0" borderId="50" xfId="0" applyFont="1" applyBorder="1" applyAlignment="1">
      <alignment vertical="center"/>
    </xf>
    <xf numFmtId="49" fontId="7" fillId="3" borderId="4" xfId="0" applyNumberFormat="1" applyFont="1" applyFill="1" applyBorder="1" applyAlignment="1">
      <alignment horizontal="center" vertical="center"/>
    </xf>
    <xf numFmtId="0" fontId="15" fillId="3" borderId="50" xfId="0" applyFont="1" applyFill="1" applyBorder="1" applyAlignment="1">
      <alignment vertical="center"/>
    </xf>
    <xf numFmtId="49" fontId="56" fillId="0" borderId="4" xfId="0" applyNumberFormat="1" applyFont="1" applyBorder="1" applyAlignment="1">
      <alignment horizontal="center" vertical="center"/>
    </xf>
    <xf numFmtId="0" fontId="57" fillId="0" borderId="0" xfId="0" applyFont="1"/>
    <xf numFmtId="0" fontId="11" fillId="0" borderId="49" xfId="0" applyFont="1" applyBorder="1" applyAlignment="1">
      <alignment vertical="center"/>
    </xf>
    <xf numFmtId="49" fontId="7" fillId="0" borderId="64" xfId="0" applyNumberFormat="1" applyFont="1" applyBorder="1" applyAlignment="1">
      <alignment horizontal="center" vertical="center"/>
    </xf>
    <xf numFmtId="49" fontId="7" fillId="0" borderId="26" xfId="0" applyNumberFormat="1" applyFont="1" applyBorder="1" applyAlignment="1">
      <alignment horizontal="center" vertical="center"/>
    </xf>
    <xf numFmtId="0" fontId="15" fillId="0" borderId="56" xfId="0" applyFont="1" applyBorder="1" applyAlignment="1">
      <alignment vertical="center"/>
    </xf>
    <xf numFmtId="49" fontId="7" fillId="0" borderId="24" xfId="0" applyNumberFormat="1" applyFont="1" applyBorder="1" applyAlignment="1">
      <alignment horizontal="center" vertical="center"/>
    </xf>
    <xf numFmtId="0" fontId="15" fillId="0" borderId="57" xfId="0" applyFont="1" applyBorder="1" applyAlignment="1">
      <alignment vertical="center"/>
    </xf>
    <xf numFmtId="49" fontId="15" fillId="0" borderId="56" xfId="0" applyNumberFormat="1" applyFont="1" applyBorder="1" applyAlignment="1">
      <alignment vertical="center"/>
    </xf>
    <xf numFmtId="49" fontId="7" fillId="0" borderId="33" xfId="0" applyNumberFormat="1" applyFont="1" applyBorder="1" applyAlignment="1">
      <alignment horizontal="center" vertical="center"/>
    </xf>
    <xf numFmtId="49" fontId="7" fillId="0" borderId="27" xfId="0" applyNumberFormat="1" applyFont="1" applyBorder="1" applyAlignment="1">
      <alignment horizontal="center" vertical="center"/>
    </xf>
    <xf numFmtId="49" fontId="7" fillId="0" borderId="0" xfId="0" applyNumberFormat="1" applyFont="1" applyAlignment="1">
      <alignment horizontal="center" vertical="center"/>
    </xf>
    <xf numFmtId="49" fontId="7" fillId="3" borderId="27" xfId="0" applyNumberFormat="1" applyFont="1" applyFill="1" applyBorder="1" applyAlignment="1">
      <alignment horizontal="center" vertical="center"/>
    </xf>
    <xf numFmtId="49" fontId="15" fillId="0" borderId="52" xfId="0" applyNumberFormat="1" applyFont="1" applyBorder="1" applyAlignment="1">
      <alignment vertical="center"/>
    </xf>
    <xf numFmtId="49" fontId="7" fillId="3" borderId="24" xfId="0" applyNumberFormat="1" applyFont="1" applyFill="1" applyBorder="1" applyAlignment="1">
      <alignment horizontal="center" vertical="center"/>
    </xf>
    <xf numFmtId="0" fontId="15" fillId="3" borderId="57" xfId="0" applyFont="1" applyFill="1" applyBorder="1" applyAlignment="1">
      <alignment vertical="center"/>
    </xf>
    <xf numFmtId="0" fontId="12" fillId="0" borderId="51" xfId="0" applyFont="1" applyBorder="1" applyAlignment="1">
      <alignment vertical="center"/>
    </xf>
    <xf numFmtId="0" fontId="12" fillId="0" borderId="34" xfId="0" applyFont="1" applyBorder="1" applyAlignment="1">
      <alignment vertical="center"/>
    </xf>
    <xf numFmtId="0" fontId="15" fillId="0" borderId="68" xfId="0" applyFont="1" applyBorder="1" applyAlignment="1">
      <alignment vertical="center"/>
    </xf>
    <xf numFmtId="1" fontId="17" fillId="3" borderId="0" xfId="0" applyNumberFormat="1" applyFont="1" applyFill="1" applyAlignment="1">
      <alignment horizontal="left" vertical="center"/>
    </xf>
    <xf numFmtId="49" fontId="15" fillId="0" borderId="50" xfId="0" applyNumberFormat="1" applyFont="1" applyBorder="1" applyAlignment="1">
      <alignment vertical="center"/>
    </xf>
    <xf numFmtId="0" fontId="11" fillId="3" borderId="53" xfId="0" applyFont="1" applyFill="1" applyBorder="1" applyAlignment="1">
      <alignment vertical="center"/>
    </xf>
    <xf numFmtId="49" fontId="7" fillId="0" borderId="20" xfId="0" applyNumberFormat="1" applyFont="1" applyBorder="1" applyAlignment="1">
      <alignment horizontal="center" vertical="center"/>
    </xf>
    <xf numFmtId="0" fontId="15" fillId="0" borderId="54" xfId="0" applyFont="1" applyBorder="1" applyAlignment="1">
      <alignment vertical="center"/>
    </xf>
    <xf numFmtId="0" fontId="12" fillId="3" borderId="49" xfId="0" applyFont="1" applyFill="1" applyBorder="1" applyAlignment="1">
      <alignment vertical="center" wrapText="1"/>
    </xf>
    <xf numFmtId="49" fontId="4" fillId="3" borderId="0" xfId="0" applyNumberFormat="1" applyFont="1" applyFill="1" applyAlignment="1">
      <alignment vertical="center"/>
    </xf>
    <xf numFmtId="49" fontId="11" fillId="8" borderId="14" xfId="0" applyNumberFormat="1" applyFont="1" applyFill="1" applyBorder="1" applyAlignment="1">
      <alignment vertical="center"/>
    </xf>
    <xf numFmtId="49" fontId="7" fillId="0" borderId="28" xfId="0" applyNumberFormat="1" applyFont="1" applyBorder="1" applyAlignment="1">
      <alignment horizontal="center" vertical="center"/>
    </xf>
    <xf numFmtId="0" fontId="7" fillId="0" borderId="27" xfId="0" applyFont="1" applyBorder="1" applyAlignment="1">
      <alignment horizontal="center"/>
    </xf>
    <xf numFmtId="0" fontId="7" fillId="0" borderId="28" xfId="0" applyFont="1" applyBorder="1" applyAlignment="1">
      <alignment horizontal="center"/>
    </xf>
    <xf numFmtId="0" fontId="15" fillId="0" borderId="28" xfId="0" applyFont="1" applyBorder="1"/>
    <xf numFmtId="0" fontId="15" fillId="0" borderId="52" xfId="0" applyFont="1" applyBorder="1" applyAlignment="1">
      <alignment vertical="center"/>
    </xf>
    <xf numFmtId="0" fontId="15" fillId="3" borderId="0" xfId="0" applyFont="1" applyFill="1"/>
    <xf numFmtId="0" fontId="0" fillId="3" borderId="0" xfId="0" applyFill="1"/>
    <xf numFmtId="0" fontId="11" fillId="0" borderId="0" xfId="0" applyFont="1" applyAlignment="1">
      <alignment horizontal="center" vertical="center" wrapText="1"/>
    </xf>
    <xf numFmtId="0" fontId="12" fillId="0" borderId="0" xfId="0" applyFont="1" applyAlignment="1">
      <alignment horizontal="center"/>
    </xf>
    <xf numFmtId="170" fontId="12" fillId="0" borderId="0" xfId="0" applyNumberFormat="1" applyFont="1" applyAlignment="1">
      <alignment horizontal="center"/>
    </xf>
    <xf numFmtId="0" fontId="7" fillId="8" borderId="26" xfId="0" applyFont="1" applyFill="1" applyBorder="1" applyAlignment="1">
      <alignment horizontal="center" vertical="center"/>
    </xf>
    <xf numFmtId="49" fontId="7" fillId="8" borderId="26" xfId="0" applyNumberFormat="1" applyFont="1" applyFill="1" applyBorder="1" applyAlignment="1">
      <alignment horizontal="center" vertical="center" wrapText="1"/>
    </xf>
    <xf numFmtId="49" fontId="7" fillId="8" borderId="26" xfId="0" applyNumberFormat="1" applyFont="1" applyFill="1" applyBorder="1" applyAlignment="1">
      <alignment horizontal="center" vertical="center"/>
    </xf>
    <xf numFmtId="49" fontId="7" fillId="8" borderId="29" xfId="0" applyNumberFormat="1" applyFont="1" applyFill="1" applyBorder="1" applyAlignment="1">
      <alignment horizontal="center" vertical="center" wrapText="1"/>
    </xf>
    <xf numFmtId="0" fontId="7" fillId="8" borderId="26" xfId="0" applyFont="1" applyFill="1" applyBorder="1" applyAlignment="1">
      <alignment horizontal="center" wrapText="1"/>
    </xf>
    <xf numFmtId="4" fontId="7" fillId="8" borderId="26" xfId="0" applyNumberFormat="1" applyFont="1" applyFill="1" applyBorder="1" applyAlignment="1">
      <alignment horizontal="centerContinuous" vertical="center"/>
    </xf>
    <xf numFmtId="167" fontId="6" fillId="8" borderId="50" xfId="0" applyNumberFormat="1" applyFont="1" applyFill="1" applyBorder="1" applyAlignment="1">
      <alignment horizontal="center" vertical="center"/>
    </xf>
    <xf numFmtId="0" fontId="40" fillId="8" borderId="4" xfId="0" applyFont="1" applyFill="1" applyBorder="1" applyAlignment="1">
      <alignment horizontal="center" vertical="center"/>
    </xf>
    <xf numFmtId="49" fontId="40" fillId="8" borderId="4" xfId="0" applyNumberFormat="1" applyFont="1" applyFill="1" applyBorder="1" applyAlignment="1">
      <alignment horizontal="center" vertical="center" wrapText="1"/>
    </xf>
    <xf numFmtId="49" fontId="40" fillId="8" borderId="4" xfId="0" applyNumberFormat="1" applyFont="1" applyFill="1" applyBorder="1" applyAlignment="1">
      <alignment horizontal="center" vertical="center"/>
    </xf>
    <xf numFmtId="4" fontId="40" fillId="8" borderId="1" xfId="0" applyNumberFormat="1" applyFont="1" applyFill="1" applyBorder="1" applyAlignment="1">
      <alignment horizontal="center" vertical="center"/>
    </xf>
    <xf numFmtId="0" fontId="40" fillId="8" borderId="4" xfId="0" applyFont="1" applyFill="1" applyBorder="1" applyAlignment="1">
      <alignment horizontal="center" vertical="center" wrapText="1"/>
    </xf>
    <xf numFmtId="49" fontId="40" fillId="16" borderId="3" xfId="0" applyNumberFormat="1" applyFont="1" applyFill="1" applyBorder="1" applyAlignment="1">
      <alignment horizontal="center" vertical="center" wrapText="1"/>
    </xf>
    <xf numFmtId="49" fontId="40" fillId="13" borderId="4" xfId="0" applyNumberFormat="1" applyFont="1" applyFill="1" applyBorder="1" applyAlignment="1">
      <alignment horizontal="center" vertical="center" wrapText="1"/>
    </xf>
    <xf numFmtId="167" fontId="40" fillId="8" borderId="4" xfId="0" applyNumberFormat="1" applyFont="1" applyFill="1" applyBorder="1" applyAlignment="1">
      <alignment horizontal="center" vertical="center" wrapText="1"/>
    </xf>
    <xf numFmtId="3" fontId="40" fillId="8" borderId="4" xfId="0" applyNumberFormat="1" applyFont="1" applyFill="1" applyBorder="1" applyAlignment="1">
      <alignment horizontal="center" vertical="center" wrapText="1"/>
    </xf>
    <xf numFmtId="4" fontId="40" fillId="8" borderId="4" xfId="0" applyNumberFormat="1" applyFont="1" applyFill="1" applyBorder="1" applyAlignment="1">
      <alignment horizontal="center" vertical="center"/>
    </xf>
    <xf numFmtId="167" fontId="40" fillId="8" borderId="50" xfId="0" applyNumberFormat="1" applyFont="1" applyFill="1" applyBorder="1" applyAlignment="1">
      <alignment horizontal="center" vertical="center"/>
    </xf>
    <xf numFmtId="0" fontId="15" fillId="13" borderId="1" xfId="0" applyFont="1" applyFill="1" applyBorder="1" applyAlignment="1">
      <alignment horizontal="center" vertical="center"/>
    </xf>
    <xf numFmtId="0" fontId="15" fillId="13" borderId="4" xfId="0" applyFont="1" applyFill="1" applyBorder="1" applyAlignment="1">
      <alignment horizontal="center" vertical="center"/>
    </xf>
    <xf numFmtId="0" fontId="15" fillId="13" borderId="26" xfId="0" applyFont="1" applyFill="1" applyBorder="1" applyAlignment="1">
      <alignment horizontal="center" vertical="center"/>
    </xf>
    <xf numFmtId="0" fontId="7" fillId="13" borderId="26" xfId="0" applyFont="1" applyFill="1" applyBorder="1" applyAlignment="1">
      <alignment horizontal="left" vertical="center"/>
    </xf>
    <xf numFmtId="170" fontId="7" fillId="13" borderId="1" xfId="0" applyNumberFormat="1" applyFont="1" applyFill="1" applyBorder="1"/>
    <xf numFmtId="170" fontId="7" fillId="13" borderId="4" xfId="0" applyNumberFormat="1" applyFont="1" applyFill="1" applyBorder="1"/>
    <xf numFmtId="170" fontId="7" fillId="13" borderId="3" xfId="0" applyNumberFormat="1" applyFont="1" applyFill="1" applyBorder="1"/>
    <xf numFmtId="2" fontId="7" fillId="13" borderId="1" xfId="0" applyNumberFormat="1" applyFont="1" applyFill="1" applyBorder="1"/>
    <xf numFmtId="44" fontId="7" fillId="13" borderId="50" xfId="0" applyNumberFormat="1" applyFont="1" applyFill="1" applyBorder="1"/>
    <xf numFmtId="0" fontId="15" fillId="3" borderId="5" xfId="0" applyFont="1" applyFill="1" applyBorder="1" applyAlignment="1">
      <alignment horizontal="center" vertical="center"/>
    </xf>
    <xf numFmtId="0" fontId="15" fillId="3" borderId="26" xfId="0" applyFont="1" applyFill="1" applyBorder="1" applyAlignment="1">
      <alignment horizontal="center" vertical="center"/>
    </xf>
    <xf numFmtId="0" fontId="53" fillId="0" borderId="4" xfId="0" applyFont="1" applyBorder="1" applyAlignment="1">
      <alignment horizontal="center"/>
    </xf>
    <xf numFmtId="0" fontId="15" fillId="0" borderId="4" xfId="0" applyFont="1" applyBorder="1"/>
    <xf numFmtId="170" fontId="15" fillId="0" borderId="4" xfId="0" applyNumberFormat="1" applyFont="1" applyBorder="1" applyAlignment="1">
      <alignment horizontal="right" vertical="center"/>
    </xf>
    <xf numFmtId="0" fontId="15" fillId="0" borderId="4" xfId="0" applyFont="1" applyBorder="1" applyAlignment="1">
      <alignment horizontal="center"/>
    </xf>
    <xf numFmtId="49" fontId="15" fillId="5" borderId="4" xfId="0" applyNumberFormat="1" applyFont="1" applyFill="1" applyBorder="1" applyAlignment="1">
      <alignment horizontal="center"/>
    </xf>
    <xf numFmtId="0" fontId="15" fillId="3" borderId="35" xfId="0" applyFont="1" applyFill="1" applyBorder="1" applyAlignment="1">
      <alignment horizontal="center"/>
    </xf>
    <xf numFmtId="1" fontId="15" fillId="0" borderId="26" xfId="0" applyNumberFormat="1" applyFont="1" applyBorder="1" applyAlignment="1">
      <alignment horizontal="center"/>
    </xf>
    <xf numFmtId="170" fontId="15" fillId="2" borderId="4" xfId="0" applyNumberFormat="1" applyFont="1" applyFill="1" applyBorder="1"/>
    <xf numFmtId="4" fontId="15" fillId="0" borderId="26" xfId="0" applyNumberFormat="1" applyFont="1" applyBorder="1" applyAlignment="1">
      <alignment horizontal="right" vertical="center"/>
    </xf>
    <xf numFmtId="0" fontId="53" fillId="0" borderId="0" xfId="0" applyFont="1"/>
    <xf numFmtId="0" fontId="54" fillId="0" borderId="0" xfId="0" applyFont="1"/>
    <xf numFmtId="49" fontId="15" fillId="0" borderId="26" xfId="0" applyNumberFormat="1" applyFont="1" applyBorder="1" applyAlignment="1">
      <alignment horizontal="center" vertical="center"/>
    </xf>
    <xf numFmtId="3" fontId="15" fillId="0" borderId="4" xfId="0" applyNumberFormat="1" applyFont="1" applyBorder="1"/>
    <xf numFmtId="0" fontId="53" fillId="3" borderId="0" xfId="0" applyFont="1" applyFill="1"/>
    <xf numFmtId="0" fontId="15" fillId="0" borderId="4" xfId="0" applyFont="1" applyBorder="1" applyAlignment="1">
      <alignment horizontal="center" vertical="center"/>
    </xf>
    <xf numFmtId="3" fontId="15" fillId="0" borderId="4" xfId="0" applyNumberFormat="1" applyFont="1" applyBorder="1" applyAlignment="1">
      <alignment wrapText="1"/>
    </xf>
    <xf numFmtId="3" fontId="15" fillId="0" borderId="4" xfId="0" applyNumberFormat="1" applyFont="1" applyBorder="1" applyAlignment="1">
      <alignment horizontal="left" vertical="center" wrapText="1"/>
    </xf>
    <xf numFmtId="0" fontId="15" fillId="0" borderId="4" xfId="0" applyFont="1" applyBorder="1" applyAlignment="1">
      <alignment horizontal="left" vertical="center" wrapText="1"/>
    </xf>
    <xf numFmtId="49" fontId="15" fillId="5" borderId="4" xfId="0" applyNumberFormat="1" applyFont="1" applyFill="1" applyBorder="1" applyAlignment="1">
      <alignment horizontal="center" vertical="center"/>
    </xf>
    <xf numFmtId="0" fontId="15" fillId="3" borderId="35" xfId="0" applyFont="1" applyFill="1" applyBorder="1" applyAlignment="1">
      <alignment horizontal="center" vertical="center"/>
    </xf>
    <xf numFmtId="170" fontId="15" fillId="2" borderId="4" xfId="0" applyNumberFormat="1" applyFont="1" applyFill="1" applyBorder="1" applyAlignment="1">
      <alignment vertical="center"/>
    </xf>
    <xf numFmtId="0" fontId="53" fillId="0" borderId="0" xfId="0" applyFont="1" applyAlignment="1">
      <alignment vertical="center"/>
    </xf>
    <xf numFmtId="0" fontId="54" fillId="0" borderId="0" xfId="0" applyFont="1" applyAlignment="1">
      <alignment vertical="center"/>
    </xf>
    <xf numFmtId="3" fontId="15" fillId="0" borderId="4" xfId="0" applyNumberFormat="1" applyFont="1" applyBorder="1" applyAlignment="1">
      <alignment vertical="center" wrapText="1"/>
    </xf>
    <xf numFmtId="0" fontId="15" fillId="0" borderId="4" xfId="0" applyFont="1" applyBorder="1" applyAlignment="1">
      <alignment vertical="center" wrapText="1"/>
    </xf>
    <xf numFmtId="0" fontId="15" fillId="3" borderId="4" xfId="0" applyFont="1" applyFill="1" applyBorder="1"/>
    <xf numFmtId="170" fontId="15" fillId="3" borderId="4" xfId="0" applyNumberFormat="1" applyFont="1" applyFill="1" applyBorder="1"/>
    <xf numFmtId="49" fontId="15" fillId="3" borderId="4" xfId="0" applyNumberFormat="1" applyFont="1" applyFill="1" applyBorder="1" applyAlignment="1">
      <alignment horizontal="center"/>
    </xf>
    <xf numFmtId="1" fontId="15" fillId="3" borderId="26" xfId="0" applyNumberFormat="1" applyFont="1" applyFill="1" applyBorder="1" applyAlignment="1">
      <alignment horizontal="center"/>
    </xf>
    <xf numFmtId="4" fontId="15" fillId="3" borderId="26" xfId="0" applyNumberFormat="1" applyFont="1" applyFill="1" applyBorder="1" applyAlignment="1">
      <alignment horizontal="right" vertical="center"/>
    </xf>
    <xf numFmtId="168" fontId="15" fillId="3" borderId="56" xfId="6" applyFont="1" applyFill="1" applyBorder="1" applyAlignment="1" applyProtection="1">
      <alignment horizontal="right" vertical="center"/>
    </xf>
    <xf numFmtId="0" fontId="0" fillId="3" borderId="0" xfId="0" applyFill="1" applyAlignment="1">
      <alignment vertical="center"/>
    </xf>
    <xf numFmtId="1" fontId="7" fillId="3" borderId="0" xfId="0" applyNumberFormat="1" applyFont="1" applyFill="1" applyAlignment="1">
      <alignment horizontal="center" vertical="center" textRotation="90"/>
    </xf>
    <xf numFmtId="0" fontId="6" fillId="3" borderId="0" xfId="0" applyFont="1" applyFill="1" applyAlignment="1">
      <alignment horizontal="center" vertical="center" textRotation="90"/>
    </xf>
    <xf numFmtId="49" fontId="7" fillId="0" borderId="67" xfId="0" applyNumberFormat="1" applyFont="1" applyBorder="1" applyAlignment="1">
      <alignment horizontal="center" vertical="center"/>
    </xf>
    <xf numFmtId="0" fontId="0" fillId="3" borderId="0" xfId="0" applyFill="1" applyAlignment="1">
      <alignment horizontal="center" vertical="center" textRotation="90"/>
    </xf>
    <xf numFmtId="1" fontId="6" fillId="3" borderId="0" xfId="0" applyNumberFormat="1" applyFont="1" applyFill="1" applyAlignment="1">
      <alignment horizontal="center" vertical="center" textRotation="90"/>
    </xf>
    <xf numFmtId="0" fontId="2" fillId="0" borderId="0" xfId="0" applyFont="1" applyAlignment="1">
      <alignment horizontal="center" vertical="center"/>
    </xf>
    <xf numFmtId="0" fontId="4" fillId="2" borderId="47" xfId="0" applyFont="1" applyFill="1" applyBorder="1" applyAlignment="1">
      <alignment horizontal="center" vertical="center" wrapText="1"/>
    </xf>
    <xf numFmtId="0" fontId="5" fillId="2" borderId="48" xfId="0" applyFont="1" applyFill="1" applyBorder="1" applyAlignment="1">
      <alignment horizontal="left" wrapText="1"/>
    </xf>
    <xf numFmtId="1" fontId="6" fillId="0" borderId="49" xfId="0" applyNumberFormat="1" applyFont="1" applyBorder="1" applyAlignment="1">
      <alignment horizontal="center" vertical="center"/>
    </xf>
    <xf numFmtId="0" fontId="34" fillId="0" borderId="30" xfId="0" applyFont="1" applyBorder="1" applyAlignment="1">
      <alignment horizontal="center" vertical="center"/>
    </xf>
    <xf numFmtId="0" fontId="6" fillId="0" borderId="1" xfId="0" applyFont="1" applyBorder="1" applyAlignment="1">
      <alignment vertical="center"/>
    </xf>
    <xf numFmtId="0" fontId="0" fillId="0" borderId="2" xfId="0" applyBorder="1" applyAlignment="1">
      <alignment vertical="center"/>
    </xf>
    <xf numFmtId="0" fontId="0" fillId="0" borderId="5" xfId="0" applyBorder="1"/>
    <xf numFmtId="0" fontId="4" fillId="5" borderId="4" xfId="0" applyFont="1" applyFill="1" applyBorder="1" applyAlignment="1">
      <alignment horizontal="center" vertical="center"/>
    </xf>
    <xf numFmtId="0" fontId="4" fillId="5" borderId="1" xfId="0" applyFont="1" applyFill="1" applyBorder="1" applyAlignment="1">
      <alignment horizontal="center" vertical="center"/>
    </xf>
    <xf numFmtId="0" fontId="11" fillId="0" borderId="8" xfId="0" applyFont="1" applyBorder="1" applyAlignment="1">
      <alignment horizontal="center" vertical="center" wrapText="1"/>
    </xf>
    <xf numFmtId="0" fontId="79" fillId="0" borderId="9" xfId="0" applyFont="1" applyBorder="1" applyAlignment="1">
      <alignment horizontal="center" wrapText="1"/>
    </xf>
    <xf numFmtId="1" fontId="80" fillId="0" borderId="12" xfId="0" applyNumberFormat="1" applyFont="1" applyBorder="1" applyAlignment="1">
      <alignment horizontal="center"/>
    </xf>
    <xf numFmtId="0" fontId="0" fillId="0" borderId="10" xfId="0" applyBorder="1" applyAlignment="1">
      <alignment horizontal="center"/>
    </xf>
    <xf numFmtId="1" fontId="80" fillId="3" borderId="12" xfId="0" applyNumberFormat="1" applyFont="1" applyFill="1" applyBorder="1" applyAlignment="1">
      <alignment horizontal="center"/>
    </xf>
    <xf numFmtId="1" fontId="15" fillId="3" borderId="4" xfId="0" applyNumberFormat="1" applyFont="1" applyFill="1" applyBorder="1" applyAlignment="1">
      <alignment horizontal="center" vertical="center"/>
    </xf>
    <xf numFmtId="0" fontId="80" fillId="0" borderId="12" xfId="0" applyFont="1" applyBorder="1" applyAlignment="1">
      <alignment horizontal="center"/>
    </xf>
    <xf numFmtId="0" fontId="0" fillId="0" borderId="13" xfId="0" applyBorder="1" applyAlignment="1">
      <alignment horizontal="center"/>
    </xf>
    <xf numFmtId="0" fontId="77" fillId="0" borderId="13" xfId="0" applyFont="1"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xf numFmtId="0" fontId="0" fillId="0" borderId="8"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5" xfId="0" applyBorder="1"/>
    <xf numFmtId="0" fontId="0" fillId="0" borderId="16" xfId="0" applyBorder="1" applyAlignment="1">
      <alignment horizontal="center"/>
    </xf>
    <xf numFmtId="0" fontId="6" fillId="0" borderId="42" xfId="0" applyFont="1" applyBorder="1" applyAlignment="1">
      <alignment horizontal="left" vertical="center"/>
    </xf>
    <xf numFmtId="0" fontId="0" fillId="0" borderId="43" xfId="0" applyBorder="1" applyAlignment="1">
      <alignment vertical="center"/>
    </xf>
    <xf numFmtId="0" fontId="0" fillId="0" borderId="43" xfId="0" applyBorder="1" applyAlignment="1">
      <alignment horizontal="center" vertical="center"/>
    </xf>
    <xf numFmtId="0" fontId="0" fillId="0" borderId="44" xfId="0" applyBorder="1" applyAlignment="1">
      <alignment vertical="center"/>
    </xf>
    <xf numFmtId="0" fontId="3" fillId="3" borderId="0" xfId="0" applyFont="1" applyFill="1" applyAlignment="1">
      <alignment vertical="center"/>
    </xf>
    <xf numFmtId="0" fontId="6" fillId="0" borderId="10" xfId="0" applyFont="1" applyBorder="1" applyAlignment="1">
      <alignment horizontal="left" vertical="center"/>
    </xf>
    <xf numFmtId="0" fontId="0" fillId="0" borderId="0" xfId="0" applyAlignment="1">
      <alignment horizontal="center" vertical="center"/>
    </xf>
    <xf numFmtId="0" fontId="0" fillId="0" borderId="13" xfId="0" applyBorder="1" applyAlignment="1">
      <alignment vertical="center"/>
    </xf>
    <xf numFmtId="0" fontId="3" fillId="0" borderId="10" xfId="0" applyFont="1" applyBorder="1" applyAlignment="1">
      <alignment horizontal="left" vertical="center"/>
    </xf>
    <xf numFmtId="0" fontId="36" fillId="0" borderId="6" xfId="0" applyFont="1" applyBorder="1" applyAlignment="1">
      <alignment horizontal="left" vertical="center"/>
    </xf>
    <xf numFmtId="0" fontId="0" fillId="0" borderId="7" xfId="0" applyBorder="1" applyAlignment="1">
      <alignment vertical="center"/>
    </xf>
    <xf numFmtId="0" fontId="0" fillId="0" borderId="7" xfId="0" applyBorder="1" applyAlignment="1">
      <alignment horizontal="center" vertical="center"/>
    </xf>
    <xf numFmtId="0" fontId="0" fillId="0" borderId="8" xfId="0" applyBorder="1" applyAlignment="1">
      <alignment vertical="center"/>
    </xf>
    <xf numFmtId="0" fontId="16" fillId="3" borderId="0" xfId="0" applyFont="1" applyFill="1" applyAlignment="1">
      <alignment vertical="center"/>
    </xf>
    <xf numFmtId="0" fontId="3" fillId="3" borderId="0" xfId="0" applyFont="1" applyFill="1"/>
    <xf numFmtId="0" fontId="43" fillId="0" borderId="42" xfId="0" applyFont="1" applyBorder="1" applyAlignment="1">
      <alignment horizontal="left" vertical="center"/>
    </xf>
    <xf numFmtId="0" fontId="43" fillId="0" borderId="6" xfId="0" applyFont="1" applyBorder="1" applyAlignment="1">
      <alignment horizontal="center" vertical="center" wrapText="1"/>
    </xf>
    <xf numFmtId="0" fontId="6" fillId="0" borderId="0" xfId="0" applyFont="1" applyAlignment="1">
      <alignment vertical="top"/>
    </xf>
    <xf numFmtId="0" fontId="3" fillId="0" borderId="0" xfId="0" applyFont="1" applyAlignment="1">
      <alignment vertical="top" wrapText="1"/>
    </xf>
    <xf numFmtId="0" fontId="22" fillId="0" borderId="0" xfId="0" applyFont="1" applyAlignment="1">
      <alignment horizontal="center" vertical="center" wrapText="1"/>
    </xf>
    <xf numFmtId="3" fontId="7" fillId="8" borderId="26" xfId="0" applyNumberFormat="1" applyFont="1" applyFill="1" applyBorder="1" applyAlignment="1">
      <alignment horizontal="centerContinuous" vertical="center" wrapText="1"/>
    </xf>
    <xf numFmtId="49" fontId="39" fillId="8" borderId="26" xfId="0" applyNumberFormat="1" applyFont="1" applyFill="1" applyBorder="1" applyAlignment="1">
      <alignment horizontal="centerContinuous" vertical="center" wrapText="1"/>
    </xf>
    <xf numFmtId="167" fontId="7" fillId="8" borderId="26" xfId="0" applyNumberFormat="1" applyFont="1" applyFill="1" applyBorder="1" applyAlignment="1">
      <alignment horizontal="center" vertical="center" wrapText="1"/>
    </xf>
    <xf numFmtId="0" fontId="0" fillId="0" borderId="33" xfId="0" applyBorder="1"/>
    <xf numFmtId="0" fontId="46" fillId="0" borderId="0" xfId="0" applyFont="1"/>
    <xf numFmtId="170" fontId="84" fillId="10" borderId="4" xfId="4" applyNumberFormat="1" applyFont="1" applyFill="1" applyBorder="1" applyAlignment="1" applyProtection="1">
      <alignment vertical="center"/>
    </xf>
    <xf numFmtId="165" fontId="84" fillId="10" borderId="4" xfId="4" applyNumberFormat="1" applyFont="1" applyFill="1" applyBorder="1" applyAlignment="1" applyProtection="1">
      <alignment vertical="center"/>
    </xf>
    <xf numFmtId="169" fontId="84" fillId="0" borderId="0" xfId="4" applyFont="1" applyFill="1" applyBorder="1" applyAlignment="1" applyProtection="1">
      <alignment vertical="center"/>
    </xf>
    <xf numFmtId="170" fontId="85" fillId="3" borderId="0" xfId="4" applyNumberFormat="1" applyFont="1" applyFill="1" applyBorder="1" applyAlignment="1" applyProtection="1">
      <alignment vertical="center"/>
    </xf>
    <xf numFmtId="165" fontId="84" fillId="3" borderId="0" xfId="4" applyNumberFormat="1" applyFont="1" applyFill="1" applyBorder="1" applyAlignment="1" applyProtection="1">
      <alignment vertical="center"/>
    </xf>
    <xf numFmtId="170" fontId="87" fillId="3" borderId="0" xfId="4" applyNumberFormat="1" applyFont="1" applyFill="1" applyBorder="1" applyAlignment="1" applyProtection="1">
      <alignment vertical="center"/>
    </xf>
    <xf numFmtId="165" fontId="87" fillId="3" borderId="0" xfId="4" applyNumberFormat="1" applyFont="1" applyFill="1" applyBorder="1" applyAlignment="1" applyProtection="1">
      <alignment vertical="center"/>
    </xf>
    <xf numFmtId="169" fontId="84" fillId="3" borderId="0" xfId="4" applyFont="1" applyFill="1" applyBorder="1" applyAlignment="1" applyProtection="1">
      <alignment vertical="center"/>
    </xf>
    <xf numFmtId="170" fontId="84" fillId="43" borderId="4" xfId="4" applyNumberFormat="1" applyFont="1" applyFill="1" applyBorder="1" applyAlignment="1" applyProtection="1">
      <alignment vertical="center"/>
    </xf>
    <xf numFmtId="165" fontId="84" fillId="43" borderId="4" xfId="4" applyNumberFormat="1" applyFont="1" applyFill="1" applyBorder="1" applyAlignment="1" applyProtection="1">
      <alignment vertical="center"/>
    </xf>
    <xf numFmtId="169" fontId="84" fillId="10" borderId="1" xfId="4" applyFont="1" applyFill="1" applyBorder="1" applyAlignment="1" applyProtection="1">
      <alignment vertical="center"/>
    </xf>
    <xf numFmtId="169" fontId="84" fillId="43" borderId="1" xfId="4" applyFont="1" applyFill="1" applyBorder="1" applyAlignment="1" applyProtection="1">
      <alignment vertical="center"/>
    </xf>
    <xf numFmtId="169" fontId="84" fillId="10" borderId="50" xfId="4" applyFont="1" applyFill="1" applyBorder="1" applyAlignment="1" applyProtection="1">
      <alignment vertical="center"/>
    </xf>
    <xf numFmtId="169" fontId="84" fillId="43" borderId="50" xfId="4" applyFont="1" applyFill="1" applyBorder="1" applyAlignment="1" applyProtection="1">
      <alignment vertical="center"/>
    </xf>
    <xf numFmtId="169" fontId="84" fillId="10" borderId="56" xfId="4" applyFont="1" applyFill="1" applyBorder="1" applyAlignment="1" applyProtection="1">
      <alignment vertical="center"/>
    </xf>
    <xf numFmtId="0" fontId="86" fillId="6" borderId="50" xfId="0" applyFont="1" applyFill="1" applyBorder="1" applyAlignment="1">
      <alignment vertical="center" wrapText="1"/>
    </xf>
    <xf numFmtId="1" fontId="15" fillId="7" borderId="28" xfId="0" applyNumberFormat="1" applyFont="1" applyFill="1" applyBorder="1" applyAlignment="1" applyProtection="1">
      <alignment horizontal="center" vertical="center"/>
      <protection locked="0"/>
    </xf>
    <xf numFmtId="170" fontId="15" fillId="2" borderId="28" xfId="0" applyNumberFormat="1" applyFont="1" applyFill="1" applyBorder="1"/>
    <xf numFmtId="49" fontId="15" fillId="5" borderId="28" xfId="0" applyNumberFormat="1" applyFont="1" applyFill="1" applyBorder="1" applyAlignment="1">
      <alignment horizontal="center"/>
    </xf>
    <xf numFmtId="3" fontId="15" fillId="0" borderId="28" xfId="0" applyNumberFormat="1" applyFont="1" applyBorder="1"/>
    <xf numFmtId="0" fontId="3" fillId="13" borderId="26" xfId="0" applyFont="1" applyFill="1" applyBorder="1" applyAlignment="1">
      <alignment horizontal="center" vertical="center"/>
    </xf>
    <xf numFmtId="49" fontId="88" fillId="8" borderId="4" xfId="0" applyNumberFormat="1" applyFont="1" applyFill="1" applyBorder="1" applyAlignment="1">
      <alignment horizontal="center" vertical="center" wrapText="1"/>
    </xf>
    <xf numFmtId="49" fontId="6" fillId="8" borderId="26" xfId="0" applyNumberFormat="1" applyFont="1" applyFill="1" applyBorder="1" applyAlignment="1">
      <alignment horizontal="center" vertical="center" wrapText="1"/>
    </xf>
    <xf numFmtId="0" fontId="85" fillId="0" borderId="0" xfId="0" applyFont="1"/>
    <xf numFmtId="0" fontId="42" fillId="0" borderId="4" xfId="0" applyFont="1" applyBorder="1" applyAlignment="1">
      <alignment horizontal="center"/>
    </xf>
    <xf numFmtId="0" fontId="7" fillId="8" borderId="58" xfId="0" applyFont="1" applyFill="1" applyBorder="1" applyAlignment="1">
      <alignment horizontal="center" vertical="center"/>
    </xf>
    <xf numFmtId="0" fontId="40" fillId="8" borderId="49" xfId="0" applyFont="1" applyFill="1" applyBorder="1" applyAlignment="1">
      <alignment horizontal="center" vertical="center"/>
    </xf>
    <xf numFmtId="0" fontId="15" fillId="13" borderId="85" xfId="0" applyFont="1" applyFill="1" applyBorder="1" applyAlignment="1">
      <alignment horizontal="center" vertical="center"/>
    </xf>
    <xf numFmtId="0" fontId="15" fillId="3" borderId="78" xfId="0" applyFont="1" applyFill="1" applyBorder="1" applyAlignment="1">
      <alignment horizontal="center" vertical="center"/>
    </xf>
    <xf numFmtId="0" fontId="15" fillId="3" borderId="6" xfId="0" applyFont="1" applyFill="1" applyBorder="1" applyAlignment="1">
      <alignment horizontal="center" vertical="center"/>
    </xf>
    <xf numFmtId="170" fontId="15" fillId="0" borderId="28" xfId="0" applyNumberFormat="1" applyFont="1" applyBorder="1" applyAlignment="1">
      <alignment horizontal="right" vertical="center"/>
    </xf>
    <xf numFmtId="0" fontId="15" fillId="0" borderId="28" xfId="0" applyFont="1" applyBorder="1" applyAlignment="1">
      <alignment horizontal="center"/>
    </xf>
    <xf numFmtId="0" fontId="15" fillId="3" borderId="86" xfId="0" applyFont="1" applyFill="1" applyBorder="1" applyAlignment="1">
      <alignment horizontal="center"/>
    </xf>
    <xf numFmtId="1" fontId="15" fillId="0" borderId="27" xfId="0" applyNumberFormat="1" applyFont="1" applyBorder="1" applyAlignment="1">
      <alignment horizontal="center"/>
    </xf>
    <xf numFmtId="4" fontId="15" fillId="0" borderId="27" xfId="0" applyNumberFormat="1" applyFont="1" applyBorder="1" applyAlignment="1">
      <alignment horizontal="right" vertical="center"/>
    </xf>
    <xf numFmtId="168" fontId="15" fillId="0" borderId="68" xfId="6" applyFont="1" applyBorder="1" applyAlignment="1" applyProtection="1">
      <alignment horizontal="right" vertical="center"/>
    </xf>
    <xf numFmtId="49" fontId="15" fillId="0" borderId="27" xfId="0" applyNumberFormat="1" applyFont="1" applyBorder="1" applyAlignment="1">
      <alignment horizontal="center" vertical="center"/>
    </xf>
    <xf numFmtId="0" fontId="42" fillId="0" borderId="28" xfId="0" applyFont="1" applyBorder="1" applyAlignment="1">
      <alignment horizontal="center" vertical="center"/>
    </xf>
    <xf numFmtId="0" fontId="15" fillId="41" borderId="4" xfId="0" applyFont="1" applyFill="1" applyBorder="1"/>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1" fontId="14" fillId="0" borderId="0" xfId="0" applyNumberFormat="1" applyFont="1" applyAlignment="1">
      <alignment horizontal="center" vertical="center"/>
    </xf>
    <xf numFmtId="2" fontId="14" fillId="0" borderId="0" xfId="0" applyNumberFormat="1" applyFont="1" applyAlignment="1">
      <alignment vertical="center"/>
    </xf>
    <xf numFmtId="0" fontId="3" fillId="0" borderId="0" xfId="0" applyFont="1" applyAlignment="1">
      <alignment vertical="center"/>
    </xf>
    <xf numFmtId="0" fontId="3" fillId="0" borderId="0" xfId="0" applyFont="1" applyAlignment="1">
      <alignment horizontal="left" vertical="center"/>
    </xf>
    <xf numFmtId="1" fontId="15" fillId="0" borderId="0" xfId="0" applyNumberFormat="1" applyFont="1" applyAlignment="1">
      <alignment horizontal="center" vertical="center"/>
    </xf>
    <xf numFmtId="2" fontId="15" fillId="0" borderId="0" xfId="0" applyNumberFormat="1" applyFont="1" applyAlignment="1">
      <alignment vertical="center"/>
    </xf>
    <xf numFmtId="0" fontId="11" fillId="0" borderId="4" xfId="0" applyFont="1" applyBorder="1" applyAlignment="1">
      <alignment horizontal="center" vertical="center"/>
    </xf>
    <xf numFmtId="0" fontId="7" fillId="0" borderId="4" xfId="0" applyFont="1" applyBorder="1" applyAlignment="1">
      <alignment horizontal="center" vertical="center"/>
    </xf>
    <xf numFmtId="0" fontId="50" fillId="0" borderId="0" xfId="0" applyFont="1" applyAlignment="1">
      <alignment horizontal="center" vertical="center"/>
    </xf>
    <xf numFmtId="0" fontId="22" fillId="0" borderId="0" xfId="0" applyFont="1" applyAlignment="1">
      <alignment vertical="center" wrapText="1"/>
    </xf>
    <xf numFmtId="0" fontId="45" fillId="4" borderId="87" xfId="0" applyFont="1" applyFill="1" applyBorder="1" applyAlignment="1" applyProtection="1">
      <alignment horizontal="center" vertical="center"/>
      <protection locked="0"/>
    </xf>
    <xf numFmtId="0" fontId="0" fillId="0" borderId="24" xfId="0" applyBorder="1"/>
    <xf numFmtId="0" fontId="8" fillId="0" borderId="10" xfId="0" applyFont="1" applyBorder="1" applyAlignment="1">
      <alignment horizontal="center" wrapText="1"/>
    </xf>
    <xf numFmtId="0" fontId="8" fillId="0" borderId="0" xfId="0" applyFont="1" applyAlignment="1">
      <alignment horizontal="center"/>
    </xf>
    <xf numFmtId="0" fontId="8" fillId="0" borderId="10" xfId="0" applyFont="1" applyBorder="1" applyAlignment="1">
      <alignment horizontal="center"/>
    </xf>
    <xf numFmtId="0" fontId="7" fillId="0" borderId="22" xfId="0" applyFont="1" applyBorder="1" applyAlignment="1">
      <alignment horizontal="left" vertical="center" wrapText="1"/>
    </xf>
    <xf numFmtId="0" fontId="77" fillId="40" borderId="21" xfId="0" applyFont="1" applyFill="1" applyBorder="1" applyAlignment="1">
      <alignment horizontal="center" vertical="center" wrapText="1"/>
    </xf>
    <xf numFmtId="0" fontId="78" fillId="40" borderId="20" xfId="0" applyFont="1" applyFill="1" applyBorder="1" applyAlignment="1">
      <alignment vertical="center"/>
    </xf>
    <xf numFmtId="0" fontId="78" fillId="40" borderId="21" xfId="0" applyFont="1" applyFill="1" applyBorder="1" applyAlignment="1">
      <alignment horizontal="center" vertical="center" wrapText="1"/>
    </xf>
    <xf numFmtId="0" fontId="42" fillId="0" borderId="88" xfId="0" applyFont="1" applyBorder="1" applyAlignment="1">
      <alignment horizontal="center" vertical="center"/>
    </xf>
    <xf numFmtId="0" fontId="42" fillId="0" borderId="58" xfId="0" applyFont="1" applyBorder="1" applyAlignment="1">
      <alignment horizontal="center" vertical="center"/>
    </xf>
    <xf numFmtId="0" fontId="42" fillId="0" borderId="49" xfId="0" applyFont="1" applyBorder="1" applyAlignment="1">
      <alignment horizontal="center" vertical="center"/>
    </xf>
    <xf numFmtId="0" fontId="42" fillId="44" borderId="49" xfId="0" applyFont="1" applyFill="1" applyBorder="1" applyAlignment="1">
      <alignment horizontal="center" vertical="center"/>
    </xf>
    <xf numFmtId="0" fontId="42" fillId="44" borderId="51" xfId="0" applyFont="1" applyFill="1" applyBorder="1" applyAlignment="1">
      <alignment horizontal="center" vertical="center"/>
    </xf>
    <xf numFmtId="0" fontId="3" fillId="0" borderId="89" xfId="0" applyFont="1" applyBorder="1" applyAlignment="1">
      <alignment horizontal="left" vertical="center" wrapText="1"/>
    </xf>
    <xf numFmtId="0" fontId="90" fillId="0" borderId="0" xfId="0" applyFont="1" applyAlignment="1">
      <alignment horizontal="left"/>
    </xf>
    <xf numFmtId="0" fontId="90" fillId="0" borderId="0" xfId="0" applyFont="1"/>
    <xf numFmtId="0" fontId="90" fillId="3" borderId="0" xfId="0" applyFont="1" applyFill="1"/>
    <xf numFmtId="0" fontId="90" fillId="9" borderId="17" xfId="0" applyFont="1" applyFill="1" applyBorder="1" applyAlignment="1">
      <alignment horizontal="left"/>
    </xf>
    <xf numFmtId="0" fontId="91" fillId="9" borderId="78" xfId="0" applyFont="1" applyFill="1" applyBorder="1" applyAlignment="1">
      <alignment horizontal="left" vertical="center" wrapText="1"/>
    </xf>
    <xf numFmtId="0" fontId="90" fillId="3" borderId="0" xfId="0" applyFont="1" applyFill="1" applyAlignment="1">
      <alignment horizontal="center" vertical="center"/>
    </xf>
    <xf numFmtId="0" fontId="92" fillId="3" borderId="0" xfId="0" applyFont="1" applyFill="1" applyAlignment="1">
      <alignment horizontal="center" vertical="center"/>
    </xf>
    <xf numFmtId="49" fontId="92" fillId="3" borderId="0" xfId="0" applyNumberFormat="1" applyFont="1" applyFill="1" applyAlignment="1">
      <alignment horizontal="center" vertical="center"/>
    </xf>
    <xf numFmtId="0" fontId="93" fillId="3" borderId="0" xfId="3" applyFont="1" applyFill="1" applyBorder="1" applyAlignment="1" applyProtection="1"/>
    <xf numFmtId="0" fontId="91" fillId="14" borderId="6" xfId="0" applyFont="1" applyFill="1" applyBorder="1" applyAlignment="1">
      <alignment horizontal="left" vertical="center" wrapText="1"/>
    </xf>
    <xf numFmtId="0" fontId="92" fillId="3" borderId="0" xfId="0" applyFont="1" applyFill="1"/>
    <xf numFmtId="0" fontId="92" fillId="0" borderId="0" xfId="0" applyFont="1"/>
    <xf numFmtId="173" fontId="90" fillId="3" borderId="0" xfId="0" applyNumberFormat="1" applyFont="1" applyFill="1"/>
    <xf numFmtId="0" fontId="90" fillId="0" borderId="0" xfId="0" applyFont="1" applyAlignment="1">
      <alignment vertical="center"/>
    </xf>
    <xf numFmtId="0" fontId="94" fillId="3" borderId="0" xfId="3" applyFont="1" applyFill="1" applyBorder="1" applyAlignment="1" applyProtection="1">
      <alignment horizontal="center" vertical="center"/>
    </xf>
    <xf numFmtId="49" fontId="92" fillId="3" borderId="0" xfId="0" applyNumberFormat="1" applyFont="1" applyFill="1" applyAlignment="1">
      <alignment horizontal="center" vertical="center" wrapText="1"/>
    </xf>
    <xf numFmtId="0" fontId="93" fillId="3" borderId="0" xfId="3" quotePrefix="1" applyFont="1" applyFill="1" applyBorder="1" applyAlignment="1" applyProtection="1">
      <alignment horizontal="center" vertical="center" wrapText="1"/>
    </xf>
    <xf numFmtId="0" fontId="94" fillId="3" borderId="0" xfId="3" applyFont="1" applyFill="1" applyBorder="1" applyAlignment="1" applyProtection="1">
      <alignment horizontal="center" vertical="center" wrapText="1"/>
    </xf>
    <xf numFmtId="0" fontId="90" fillId="3" borderId="0" xfId="0" applyFont="1" applyFill="1" applyAlignment="1">
      <alignment horizontal="left" vertical="center"/>
    </xf>
    <xf numFmtId="0" fontId="92" fillId="3" borderId="0" xfId="0" applyFont="1" applyFill="1" applyAlignment="1">
      <alignment horizontal="left" vertical="center"/>
    </xf>
    <xf numFmtId="49" fontId="92" fillId="3" borderId="0" xfId="0" applyNumberFormat="1" applyFont="1" applyFill="1" applyAlignment="1">
      <alignment horizontal="left" vertical="center"/>
    </xf>
    <xf numFmtId="0" fontId="95" fillId="3" borderId="0" xfId="5" applyFont="1" applyFill="1" applyAlignment="1">
      <alignment vertical="center"/>
    </xf>
    <xf numFmtId="0" fontId="90" fillId="3" borderId="0" xfId="0" applyFont="1" applyFill="1" applyAlignment="1">
      <alignment horizontal="left"/>
    </xf>
    <xf numFmtId="0" fontId="90" fillId="3" borderId="0" xfId="0" applyFont="1" applyFill="1" applyAlignment="1">
      <alignment horizontal="center"/>
    </xf>
    <xf numFmtId="0" fontId="96" fillId="42" borderId="0" xfId="0" applyFont="1" applyFill="1" applyAlignment="1">
      <alignment horizontal="left" vertical="center"/>
    </xf>
    <xf numFmtId="0" fontId="92" fillId="42" borderId="0" xfId="0" applyFont="1" applyFill="1" applyAlignment="1">
      <alignment horizontal="left" vertical="center"/>
    </xf>
    <xf numFmtId="49" fontId="92" fillId="42" borderId="0" xfId="0" applyNumberFormat="1" applyFont="1" applyFill="1" applyAlignment="1">
      <alignment horizontal="left" vertical="center"/>
    </xf>
    <xf numFmtId="0" fontId="96" fillId="42" borderId="0" xfId="5" applyFont="1" applyFill="1" applyAlignment="1">
      <alignment vertical="center"/>
    </xf>
    <xf numFmtId="0" fontId="97" fillId="3" borderId="0" xfId="3" applyFont="1" applyFill="1" applyBorder="1" applyAlignment="1" applyProtection="1">
      <alignment horizontal="center" vertical="center" wrapText="1"/>
    </xf>
    <xf numFmtId="49" fontId="92" fillId="42" borderId="0" xfId="0" applyNumberFormat="1" applyFont="1" applyFill="1" applyAlignment="1">
      <alignment horizontal="left" vertical="center" wrapText="1"/>
    </xf>
    <xf numFmtId="170" fontId="85" fillId="0" borderId="0" xfId="4" applyNumberFormat="1" applyFont="1" applyProtection="1"/>
    <xf numFmtId="44" fontId="98" fillId="4" borderId="79" xfId="0" applyNumberFormat="1" applyFont="1" applyFill="1" applyBorder="1" applyAlignment="1">
      <alignment horizontal="center" vertical="center"/>
    </xf>
    <xf numFmtId="0" fontId="85" fillId="3" borderId="0" xfId="0" applyFont="1" applyFill="1"/>
    <xf numFmtId="170" fontId="85" fillId="3" borderId="0" xfId="4" applyNumberFormat="1" applyFont="1" applyFill="1" applyBorder="1" applyProtection="1"/>
    <xf numFmtId="4" fontId="40" fillId="8" borderId="4" xfId="0" applyNumberFormat="1" applyFont="1" applyFill="1" applyBorder="1" applyAlignment="1">
      <alignment horizontal="center" vertical="center" wrapText="1"/>
    </xf>
    <xf numFmtId="167" fontId="40" fillId="8" borderId="50" xfId="0" applyNumberFormat="1" applyFont="1" applyFill="1" applyBorder="1" applyAlignment="1">
      <alignment horizontal="center" vertical="center" wrapText="1"/>
    </xf>
    <xf numFmtId="0" fontId="0" fillId="0" borderId="0" xfId="0" applyAlignment="1">
      <alignment horizontal="left"/>
    </xf>
    <xf numFmtId="0" fontId="37" fillId="10" borderId="4" xfId="3" applyFill="1" applyBorder="1" applyAlignment="1" applyProtection="1">
      <alignment horizontal="left" vertical="center"/>
    </xf>
    <xf numFmtId="0" fontId="102" fillId="3" borderId="0" xfId="3" applyFont="1" applyFill="1" applyBorder="1" applyAlignment="1" applyProtection="1">
      <alignment horizontal="left" vertical="center"/>
    </xf>
    <xf numFmtId="0" fontId="102" fillId="3" borderId="0" xfId="3" applyFont="1" applyFill="1" applyBorder="1" applyAlignment="1" applyProtection="1">
      <alignment horizontal="left" vertical="center" wrapText="1"/>
    </xf>
    <xf numFmtId="0" fontId="0" fillId="3" borderId="0" xfId="0" applyFill="1" applyAlignment="1">
      <alignment horizontal="left"/>
    </xf>
    <xf numFmtId="0" fontId="102" fillId="3" borderId="0" xfId="3" applyFont="1" applyFill="1" applyBorder="1" applyAlignment="1" applyProtection="1">
      <alignment horizontal="left"/>
    </xf>
    <xf numFmtId="0" fontId="102" fillId="42" borderId="0" xfId="3" applyFont="1" applyFill="1" applyBorder="1" applyAlignment="1" applyProtection="1">
      <alignment horizontal="left" vertical="center" wrapText="1"/>
    </xf>
    <xf numFmtId="0" fontId="102" fillId="42" borderId="0" xfId="3" quotePrefix="1" applyFont="1" applyFill="1" applyBorder="1" applyAlignment="1" applyProtection="1">
      <alignment horizontal="left" vertical="center" wrapText="1"/>
    </xf>
    <xf numFmtId="0" fontId="46" fillId="10" borderId="49" xfId="0" applyFont="1" applyFill="1" applyBorder="1" applyAlignment="1">
      <alignment horizontal="left" vertical="center"/>
    </xf>
    <xf numFmtId="0" fontId="46" fillId="10" borderId="20" xfId="0" applyFont="1" applyFill="1" applyBorder="1" applyAlignment="1">
      <alignment horizontal="left" vertical="center"/>
    </xf>
    <xf numFmtId="49" fontId="46" fillId="10" borderId="20" xfId="0" applyNumberFormat="1" applyFont="1" applyFill="1" applyBorder="1" applyAlignment="1">
      <alignment horizontal="left" vertical="center"/>
    </xf>
    <xf numFmtId="0" fontId="46" fillId="10" borderId="20" xfId="5" applyFont="1" applyFill="1" applyBorder="1" applyAlignment="1">
      <alignment vertical="center"/>
    </xf>
    <xf numFmtId="0" fontId="46" fillId="10" borderId="4" xfId="5" applyFont="1" applyFill="1" applyBorder="1" applyAlignment="1">
      <alignment vertical="center"/>
    </xf>
    <xf numFmtId="0" fontId="46" fillId="43" borderId="4" xfId="5" applyFont="1" applyFill="1" applyBorder="1" applyAlignment="1">
      <alignment vertical="center"/>
    </xf>
    <xf numFmtId="0" fontId="46" fillId="43" borderId="4" xfId="0" applyFont="1" applyFill="1" applyBorder="1" applyAlignment="1">
      <alignment horizontal="left" vertical="center"/>
    </xf>
    <xf numFmtId="49" fontId="46" fillId="43" borderId="4" xfId="0" applyNumberFormat="1" applyFont="1" applyFill="1" applyBorder="1" applyAlignment="1">
      <alignment horizontal="left" vertical="center"/>
    </xf>
    <xf numFmtId="0" fontId="15" fillId="3" borderId="4" xfId="0" applyFont="1" applyFill="1" applyBorder="1" applyAlignment="1">
      <alignment horizontal="center" vertical="center"/>
    </xf>
    <xf numFmtId="0" fontId="15" fillId="3" borderId="4" xfId="0" applyFont="1" applyFill="1" applyBorder="1" applyAlignment="1">
      <alignment horizontal="center"/>
    </xf>
    <xf numFmtId="1" fontId="15" fillId="0" borderId="4" xfId="0" applyNumberFormat="1" applyFont="1" applyBorder="1" applyAlignment="1">
      <alignment horizontal="center"/>
    </xf>
    <xf numFmtId="4" fontId="15" fillId="0" borderId="4" xfId="0" applyNumberFormat="1" applyFont="1" applyBorder="1" applyAlignment="1">
      <alignment horizontal="right" vertical="center"/>
    </xf>
    <xf numFmtId="168" fontId="15" fillId="0" borderId="4" xfId="6" applyFont="1" applyBorder="1" applyAlignment="1" applyProtection="1">
      <alignment horizontal="right" vertical="center"/>
    </xf>
    <xf numFmtId="0" fontId="15" fillId="3" borderId="1" xfId="0" applyFont="1" applyFill="1" applyBorder="1" applyAlignment="1">
      <alignment horizontal="center" vertical="center"/>
    </xf>
    <xf numFmtId="49" fontId="15" fillId="0" borderId="1" xfId="0" applyNumberFormat="1" applyFont="1" applyBorder="1" applyAlignment="1">
      <alignment horizontal="center" vertical="center"/>
    </xf>
    <xf numFmtId="0" fontId="0" fillId="0" borderId="1" xfId="0" applyBorder="1"/>
    <xf numFmtId="0" fontId="53" fillId="0" borderId="20" xfId="0" applyFont="1" applyBorder="1" applyAlignment="1">
      <alignment horizontal="center"/>
    </xf>
    <xf numFmtId="3" fontId="15" fillId="0" borderId="20" xfId="0" applyNumberFormat="1" applyFont="1" applyBorder="1"/>
    <xf numFmtId="0" fontId="25" fillId="3" borderId="0" xfId="0" applyFont="1" applyFill="1"/>
    <xf numFmtId="0" fontId="103" fillId="3" borderId="0" xfId="0" applyFont="1" applyFill="1"/>
    <xf numFmtId="164" fontId="103" fillId="3" borderId="0" xfId="0" applyNumberFormat="1" applyFont="1" applyFill="1"/>
    <xf numFmtId="171" fontId="25" fillId="3" borderId="0" xfId="0" applyNumberFormat="1" applyFont="1" applyFill="1"/>
    <xf numFmtId="0" fontId="5" fillId="3" borderId="0" xfId="0" applyFont="1" applyFill="1"/>
    <xf numFmtId="165" fontId="25" fillId="3" borderId="0" xfId="0" applyNumberFormat="1" applyFont="1" applyFill="1"/>
    <xf numFmtId="165" fontId="5" fillId="3" borderId="0" xfId="0" applyNumberFormat="1" applyFont="1" applyFill="1"/>
    <xf numFmtId="0" fontId="5" fillId="3" borderId="0" xfId="0" applyFont="1" applyFill="1" applyAlignment="1">
      <alignment horizontal="left"/>
    </xf>
    <xf numFmtId="166" fontId="4" fillId="45" borderId="14" xfId="0" applyNumberFormat="1" applyFont="1" applyFill="1" applyBorder="1"/>
    <xf numFmtId="166" fontId="4" fillId="45" borderId="15" xfId="0" applyNumberFormat="1" applyFont="1" applyFill="1" applyBorder="1"/>
    <xf numFmtId="2" fontId="4" fillId="45" borderId="14" xfId="0" applyNumberFormat="1" applyFont="1" applyFill="1" applyBorder="1"/>
    <xf numFmtId="0" fontId="8" fillId="45" borderId="15" xfId="0" applyFont="1" applyFill="1" applyBorder="1" applyAlignment="1">
      <alignment horizontal="left"/>
    </xf>
    <xf numFmtId="0" fontId="8" fillId="45" borderId="14" xfId="0" applyFont="1" applyFill="1" applyBorder="1" applyAlignment="1">
      <alignment horizontal="left"/>
    </xf>
    <xf numFmtId="2" fontId="8" fillId="0" borderId="1" xfId="0" applyNumberFormat="1" applyFont="1" applyBorder="1"/>
    <xf numFmtId="2" fontId="4" fillId="0" borderId="37" xfId="0" applyNumberFormat="1" applyFont="1" applyBorder="1"/>
    <xf numFmtId="0" fontId="6" fillId="0" borderId="2" xfId="0" applyFont="1" applyBorder="1"/>
    <xf numFmtId="0" fontId="3" fillId="3" borderId="2" xfId="0" applyFont="1" applyFill="1" applyBorder="1"/>
    <xf numFmtId="2" fontId="3" fillId="3" borderId="1" xfId="0" applyNumberFormat="1" applyFont="1" applyFill="1" applyBorder="1"/>
    <xf numFmtId="0" fontId="17" fillId="0" borderId="5" xfId="0" applyFont="1" applyBorder="1" applyAlignment="1">
      <alignment horizontal="center"/>
    </xf>
    <xf numFmtId="2" fontId="4" fillId="0" borderId="38" xfId="0" applyNumberFormat="1" applyFont="1" applyBorder="1"/>
    <xf numFmtId="0" fontId="3" fillId="3" borderId="5" xfId="0" applyFont="1" applyFill="1" applyBorder="1"/>
    <xf numFmtId="2" fontId="3" fillId="3" borderId="5" xfId="0" applyNumberFormat="1" applyFont="1" applyFill="1" applyBorder="1"/>
    <xf numFmtId="2" fontId="3" fillId="3" borderId="29" xfId="0" applyNumberFormat="1" applyFont="1" applyFill="1" applyBorder="1"/>
    <xf numFmtId="166" fontId="4" fillId="6" borderId="37" xfId="0" applyNumberFormat="1" applyFont="1" applyFill="1" applyBorder="1"/>
    <xf numFmtId="2" fontId="4" fillId="6" borderId="37" xfId="0" applyNumberFormat="1" applyFont="1" applyFill="1" applyBorder="1"/>
    <xf numFmtId="0" fontId="3" fillId="0" borderId="5" xfId="0" applyFont="1" applyBorder="1"/>
    <xf numFmtId="2" fontId="3" fillId="0" borderId="5" xfId="0" applyNumberFormat="1" applyFont="1" applyBorder="1"/>
    <xf numFmtId="2" fontId="3" fillId="0" borderId="2" xfId="0" applyNumberFormat="1" applyFont="1" applyBorder="1"/>
    <xf numFmtId="166" fontId="4" fillId="0" borderId="5" xfId="0" applyNumberFormat="1" applyFont="1" applyBorder="1"/>
    <xf numFmtId="2" fontId="4" fillId="0" borderId="5" xfId="0" applyNumberFormat="1" applyFont="1" applyBorder="1"/>
    <xf numFmtId="0" fontId="108" fillId="0" borderId="0" xfId="0" applyFont="1"/>
    <xf numFmtId="0" fontId="98" fillId="0" borderId="0" xfId="0" applyFont="1" applyAlignment="1">
      <alignment horizontal="center"/>
    </xf>
    <xf numFmtId="0" fontId="98" fillId="3" borderId="0" xfId="0" applyFont="1" applyFill="1" applyAlignment="1">
      <alignment horizontal="center"/>
    </xf>
    <xf numFmtId="0" fontId="109" fillId="3" borderId="0" xfId="3" applyFont="1" applyFill="1" applyBorder="1" applyAlignment="1" applyProtection="1">
      <alignment horizontal="center"/>
    </xf>
    <xf numFmtId="0" fontId="98" fillId="4" borderId="90" xfId="0" applyFont="1" applyFill="1" applyBorder="1" applyAlignment="1" applyProtection="1">
      <alignment horizontal="center" vertical="center"/>
      <protection locked="0"/>
    </xf>
    <xf numFmtId="0" fontId="84" fillId="0" borderId="0" xfId="0" applyFont="1"/>
    <xf numFmtId="171" fontId="4" fillId="11" borderId="4" xfId="0" applyNumberFormat="1" applyFont="1" applyFill="1" applyBorder="1" applyProtection="1">
      <protection locked="0"/>
    </xf>
    <xf numFmtId="0" fontId="4" fillId="0" borderId="58" xfId="0" applyFont="1" applyBorder="1" applyAlignment="1">
      <alignment horizontal="center" vertical="center" wrapText="1"/>
    </xf>
    <xf numFmtId="0" fontId="4" fillId="47" borderId="29" xfId="0" applyFont="1" applyFill="1" applyBorder="1" applyAlignment="1">
      <alignment horizontal="left" vertical="center" wrapText="1"/>
    </xf>
    <xf numFmtId="0" fontId="4" fillId="48" borderId="4" xfId="0" applyFont="1" applyFill="1" applyBorder="1" applyAlignment="1">
      <alignment horizontal="left" vertical="center" wrapText="1"/>
    </xf>
    <xf numFmtId="0" fontId="4" fillId="46" borderId="4" xfId="0" applyFont="1" applyFill="1" applyBorder="1" applyAlignment="1">
      <alignment horizontal="left" vertical="center" wrapText="1"/>
    </xf>
    <xf numFmtId="0" fontId="4" fillId="49" borderId="26" xfId="0" applyFont="1" applyFill="1" applyBorder="1" applyAlignment="1">
      <alignment horizontal="left" vertical="center" wrapText="1"/>
    </xf>
    <xf numFmtId="0" fontId="4" fillId="50" borderId="4" xfId="0" applyFont="1" applyFill="1" applyBorder="1" applyAlignment="1">
      <alignment horizontal="left" vertical="center" wrapText="1"/>
    </xf>
    <xf numFmtId="0" fontId="37" fillId="10" borderId="4" xfId="3" applyFill="1" applyBorder="1" applyAlignment="1" applyProtection="1">
      <alignment horizontal="left"/>
    </xf>
    <xf numFmtId="0" fontId="37" fillId="43" borderId="4" xfId="3" applyFill="1" applyBorder="1" applyAlignment="1" applyProtection="1">
      <alignment horizontal="left"/>
    </xf>
    <xf numFmtId="0" fontId="3" fillId="0" borderId="29" xfId="0" applyFont="1" applyBorder="1" applyAlignment="1">
      <alignment horizontal="left" vertical="center" wrapText="1"/>
    </xf>
    <xf numFmtId="0" fontId="3" fillId="0" borderId="1" xfId="0" applyFont="1" applyBorder="1" applyAlignment="1">
      <alignment horizontal="left" vertical="center" wrapText="1"/>
    </xf>
    <xf numFmtId="0" fontId="3" fillId="44" borderId="1" xfId="0" applyFont="1" applyFill="1" applyBorder="1" applyAlignment="1">
      <alignment horizontal="left" vertical="center" wrapText="1"/>
    </xf>
    <xf numFmtId="0" fontId="3" fillId="44" borderId="31" xfId="0" applyFont="1" applyFill="1" applyBorder="1" applyAlignment="1">
      <alignment horizontal="left" vertical="center" wrapText="1"/>
    </xf>
    <xf numFmtId="0" fontId="78" fillId="40" borderId="20" xfId="0" applyFont="1" applyFill="1" applyBorder="1" applyAlignment="1">
      <alignment horizontal="center" vertical="center" wrapText="1"/>
    </xf>
    <xf numFmtId="168" fontId="3" fillId="49" borderId="92" xfId="2" applyFill="1" applyBorder="1" applyAlignment="1" applyProtection="1">
      <alignment vertical="center"/>
      <protection locked="0"/>
    </xf>
    <xf numFmtId="168" fontId="3" fillId="49" borderId="94" xfId="2" applyFill="1" applyBorder="1" applyAlignment="1" applyProtection="1">
      <alignment vertical="center"/>
      <protection locked="0"/>
    </xf>
    <xf numFmtId="168" fontId="3" fillId="49" borderId="95" xfId="2" applyFill="1" applyBorder="1" applyAlignment="1" applyProtection="1">
      <alignment vertical="center"/>
      <protection locked="0"/>
    </xf>
    <xf numFmtId="168" fontId="3" fillId="49" borderId="67" xfId="2" applyFill="1" applyBorder="1" applyAlignment="1" applyProtection="1">
      <alignment vertical="center"/>
      <protection locked="0"/>
    </xf>
    <xf numFmtId="168" fontId="3" fillId="49" borderId="97" xfId="2" applyFill="1" applyBorder="1" applyAlignment="1" applyProtection="1">
      <alignment vertical="center"/>
      <protection locked="0"/>
    </xf>
    <xf numFmtId="168" fontId="3" fillId="49" borderId="46" xfId="2" applyFill="1" applyBorder="1" applyAlignment="1" applyProtection="1">
      <alignment vertical="center"/>
      <protection locked="0"/>
    </xf>
    <xf numFmtId="0" fontId="111" fillId="46" borderId="0" xfId="3" applyFont="1" applyFill="1" applyAlignment="1" applyProtection="1"/>
    <xf numFmtId="0" fontId="45" fillId="51" borderId="65" xfId="0" applyFont="1" applyFill="1" applyBorder="1" applyAlignment="1">
      <alignment horizontal="center" vertical="center"/>
    </xf>
    <xf numFmtId="4" fontId="7" fillId="8" borderId="4" xfId="0" applyNumberFormat="1" applyFont="1" applyFill="1" applyBorder="1" applyAlignment="1">
      <alignment horizontal="centerContinuous" vertical="center"/>
    </xf>
    <xf numFmtId="0" fontId="46" fillId="43" borderId="49" xfId="0" applyFont="1" applyFill="1" applyBorder="1" applyAlignment="1">
      <alignment horizontal="left" vertical="center"/>
    </xf>
    <xf numFmtId="0" fontId="0" fillId="0" borderId="98" xfId="0" applyBorder="1"/>
    <xf numFmtId="171" fontId="114" fillId="11" borderId="4" xfId="0" applyNumberFormat="1" applyFont="1" applyFill="1" applyBorder="1" applyAlignment="1" applyProtection="1">
      <alignment horizontal="center" vertical="center"/>
      <protection locked="0"/>
    </xf>
    <xf numFmtId="0" fontId="116" fillId="0" borderId="0" xfId="0" applyFont="1"/>
    <xf numFmtId="0" fontId="3" fillId="0" borderId="1" xfId="0" applyFont="1" applyBorder="1" applyAlignment="1">
      <alignment horizontal="left"/>
    </xf>
    <xf numFmtId="0" fontId="4" fillId="2" borderId="32" xfId="0" applyFont="1" applyFill="1" applyBorder="1" applyAlignment="1">
      <alignment horizontal="center" vertical="center" wrapText="1"/>
    </xf>
    <xf numFmtId="0" fontId="3" fillId="0" borderId="29" xfId="0" applyFont="1" applyBorder="1" applyAlignment="1">
      <alignment horizontal="left"/>
    </xf>
    <xf numFmtId="0" fontId="8" fillId="0" borderId="4" xfId="0" applyFont="1" applyBorder="1" applyAlignment="1">
      <alignment vertical="center" wrapText="1"/>
    </xf>
    <xf numFmtId="0" fontId="118" fillId="0" borderId="0" xfId="0" applyFont="1"/>
    <xf numFmtId="0" fontId="86" fillId="16" borderId="54" xfId="0" applyFont="1" applyFill="1" applyBorder="1" applyAlignment="1">
      <alignment horizontal="center" vertical="top" wrapText="1"/>
    </xf>
    <xf numFmtId="0" fontId="86" fillId="16" borderId="56" xfId="0" applyFont="1" applyFill="1" applyBorder="1" applyAlignment="1">
      <alignment horizontal="center" vertical="top" wrapText="1"/>
    </xf>
    <xf numFmtId="0" fontId="46" fillId="43" borderId="51" xfId="0" applyFont="1" applyFill="1" applyBorder="1" applyAlignment="1">
      <alignment horizontal="left" vertical="center"/>
    </xf>
    <xf numFmtId="0" fontId="46" fillId="43" borderId="28" xfId="0" applyFont="1" applyFill="1" applyBorder="1" applyAlignment="1">
      <alignment horizontal="left" vertical="center"/>
    </xf>
    <xf numFmtId="49" fontId="46" fillId="43" borderId="28" xfId="0" applyNumberFormat="1" applyFont="1" applyFill="1" applyBorder="1" applyAlignment="1">
      <alignment horizontal="left" vertical="center"/>
    </xf>
    <xf numFmtId="0" fontId="46" fillId="43" borderId="28" xfId="5" applyFont="1" applyFill="1" applyBorder="1" applyAlignment="1">
      <alignment vertical="center"/>
    </xf>
    <xf numFmtId="0" fontId="37" fillId="43" borderId="28" xfId="3" applyFill="1" applyBorder="1" applyAlignment="1" applyProtection="1">
      <alignment horizontal="left"/>
    </xf>
    <xf numFmtId="170" fontId="84" fillId="43" borderId="28" xfId="4" applyNumberFormat="1" applyFont="1" applyFill="1" applyBorder="1" applyAlignment="1" applyProtection="1">
      <alignment vertical="center"/>
    </xf>
    <xf numFmtId="165" fontId="84" fillId="43" borderId="28" xfId="4" applyNumberFormat="1" applyFont="1" applyFill="1" applyBorder="1" applyAlignment="1" applyProtection="1">
      <alignment vertical="center"/>
    </xf>
    <xf numFmtId="169" fontId="84" fillId="43" borderId="31" xfId="4" applyFont="1" applyFill="1" applyBorder="1" applyAlignment="1" applyProtection="1">
      <alignment vertical="center"/>
    </xf>
    <xf numFmtId="169" fontId="84" fillId="43" borderId="52" xfId="4" applyFont="1" applyFill="1" applyBorder="1" applyAlignment="1" applyProtection="1">
      <alignment vertical="center"/>
    </xf>
    <xf numFmtId="0" fontId="120" fillId="0" borderId="0" xfId="0" applyFont="1" applyAlignment="1">
      <alignment horizontal="center" vertical="center" wrapText="1"/>
    </xf>
    <xf numFmtId="0" fontId="108" fillId="0" borderId="0" xfId="0" applyFont="1" applyAlignment="1">
      <alignment horizontal="center"/>
    </xf>
    <xf numFmtId="170" fontId="108" fillId="0" borderId="0" xfId="0" applyNumberFormat="1" applyFont="1" applyAlignment="1">
      <alignment horizontal="center"/>
    </xf>
    <xf numFmtId="0" fontId="125" fillId="0" borderId="0" xfId="0" applyFont="1" applyAlignment="1">
      <alignment horizontal="center" vertical="center" wrapText="1"/>
    </xf>
    <xf numFmtId="0" fontId="125" fillId="0" borderId="0" xfId="0" applyFont="1" applyAlignment="1">
      <alignment horizontal="center"/>
    </xf>
    <xf numFmtId="1" fontId="83" fillId="7" borderId="4" xfId="0" applyNumberFormat="1" applyFont="1" applyFill="1" applyBorder="1" applyAlignment="1" applyProtection="1">
      <alignment horizontal="center" vertical="center"/>
      <protection locked="0"/>
    </xf>
    <xf numFmtId="168" fontId="83" fillId="0" borderId="56" xfId="6" applyFont="1" applyBorder="1" applyAlignment="1" applyProtection="1">
      <alignment horizontal="right" vertical="center"/>
    </xf>
    <xf numFmtId="0" fontId="54" fillId="3" borderId="0" xfId="0" applyFont="1" applyFill="1"/>
    <xf numFmtId="0" fontId="83" fillId="0" borderId="4" xfId="8" applyNumberFormat="1" applyFont="1" applyBorder="1" applyProtection="1"/>
    <xf numFmtId="49" fontId="40" fillId="8" borderId="1" xfId="0" applyNumberFormat="1" applyFont="1" applyFill="1" applyBorder="1" applyAlignment="1">
      <alignment horizontal="center" vertical="center" wrapText="1"/>
    </xf>
    <xf numFmtId="0" fontId="15" fillId="13" borderId="29" xfId="0" applyFont="1" applyFill="1" applyBorder="1" applyAlignment="1">
      <alignment horizontal="center" vertical="center"/>
    </xf>
    <xf numFmtId="0" fontId="15" fillId="0" borderId="1" xfId="0" applyFont="1" applyBorder="1" applyAlignment="1">
      <alignment horizontal="center"/>
    </xf>
    <xf numFmtId="3" fontId="15" fillId="0" borderId="1" xfId="0" applyNumberFormat="1" applyFont="1" applyBorder="1" applyAlignment="1">
      <alignment horizontal="center"/>
    </xf>
    <xf numFmtId="3" fontId="15" fillId="0" borderId="1" xfId="0" applyNumberFormat="1" applyFont="1" applyBorder="1" applyAlignment="1">
      <alignment horizontal="center" wrapText="1"/>
    </xf>
    <xf numFmtId="3" fontId="15" fillId="0" borderId="21" xfId="0" applyNumberFormat="1" applyFont="1" applyBorder="1" applyAlignment="1">
      <alignment horizontal="center"/>
    </xf>
    <xf numFmtId="49" fontId="7" fillId="8" borderId="5" xfId="0" applyNumberFormat="1" applyFont="1" applyFill="1" applyBorder="1" applyAlignment="1">
      <alignment horizontal="center" vertical="center" wrapText="1"/>
    </xf>
    <xf numFmtId="4" fontId="40" fillId="8" borderId="2" xfId="0" applyNumberFormat="1" applyFont="1" applyFill="1" applyBorder="1" applyAlignment="1">
      <alignment horizontal="center" vertical="center"/>
    </xf>
    <xf numFmtId="170" fontId="7" fillId="13" borderId="2" xfId="0" applyNumberFormat="1" applyFont="1" applyFill="1" applyBorder="1"/>
    <xf numFmtId="170" fontId="15" fillId="0" borderId="3" xfId="0" applyNumberFormat="1" applyFont="1" applyBorder="1" applyAlignment="1">
      <alignment horizontal="right" vertical="center"/>
    </xf>
    <xf numFmtId="49" fontId="7" fillId="8" borderId="20" xfId="0" applyNumberFormat="1" applyFont="1" applyFill="1" applyBorder="1" applyAlignment="1">
      <alignment horizontal="center" vertical="center"/>
    </xf>
    <xf numFmtId="49" fontId="40" fillId="8" borderId="24" xfId="0" applyNumberFormat="1" applyFont="1" applyFill="1" applyBorder="1" applyAlignment="1">
      <alignment horizontal="center" vertical="center"/>
    </xf>
    <xf numFmtId="0" fontId="7" fillId="13" borderId="4" xfId="0" applyFont="1" applyFill="1" applyBorder="1" applyAlignment="1">
      <alignment horizontal="left" vertical="center"/>
    </xf>
    <xf numFmtId="1" fontId="83" fillId="7" borderId="28" xfId="0" applyNumberFormat="1" applyFont="1" applyFill="1" applyBorder="1" applyAlignment="1" applyProtection="1">
      <alignment horizontal="center" vertical="center"/>
      <protection locked="0"/>
    </xf>
    <xf numFmtId="168" fontId="83" fillId="0" borderId="68" xfId="6" applyFont="1" applyBorder="1" applyAlignment="1" applyProtection="1">
      <alignment horizontal="right" vertical="center"/>
    </xf>
    <xf numFmtId="0" fontId="25" fillId="0" borderId="30" xfId="0" applyFont="1" applyBorder="1" applyAlignment="1">
      <alignment horizontal="center"/>
    </xf>
    <xf numFmtId="0" fontId="104" fillId="40" borderId="33" xfId="0" applyFont="1" applyFill="1" applyBorder="1"/>
    <xf numFmtId="0" fontId="104" fillId="40" borderId="0" xfId="0" applyFont="1" applyFill="1" applyAlignment="1">
      <alignment horizontal="left"/>
    </xf>
    <xf numFmtId="0" fontId="5" fillId="0" borderId="33" xfId="0" applyFont="1" applyBorder="1"/>
    <xf numFmtId="0" fontId="5" fillId="0" borderId="41" xfId="0" applyFont="1" applyBorder="1"/>
    <xf numFmtId="0" fontId="3" fillId="0" borderId="41" xfId="0" applyFont="1" applyBorder="1"/>
    <xf numFmtId="49" fontId="30" fillId="0" borderId="0" xfId="0" applyNumberFormat="1" applyFont="1" applyAlignment="1">
      <alignment horizontal="left"/>
    </xf>
    <xf numFmtId="49" fontId="31" fillId="0" borderId="0" xfId="0" applyNumberFormat="1" applyFont="1" applyAlignment="1">
      <alignment horizontal="left"/>
    </xf>
    <xf numFmtId="2" fontId="4" fillId="0" borderId="0" xfId="0" applyNumberFormat="1" applyFont="1"/>
    <xf numFmtId="166" fontId="4" fillId="0" borderId="0" xfId="0" applyNumberFormat="1" applyFont="1"/>
    <xf numFmtId="165" fontId="28" fillId="6" borderId="0" xfId="0" applyNumberFormat="1" applyFont="1" applyFill="1"/>
    <xf numFmtId="49" fontId="5" fillId="0" borderId="0" xfId="0" applyNumberFormat="1" applyFont="1"/>
    <xf numFmtId="0" fontId="104" fillId="40" borderId="33" xfId="0" applyFont="1" applyFill="1" applyBorder="1" applyAlignment="1">
      <alignment horizontal="left"/>
    </xf>
    <xf numFmtId="171" fontId="3" fillId="0" borderId="0" xfId="0" applyNumberFormat="1" applyFont="1" applyAlignment="1">
      <alignment vertical="center"/>
    </xf>
    <xf numFmtId="171" fontId="3" fillId="0" borderId="41" xfId="0" applyNumberFormat="1" applyFont="1" applyBorder="1" applyAlignment="1">
      <alignment vertical="center"/>
    </xf>
    <xf numFmtId="0" fontId="106" fillId="40" borderId="0" xfId="0" applyFont="1" applyFill="1" applyAlignment="1">
      <alignment horizontal="left"/>
    </xf>
    <xf numFmtId="0" fontId="27" fillId="0" borderId="33" xfId="0" applyFont="1" applyBorder="1"/>
    <xf numFmtId="0" fontId="27" fillId="0" borderId="0" xfId="0" applyFont="1" applyAlignment="1">
      <alignment horizontal="left"/>
    </xf>
    <xf numFmtId="0" fontId="18" fillId="0" borderId="0" xfId="0" applyFont="1" applyAlignment="1">
      <alignment horizontal="left"/>
    </xf>
    <xf numFmtId="2" fontId="8" fillId="0" borderId="0" xfId="0" applyNumberFormat="1" applyFont="1"/>
    <xf numFmtId="166" fontId="8" fillId="0" borderId="0" xfId="0" applyNumberFormat="1" applyFont="1"/>
    <xf numFmtId="171" fontId="5" fillId="0" borderId="0" xfId="0" applyNumberFormat="1" applyFont="1"/>
    <xf numFmtId="171" fontId="5" fillId="0" borderId="41" xfId="0" applyNumberFormat="1" applyFont="1" applyBorder="1"/>
    <xf numFmtId="165" fontId="33" fillId="45" borderId="0" xfId="0" applyNumberFormat="1" applyFont="1" applyFill="1"/>
    <xf numFmtId="171" fontId="6" fillId="45" borderId="103" xfId="0" applyNumberFormat="1" applyFont="1" applyFill="1" applyBorder="1" applyAlignment="1">
      <alignment vertical="center"/>
    </xf>
    <xf numFmtId="0" fontId="5" fillId="0" borderId="33" xfId="0" applyFont="1" applyBorder="1" applyAlignment="1">
      <alignment horizontal="left"/>
    </xf>
    <xf numFmtId="0" fontId="5" fillId="0" borderId="0" xfId="0" applyFont="1" applyAlignment="1">
      <alignment horizontal="left"/>
    </xf>
    <xf numFmtId="0" fontId="8" fillId="0" borderId="29" xfId="0" applyFont="1" applyBorder="1" applyAlignment="1">
      <alignment horizontal="left"/>
    </xf>
    <xf numFmtId="0" fontId="8" fillId="0" borderId="5" xfId="0" applyFont="1" applyBorder="1" applyAlignment="1">
      <alignment horizontal="left"/>
    </xf>
    <xf numFmtId="166" fontId="8" fillId="0" borderId="29" xfId="0" applyNumberFormat="1" applyFont="1" applyBorder="1"/>
    <xf numFmtId="171" fontId="3" fillId="0" borderId="5" xfId="0" applyNumberFormat="1" applyFont="1" applyBorder="1" applyAlignment="1">
      <alignment vertical="center"/>
    </xf>
    <xf numFmtId="165" fontId="25" fillId="0" borderId="5" xfId="0" applyNumberFormat="1" applyFont="1" applyBorder="1"/>
    <xf numFmtId="171" fontId="3" fillId="0" borderId="35" xfId="0" applyNumberFormat="1" applyFont="1" applyBorder="1" applyAlignment="1">
      <alignment vertical="center"/>
    </xf>
    <xf numFmtId="171" fontId="3" fillId="0" borderId="24" xfId="0" applyNumberFormat="1" applyFont="1" applyBorder="1"/>
    <xf numFmtId="171" fontId="3" fillId="0" borderId="27" xfId="0" applyNumberFormat="1" applyFont="1" applyBorder="1"/>
    <xf numFmtId="171" fontId="4" fillId="0" borderId="26" xfId="0" applyNumberFormat="1" applyFont="1" applyBorder="1"/>
    <xf numFmtId="2" fontId="4" fillId="0" borderId="24" xfId="0" applyNumberFormat="1" applyFont="1" applyBorder="1"/>
    <xf numFmtId="2" fontId="3" fillId="0" borderId="24" xfId="0" applyNumberFormat="1" applyFont="1" applyBorder="1"/>
    <xf numFmtId="171" fontId="4" fillId="0" borderId="24" xfId="0" applyNumberFormat="1" applyFont="1" applyBorder="1"/>
    <xf numFmtId="171" fontId="3" fillId="0" borderId="26" xfId="0" applyNumberFormat="1" applyFont="1" applyBorder="1"/>
    <xf numFmtId="171" fontId="4" fillId="6" borderId="104" xfId="0" applyNumberFormat="1" applyFont="1" applyFill="1" applyBorder="1"/>
    <xf numFmtId="0" fontId="5" fillId="0" borderId="24" xfId="0" applyFont="1" applyBorder="1" applyAlignment="1">
      <alignment horizontal="right"/>
    </xf>
    <xf numFmtId="0" fontId="5" fillId="0" borderId="24" xfId="0" applyFont="1" applyBorder="1"/>
    <xf numFmtId="171" fontId="4" fillId="0" borderId="105" xfId="0" applyNumberFormat="1" applyFont="1" applyBorder="1"/>
    <xf numFmtId="165" fontId="5" fillId="0" borderId="24" xfId="0" applyNumberFormat="1" applyFont="1" applyBorder="1"/>
    <xf numFmtId="171" fontId="3" fillId="0" borderId="24" xfId="0" applyNumberFormat="1" applyFont="1" applyBorder="1" applyAlignment="1">
      <alignment vertical="center"/>
    </xf>
    <xf numFmtId="171" fontId="3" fillId="0" borderId="26" xfId="0" applyNumberFormat="1" applyFont="1" applyBorder="1" applyAlignment="1">
      <alignment vertical="center"/>
    </xf>
    <xf numFmtId="171" fontId="3" fillId="0" borderId="20" xfId="0" applyNumberFormat="1" applyFont="1" applyBorder="1"/>
    <xf numFmtId="171" fontId="3" fillId="0" borderId="27" xfId="0" applyNumberFormat="1" applyFont="1" applyBorder="1" applyAlignment="1">
      <alignment vertical="center"/>
    </xf>
    <xf numFmtId="171" fontId="4" fillId="0" borderId="104" xfId="0" applyNumberFormat="1" applyFont="1" applyBorder="1"/>
    <xf numFmtId="3" fontId="119" fillId="7" borderId="26" xfId="0" applyNumberFormat="1" applyFont="1" applyFill="1" applyBorder="1" applyAlignment="1">
      <alignment horizontal="center" vertical="center" wrapText="1"/>
    </xf>
    <xf numFmtId="4" fontId="40" fillId="8" borderId="4" xfId="0" applyNumberFormat="1" applyFont="1" applyFill="1" applyBorder="1" applyAlignment="1">
      <alignment horizontal="left" vertical="center" wrapText="1"/>
    </xf>
    <xf numFmtId="2" fontId="130" fillId="11" borderId="1" xfId="0" applyNumberFormat="1" applyFont="1" applyFill="1" applyBorder="1" applyProtection="1">
      <protection locked="0"/>
    </xf>
    <xf numFmtId="170" fontId="99" fillId="14" borderId="45" xfId="0" applyNumberFormat="1" applyFont="1" applyFill="1" applyBorder="1" applyAlignment="1">
      <alignment horizontal="right" vertical="center" wrapText="1"/>
    </xf>
    <xf numFmtId="44" fontId="99" fillId="14" borderId="106" xfId="0" applyNumberFormat="1" applyFont="1" applyFill="1" applyBorder="1" applyAlignment="1">
      <alignment horizontal="center" vertical="center" wrapText="1"/>
    </xf>
    <xf numFmtId="165" fontId="99" fillId="14" borderId="107" xfId="0" applyNumberFormat="1" applyFont="1" applyFill="1" applyBorder="1" applyAlignment="1">
      <alignment horizontal="right" vertical="center" wrapText="1"/>
    </xf>
    <xf numFmtId="44" fontId="99" fillId="14" borderId="108" xfId="0" applyNumberFormat="1" applyFont="1" applyFill="1" applyBorder="1" applyAlignment="1">
      <alignment horizontal="right" vertical="center" wrapText="1"/>
    </xf>
    <xf numFmtId="0" fontId="0" fillId="52" borderId="0" xfId="0" applyFill="1"/>
    <xf numFmtId="0" fontId="0" fillId="52" borderId="24" xfId="0" applyFill="1" applyBorder="1"/>
    <xf numFmtId="0" fontId="48" fillId="52" borderId="24" xfId="0" applyFont="1" applyFill="1" applyBorder="1"/>
    <xf numFmtId="0" fontId="0" fillId="52" borderId="26" xfId="0" applyFill="1" applyBorder="1"/>
    <xf numFmtId="2" fontId="0" fillId="0" borderId="0" xfId="0" applyNumberFormat="1"/>
    <xf numFmtId="2" fontId="53" fillId="0" borderId="0" xfId="0" applyNumberFormat="1" applyFont="1"/>
    <xf numFmtId="2" fontId="53" fillId="3" borderId="0" xfId="0" applyNumberFormat="1" applyFont="1" applyFill="1"/>
    <xf numFmtId="174" fontId="53" fillId="0" borderId="4" xfId="0" applyNumberFormat="1" applyFont="1" applyBorder="1"/>
    <xf numFmtId="0" fontId="0" fillId="52" borderId="13" xfId="0" applyFill="1" applyBorder="1"/>
    <xf numFmtId="0" fontId="48" fillId="52" borderId="13" xfId="0" applyFont="1" applyFill="1" applyBorder="1"/>
    <xf numFmtId="0" fontId="90" fillId="52" borderId="13" xfId="0" applyFont="1" applyFill="1" applyBorder="1"/>
    <xf numFmtId="0" fontId="134" fillId="52" borderId="13" xfId="0" applyFont="1" applyFill="1" applyBorder="1"/>
    <xf numFmtId="171" fontId="0" fillId="0" borderId="0" xfId="0" applyNumberFormat="1"/>
    <xf numFmtId="171" fontId="11" fillId="0" borderId="0" xfId="0" applyNumberFormat="1" applyFont="1" applyAlignment="1">
      <alignment horizontal="center" vertical="center" wrapText="1"/>
    </xf>
    <xf numFmtId="171" fontId="22" fillId="0" borderId="0" xfId="0" applyNumberFormat="1" applyFont="1" applyAlignment="1">
      <alignment horizontal="center" vertical="center" wrapText="1"/>
    </xf>
    <xf numFmtId="171" fontId="22" fillId="0" borderId="0" xfId="0" applyNumberFormat="1" applyFont="1" applyAlignment="1">
      <alignment horizontal="center"/>
    </xf>
    <xf numFmtId="171" fontId="53" fillId="3" borderId="0" xfId="0" applyNumberFormat="1" applyFont="1" applyFill="1"/>
    <xf numFmtId="171" fontId="53" fillId="0" borderId="0" xfId="0" applyNumberFormat="1" applyFont="1"/>
    <xf numFmtId="0" fontId="0" fillId="0" borderId="30" xfId="0" applyBorder="1"/>
    <xf numFmtId="0" fontId="0" fillId="9" borderId="20" xfId="0" applyFill="1" applyBorder="1"/>
    <xf numFmtId="0" fontId="3" fillId="44" borderId="30" xfId="0" applyFont="1" applyFill="1" applyBorder="1" applyAlignment="1">
      <alignment horizontal="left" vertical="center" wrapText="1"/>
    </xf>
    <xf numFmtId="0" fontId="0" fillId="0" borderId="22" xfId="0" applyBorder="1"/>
    <xf numFmtId="0" fontId="0" fillId="9" borderId="24" xfId="0" applyFill="1" applyBorder="1"/>
    <xf numFmtId="0" fontId="0" fillId="0" borderId="41" xfId="0" applyBorder="1"/>
    <xf numFmtId="0" fontId="3" fillId="0" borderId="0" xfId="0" applyFont="1" applyAlignment="1">
      <alignment horizontal="left" vertical="center" wrapText="1"/>
    </xf>
    <xf numFmtId="0" fontId="0" fillId="0" borderId="102" xfId="0" applyBorder="1"/>
    <xf numFmtId="171" fontId="114" fillId="11" borderId="4" xfId="0" applyNumberFormat="1" applyFont="1" applyFill="1" applyBorder="1" applyAlignment="1">
      <alignment horizontal="left" vertical="center"/>
    </xf>
    <xf numFmtId="171" fontId="114" fillId="11" borderId="4" xfId="0" applyNumberFormat="1" applyFont="1" applyFill="1" applyBorder="1" applyAlignment="1">
      <alignment horizontal="center" vertical="center"/>
    </xf>
    <xf numFmtId="0" fontId="0" fillId="9" borderId="26" xfId="0" applyFill="1" applyBorder="1"/>
    <xf numFmtId="0" fontId="116" fillId="0" borderId="5" xfId="0" applyFont="1" applyBorder="1"/>
    <xf numFmtId="0" fontId="90" fillId="0" borderId="35" xfId="0" applyFont="1" applyBorder="1"/>
    <xf numFmtId="0" fontId="0" fillId="0" borderId="57" xfId="0" applyBorder="1"/>
    <xf numFmtId="0" fontId="48" fillId="0" borderId="57" xfId="0" applyFont="1" applyBorder="1"/>
    <xf numFmtId="0" fontId="0" fillId="0" borderId="56" xfId="0" applyBorder="1"/>
    <xf numFmtId="0" fontId="119" fillId="8" borderId="58" xfId="0" applyFont="1" applyFill="1" applyBorder="1" applyAlignment="1">
      <alignment horizontal="center" vertical="center"/>
    </xf>
    <xf numFmtId="49" fontId="119" fillId="8" borderId="26" xfId="0" applyNumberFormat="1" applyFont="1" applyFill="1" applyBorder="1" applyAlignment="1">
      <alignment horizontal="center" vertical="center" wrapText="1"/>
    </xf>
    <xf numFmtId="49" fontId="119" fillId="8" borderId="26" xfId="0" applyNumberFormat="1" applyFont="1" applyFill="1" applyBorder="1" applyAlignment="1">
      <alignment horizontal="center" vertical="center"/>
    </xf>
    <xf numFmtId="49" fontId="119" fillId="8" borderId="29" xfId="0" applyNumberFormat="1" applyFont="1" applyFill="1" applyBorder="1" applyAlignment="1">
      <alignment horizontal="right" vertical="center" wrapText="1"/>
    </xf>
    <xf numFmtId="0" fontId="119" fillId="8" borderId="26" xfId="0" applyFont="1" applyFill="1" applyBorder="1" applyAlignment="1">
      <alignment horizontal="center" wrapText="1"/>
    </xf>
    <xf numFmtId="3" fontId="119" fillId="8" borderId="26" xfId="0" applyNumberFormat="1" applyFont="1" applyFill="1" applyBorder="1" applyAlignment="1">
      <alignment horizontal="centerContinuous" vertical="center" wrapText="1"/>
    </xf>
    <xf numFmtId="49" fontId="126" fillId="8" borderId="26" xfId="0" applyNumberFormat="1" applyFont="1" applyFill="1" applyBorder="1" applyAlignment="1">
      <alignment horizontal="centerContinuous" vertical="center" wrapText="1"/>
    </xf>
    <xf numFmtId="167" fontId="119" fillId="8" borderId="26" xfId="0" applyNumberFormat="1" applyFont="1" applyFill="1" applyBorder="1" applyAlignment="1">
      <alignment horizontal="center" vertical="center" wrapText="1"/>
    </xf>
    <xf numFmtId="4" fontId="119" fillId="8" borderId="26" xfId="0" applyNumberFormat="1" applyFont="1" applyFill="1" applyBorder="1" applyAlignment="1">
      <alignment horizontal="centerContinuous" vertical="center"/>
    </xf>
    <xf numFmtId="167" fontId="86" fillId="8" borderId="50" xfId="0" applyNumberFormat="1" applyFont="1" applyFill="1" applyBorder="1" applyAlignment="1">
      <alignment horizontal="center" vertical="center"/>
    </xf>
    <xf numFmtId="0" fontId="127" fillId="8" borderId="49" xfId="0" applyFont="1" applyFill="1" applyBorder="1" applyAlignment="1">
      <alignment horizontal="center" vertical="center"/>
    </xf>
    <xf numFmtId="49" fontId="127" fillId="8" borderId="4" xfId="0" applyNumberFormat="1" applyFont="1" applyFill="1" applyBorder="1" applyAlignment="1">
      <alignment horizontal="center" vertical="center" wrapText="1"/>
    </xf>
    <xf numFmtId="49" fontId="127" fillId="8" borderId="4" xfId="0" applyNumberFormat="1" applyFont="1" applyFill="1" applyBorder="1" applyAlignment="1">
      <alignment horizontal="center" vertical="center"/>
    </xf>
    <xf numFmtId="4" fontId="127" fillId="8" borderId="1" xfId="0" applyNumberFormat="1" applyFont="1" applyFill="1" applyBorder="1" applyAlignment="1">
      <alignment horizontal="right" vertical="center"/>
    </xf>
    <xf numFmtId="0" fontId="127" fillId="8" borderId="4" xfId="0" applyFont="1" applyFill="1" applyBorder="1" applyAlignment="1">
      <alignment horizontal="center" vertical="center" wrapText="1"/>
    </xf>
    <xf numFmtId="49" fontId="127" fillId="16" borderId="3" xfId="0" applyNumberFormat="1" applyFont="1" applyFill="1" applyBorder="1" applyAlignment="1">
      <alignment horizontal="center" vertical="center" wrapText="1"/>
    </xf>
    <xf numFmtId="49" fontId="127" fillId="13" borderId="4" xfId="0" applyNumberFormat="1" applyFont="1" applyFill="1" applyBorder="1" applyAlignment="1">
      <alignment horizontal="center" vertical="center" wrapText="1"/>
    </xf>
    <xf numFmtId="167" fontId="127" fillId="8" borderId="4" xfId="0" applyNumberFormat="1" applyFont="1" applyFill="1" applyBorder="1" applyAlignment="1">
      <alignment horizontal="center" vertical="center" wrapText="1"/>
    </xf>
    <xf numFmtId="3" fontId="127" fillId="8" borderId="4" xfId="0" applyNumberFormat="1" applyFont="1" applyFill="1" applyBorder="1" applyAlignment="1">
      <alignment horizontal="center" vertical="center" wrapText="1"/>
    </xf>
    <xf numFmtId="4" fontId="127" fillId="8" borderId="4" xfId="0" applyNumberFormat="1" applyFont="1" applyFill="1" applyBorder="1" applyAlignment="1">
      <alignment horizontal="center" vertical="center"/>
    </xf>
    <xf numFmtId="167" fontId="127" fillId="8" borderId="50" xfId="0" applyNumberFormat="1" applyFont="1" applyFill="1" applyBorder="1" applyAlignment="1">
      <alignment horizontal="center" vertical="center"/>
    </xf>
    <xf numFmtId="0" fontId="83" fillId="13" borderId="85" xfId="0" applyFont="1" applyFill="1" applyBorder="1" applyAlignment="1">
      <alignment horizontal="center" vertical="center"/>
    </xf>
    <xf numFmtId="0" fontId="83" fillId="13" borderId="4" xfId="0" applyFont="1" applyFill="1" applyBorder="1" applyAlignment="1">
      <alignment horizontal="center" vertical="center"/>
    </xf>
    <xf numFmtId="0" fontId="83" fillId="13" borderId="26" xfId="0" applyFont="1" applyFill="1" applyBorder="1" applyAlignment="1">
      <alignment horizontal="center" vertical="center"/>
    </xf>
    <xf numFmtId="0" fontId="119" fillId="13" borderId="26" xfId="0" applyFont="1" applyFill="1" applyBorder="1" applyAlignment="1">
      <alignment horizontal="left" vertical="center"/>
    </xf>
    <xf numFmtId="170" fontId="119" fillId="13" borderId="1" xfId="0" applyNumberFormat="1" applyFont="1" applyFill="1" applyBorder="1"/>
    <xf numFmtId="170" fontId="119" fillId="13" borderId="4" xfId="0" applyNumberFormat="1" applyFont="1" applyFill="1" applyBorder="1"/>
    <xf numFmtId="170" fontId="119" fillId="13" borderId="3" xfId="0" applyNumberFormat="1" applyFont="1" applyFill="1" applyBorder="1"/>
    <xf numFmtId="2" fontId="119" fillId="13" borderId="1" xfId="0" applyNumberFormat="1" applyFont="1" applyFill="1" applyBorder="1"/>
    <xf numFmtId="44" fontId="119" fillId="13" borderId="50" xfId="0" applyNumberFormat="1" applyFont="1" applyFill="1" applyBorder="1"/>
    <xf numFmtId="0" fontId="83" fillId="3" borderId="78" xfId="0" applyFont="1" applyFill="1" applyBorder="1" applyAlignment="1">
      <alignment horizontal="center" vertical="center"/>
    </xf>
    <xf numFmtId="0" fontId="83" fillId="3" borderId="26" xfId="0" applyFont="1" applyFill="1" applyBorder="1" applyAlignment="1">
      <alignment horizontal="center" vertical="center"/>
    </xf>
    <xf numFmtId="0" fontId="54" fillId="0" borderId="4" xfId="0" applyFont="1" applyBorder="1" applyAlignment="1">
      <alignment horizontal="center"/>
    </xf>
    <xf numFmtId="0" fontId="83" fillId="0" borderId="4" xfId="0" applyFont="1" applyBorder="1"/>
    <xf numFmtId="0" fontId="83" fillId="0" borderId="4" xfId="0" applyFont="1" applyBorder="1" applyAlignment="1">
      <alignment horizontal="center"/>
    </xf>
    <xf numFmtId="170" fontId="83" fillId="0" borderId="4" xfId="0" applyNumberFormat="1" applyFont="1" applyBorder="1" applyAlignment="1">
      <alignment horizontal="right" vertical="center"/>
    </xf>
    <xf numFmtId="49" fontId="83" fillId="5" borderId="4" xfId="0" applyNumberFormat="1" applyFont="1" applyFill="1" applyBorder="1" applyAlignment="1">
      <alignment horizontal="center"/>
    </xf>
    <xf numFmtId="0" fontId="83" fillId="3" borderId="35" xfId="0" applyFont="1" applyFill="1" applyBorder="1" applyAlignment="1">
      <alignment horizontal="center"/>
    </xf>
    <xf numFmtId="1" fontId="83" fillId="0" borderId="26" xfId="0" applyNumberFormat="1" applyFont="1" applyBorder="1" applyAlignment="1">
      <alignment horizontal="center"/>
    </xf>
    <xf numFmtId="170" fontId="83" fillId="2" borderId="4" xfId="0" applyNumberFormat="1" applyFont="1" applyFill="1" applyBorder="1"/>
    <xf numFmtId="4" fontId="83" fillId="0" borderId="26" xfId="0" applyNumberFormat="1" applyFont="1" applyBorder="1" applyAlignment="1">
      <alignment horizontal="right" vertical="center"/>
    </xf>
    <xf numFmtId="49" fontId="83" fillId="0" borderId="26" xfId="0" applyNumberFormat="1" applyFont="1" applyBorder="1" applyAlignment="1">
      <alignment horizontal="center" vertical="center"/>
    </xf>
    <xf numFmtId="3" fontId="83" fillId="0" borderId="4" xfId="0" applyNumberFormat="1" applyFont="1" applyBorder="1" applyAlignment="1">
      <alignment horizontal="center"/>
    </xf>
    <xf numFmtId="0" fontId="83" fillId="3" borderId="6" xfId="0" applyFont="1" applyFill="1" applyBorder="1" applyAlignment="1">
      <alignment horizontal="center" vertical="center"/>
    </xf>
    <xf numFmtId="49" fontId="83" fillId="0" borderId="27" xfId="0" applyNumberFormat="1" applyFont="1" applyBorder="1" applyAlignment="1">
      <alignment horizontal="center" vertical="center"/>
    </xf>
    <xf numFmtId="0" fontId="54" fillId="0" borderId="28" xfId="0" applyFont="1" applyBorder="1" applyAlignment="1">
      <alignment horizontal="center"/>
    </xf>
    <xf numFmtId="0" fontId="83" fillId="0" borderId="28" xfId="0" applyFont="1" applyBorder="1"/>
    <xf numFmtId="3" fontId="83" fillId="0" borderId="28" xfId="0" applyNumberFormat="1" applyFont="1" applyBorder="1" applyAlignment="1">
      <alignment horizontal="center"/>
    </xf>
    <xf numFmtId="170" fontId="83" fillId="0" borderId="28" xfId="0" applyNumberFormat="1" applyFont="1" applyBorder="1" applyAlignment="1">
      <alignment horizontal="right" vertical="center"/>
    </xf>
    <xf numFmtId="0" fontId="83" fillId="0" borderId="28" xfId="0" applyFont="1" applyBorder="1" applyAlignment="1">
      <alignment horizontal="center"/>
    </xf>
    <xf numFmtId="49" fontId="83" fillId="5" borderId="28" xfId="0" applyNumberFormat="1" applyFont="1" applyFill="1" applyBorder="1" applyAlignment="1">
      <alignment horizontal="center"/>
    </xf>
    <xf numFmtId="0" fontId="83" fillId="3" borderId="86" xfId="0" applyFont="1" applyFill="1" applyBorder="1" applyAlignment="1">
      <alignment horizontal="center"/>
    </xf>
    <xf numFmtId="1" fontId="83" fillId="0" borderId="27" xfId="0" applyNumberFormat="1" applyFont="1" applyBorder="1" applyAlignment="1">
      <alignment horizontal="center"/>
    </xf>
    <xf numFmtId="170" fontId="83" fillId="2" borderId="28" xfId="0" applyNumberFormat="1" applyFont="1" applyFill="1" applyBorder="1"/>
    <xf numFmtId="4" fontId="83" fillId="0" borderId="27" xfId="0" applyNumberFormat="1" applyFont="1" applyBorder="1" applyAlignment="1">
      <alignment horizontal="right" vertical="center"/>
    </xf>
    <xf numFmtId="3" fontId="119" fillId="7" borderId="26" xfId="0" applyNumberFormat="1" applyFont="1" applyFill="1" applyBorder="1" applyAlignment="1" applyProtection="1">
      <alignment horizontal="center" vertical="center" wrapText="1"/>
      <protection locked="0"/>
    </xf>
    <xf numFmtId="3" fontId="15" fillId="0" borderId="4" xfId="0" applyNumberFormat="1" applyFont="1" applyBorder="1" applyAlignment="1">
      <alignment horizontal="center"/>
    </xf>
    <xf numFmtId="0" fontId="53" fillId="0" borderId="28" xfId="0" applyFont="1" applyBorder="1" applyAlignment="1">
      <alignment horizontal="center"/>
    </xf>
    <xf numFmtId="3" fontId="15" fillId="0" borderId="28" xfId="0" applyNumberFormat="1" applyFont="1" applyBorder="1" applyAlignment="1">
      <alignment horizontal="center"/>
    </xf>
    <xf numFmtId="170" fontId="15" fillId="3" borderId="28" xfId="0" applyNumberFormat="1" applyFont="1" applyFill="1" applyBorder="1" applyAlignment="1">
      <alignment horizontal="right" vertical="center"/>
    </xf>
    <xf numFmtId="3" fontId="15" fillId="0" borderId="4" xfId="0" applyNumberFormat="1" applyFont="1" applyBorder="1" applyAlignment="1">
      <alignment horizontal="center" wrapText="1"/>
    </xf>
    <xf numFmtId="0" fontId="15" fillId="3" borderId="27" xfId="0" applyFont="1" applyFill="1" applyBorder="1" applyAlignment="1">
      <alignment horizontal="center" vertical="center"/>
    </xf>
    <xf numFmtId="0" fontId="85" fillId="7" borderId="4" xfId="0" applyFont="1" applyFill="1" applyBorder="1" applyProtection="1">
      <protection locked="0"/>
    </xf>
    <xf numFmtId="2" fontId="42" fillId="7" borderId="4" xfId="0" applyNumberFormat="1" applyFont="1" applyFill="1" applyBorder="1" applyProtection="1">
      <protection locked="0"/>
    </xf>
    <xf numFmtId="2" fontId="53" fillId="7" borderId="26" xfId="0" applyNumberFormat="1" applyFont="1" applyFill="1" applyBorder="1" applyProtection="1">
      <protection locked="0"/>
    </xf>
    <xf numFmtId="2" fontId="53" fillId="7" borderId="4" xfId="0" applyNumberFormat="1" applyFont="1" applyFill="1" applyBorder="1" applyProtection="1">
      <protection locked="0"/>
    </xf>
    <xf numFmtId="0" fontId="81" fillId="0" borderId="4" xfId="0" applyFont="1" applyBorder="1"/>
    <xf numFmtId="170" fontId="81" fillId="0" borderId="4" xfId="0" applyNumberFormat="1" applyFont="1" applyBorder="1" applyAlignment="1">
      <alignment horizontal="center" vertical="center"/>
    </xf>
    <xf numFmtId="1" fontId="7" fillId="3" borderId="4" xfId="0" applyNumberFormat="1" applyFont="1" applyFill="1" applyBorder="1" applyAlignment="1">
      <alignment horizontal="center" vertical="center"/>
    </xf>
    <xf numFmtId="3" fontId="15" fillId="0" borderId="4" xfId="0" applyNumberFormat="1" applyFont="1" applyBorder="1" applyAlignment="1">
      <alignment horizontal="center" vertical="center"/>
    </xf>
    <xf numFmtId="2" fontId="15" fillId="0" borderId="4" xfId="0" applyNumberFormat="1" applyFont="1" applyBorder="1" applyAlignment="1">
      <alignment horizontal="center" vertical="center"/>
    </xf>
    <xf numFmtId="0" fontId="15" fillId="3" borderId="49" xfId="0" applyFont="1" applyFill="1" applyBorder="1" applyAlignment="1">
      <alignment horizontal="center" vertical="center"/>
    </xf>
    <xf numFmtId="4" fontId="15" fillId="0" borderId="50" xfId="0" applyNumberFormat="1" applyFont="1" applyBorder="1" applyAlignment="1">
      <alignment horizontal="right" vertical="center"/>
    </xf>
    <xf numFmtId="0" fontId="81" fillId="0" borderId="28" xfId="0" applyFont="1" applyBorder="1"/>
    <xf numFmtId="49" fontId="15" fillId="3" borderId="28" xfId="0" applyNumberFormat="1" applyFont="1" applyFill="1" applyBorder="1" applyAlignment="1">
      <alignment horizontal="center"/>
    </xf>
    <xf numFmtId="170" fontId="15" fillId="3" borderId="28" xfId="0" applyNumberFormat="1" applyFont="1" applyFill="1" applyBorder="1"/>
    <xf numFmtId="1" fontId="15" fillId="3" borderId="28" xfId="0" applyNumberFormat="1" applyFont="1" applyFill="1" applyBorder="1" applyAlignment="1">
      <alignment horizontal="center" vertical="center"/>
    </xf>
    <xf numFmtId="4" fontId="15" fillId="3" borderId="27" xfId="0" applyNumberFormat="1" applyFont="1" applyFill="1" applyBorder="1" applyAlignment="1">
      <alignment horizontal="right" vertical="center"/>
    </xf>
    <xf numFmtId="4" fontId="15" fillId="3" borderId="68" xfId="0" applyNumberFormat="1" applyFont="1" applyFill="1" applyBorder="1" applyAlignment="1">
      <alignment horizontal="right" vertical="center"/>
    </xf>
    <xf numFmtId="171" fontId="53" fillId="0" borderId="4" xfId="0" applyNumberFormat="1" applyFont="1" applyBorder="1" applyAlignment="1">
      <alignment horizontal="center"/>
    </xf>
    <xf numFmtId="171" fontId="53" fillId="0" borderId="26" xfId="0" applyNumberFormat="1" applyFont="1" applyBorder="1"/>
    <xf numFmtId="171" fontId="53" fillId="0" borderId="4" xfId="0" applyNumberFormat="1" applyFont="1" applyBorder="1"/>
    <xf numFmtId="0" fontId="85" fillId="7" borderId="3" xfId="0" applyFont="1" applyFill="1" applyBorder="1" applyProtection="1">
      <protection locked="0"/>
    </xf>
    <xf numFmtId="0" fontId="54" fillId="0" borderId="0" xfId="0" applyFont="1" applyProtection="1">
      <protection locked="0"/>
    </xf>
    <xf numFmtId="0" fontId="1" fillId="9" borderId="14" xfId="0" applyFont="1" applyFill="1" applyBorder="1" applyAlignment="1">
      <alignment horizontal="center" vertical="center"/>
    </xf>
    <xf numFmtId="0" fontId="1" fillId="9" borderId="15" xfId="0" applyFont="1" applyFill="1" applyBorder="1" applyAlignment="1">
      <alignment horizontal="center" vertical="center"/>
    </xf>
    <xf numFmtId="0" fontId="1" fillId="9" borderId="16" xfId="0" applyFont="1" applyFill="1" applyBorder="1" applyAlignment="1">
      <alignment horizontal="center" vertical="center"/>
    </xf>
    <xf numFmtId="49" fontId="30" fillId="0" borderId="0" xfId="0" applyNumberFormat="1" applyFont="1" applyAlignment="1">
      <alignment horizontal="left"/>
    </xf>
    <xf numFmtId="0" fontId="104" fillId="40" borderId="0" xfId="0" applyFont="1" applyFill="1" applyAlignment="1">
      <alignment horizontal="left"/>
    </xf>
    <xf numFmtId="0" fontId="106" fillId="40" borderId="0" xfId="0" applyFont="1" applyFill="1" applyAlignment="1">
      <alignment horizontal="left"/>
    </xf>
    <xf numFmtId="0" fontId="6" fillId="0" borderId="2" xfId="0" applyFont="1" applyBorder="1" applyAlignment="1">
      <alignment horizontal="left"/>
    </xf>
    <xf numFmtId="49" fontId="30" fillId="6" borderId="0" xfId="0" applyNumberFormat="1" applyFont="1" applyFill="1" applyAlignment="1">
      <alignment horizontal="left"/>
    </xf>
    <xf numFmtId="49" fontId="31" fillId="6" borderId="0" xfId="0" applyNumberFormat="1" applyFont="1" applyFill="1" applyAlignment="1">
      <alignment horizontal="left"/>
    </xf>
    <xf numFmtId="49" fontId="104" fillId="40" borderId="0" xfId="0" applyNumberFormat="1" applyFont="1" applyFill="1" applyAlignment="1">
      <alignment horizontal="left"/>
    </xf>
    <xf numFmtId="49" fontId="31" fillId="0" borderId="0" xfId="0" applyNumberFormat="1" applyFont="1" applyAlignment="1">
      <alignment horizontal="left"/>
    </xf>
    <xf numFmtId="0" fontId="110" fillId="0" borderId="1" xfId="0" applyFont="1" applyBorder="1" applyAlignment="1">
      <alignment horizontal="center" vertical="center" wrapText="1"/>
    </xf>
    <xf numFmtId="0" fontId="110" fillId="0" borderId="2" xfId="0" applyFont="1" applyBorder="1" applyAlignment="1">
      <alignment horizontal="center" vertical="center" wrapText="1"/>
    </xf>
    <xf numFmtId="0" fontId="110" fillId="0" borderId="3" xfId="0" applyFont="1" applyBorder="1" applyAlignment="1">
      <alignment horizontal="center" vertical="center" wrapText="1"/>
    </xf>
    <xf numFmtId="0" fontId="9" fillId="9" borderId="14" xfId="0" applyFont="1" applyFill="1" applyBorder="1" applyAlignment="1">
      <alignment horizontal="center" vertical="center"/>
    </xf>
    <xf numFmtId="0" fontId="9" fillId="9" borderId="15" xfId="0" applyFont="1" applyFill="1" applyBorder="1" applyAlignment="1">
      <alignment horizontal="center" vertical="center"/>
    </xf>
    <xf numFmtId="0" fontId="9" fillId="9" borderId="16" xfId="0" applyFont="1" applyFill="1" applyBorder="1" applyAlignment="1">
      <alignment horizontal="center" vertical="center"/>
    </xf>
    <xf numFmtId="0" fontId="25" fillId="0" borderId="1"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115" fillId="0" borderId="0" xfId="0" applyFont="1" applyAlignment="1">
      <alignment horizontal="left" vertical="center" wrapText="1"/>
    </xf>
    <xf numFmtId="0" fontId="0" fillId="0" borderId="0" xfId="0"/>
    <xf numFmtId="0" fontId="0" fillId="0" borderId="41" xfId="0" applyBorder="1"/>
    <xf numFmtId="0" fontId="35" fillId="0" borderId="5" xfId="0" applyFont="1" applyBorder="1" applyAlignment="1">
      <alignment horizontal="center" vertical="center"/>
    </xf>
    <xf numFmtId="0" fontId="0" fillId="0" borderId="35" xfId="0" applyBorder="1" applyAlignment="1">
      <alignment horizontal="center" vertical="center"/>
    </xf>
    <xf numFmtId="0" fontId="49" fillId="3" borderId="32" xfId="0" applyFont="1" applyFill="1" applyBorder="1" applyAlignment="1">
      <alignment horizontal="center" vertical="center" wrapText="1"/>
    </xf>
    <xf numFmtId="0" fontId="49" fillId="3" borderId="43" xfId="0" applyFont="1" applyFill="1" applyBorder="1" applyAlignment="1">
      <alignment horizontal="center" vertical="center" wrapText="1"/>
    </xf>
    <xf numFmtId="0" fontId="47" fillId="9" borderId="14" xfId="0" applyFont="1" applyFill="1" applyBorder="1" applyAlignment="1">
      <alignment horizontal="center" vertical="center" wrapText="1"/>
    </xf>
    <xf numFmtId="0" fontId="47" fillId="9" borderId="15" xfId="0" applyFont="1" applyFill="1" applyBorder="1" applyAlignment="1">
      <alignment horizontal="center" vertical="center" wrapText="1"/>
    </xf>
    <xf numFmtId="168" fontId="3" fillId="49" borderId="91" xfId="2" applyFill="1" applyBorder="1" applyAlignment="1" applyProtection="1">
      <alignment horizontal="center" vertical="center"/>
    </xf>
    <xf numFmtId="168" fontId="3" fillId="49" borderId="93" xfId="2" applyFill="1" applyBorder="1" applyAlignment="1" applyProtection="1">
      <alignment horizontal="center" vertical="center"/>
    </xf>
    <xf numFmtId="168" fontId="3" fillId="49" borderId="96" xfId="2" applyFill="1" applyBorder="1" applyAlignment="1" applyProtection="1">
      <alignment horizontal="center" vertical="center"/>
    </xf>
    <xf numFmtId="0" fontId="3" fillId="0" borderId="0" xfId="0" applyFont="1" applyAlignment="1">
      <alignment horizontal="left" vertical="center" wrapText="1"/>
    </xf>
    <xf numFmtId="0" fontId="0" fillId="0" borderId="0" xfId="0" applyAlignment="1">
      <alignment vertical="center"/>
    </xf>
    <xf numFmtId="0" fontId="0" fillId="0" borderId="41" xfId="0" applyBorder="1" applyAlignment="1">
      <alignment vertical="center"/>
    </xf>
    <xf numFmtId="171" fontId="114" fillId="11" borderId="1" xfId="0" applyNumberFormat="1" applyFont="1" applyFill="1" applyBorder="1" applyAlignment="1">
      <alignment horizontal="center" vertical="center"/>
    </xf>
    <xf numFmtId="171" fontId="114" fillId="11" borderId="2" xfId="0" applyNumberFormat="1" applyFont="1" applyFill="1" applyBorder="1" applyAlignment="1">
      <alignment horizontal="center" vertical="center"/>
    </xf>
    <xf numFmtId="171" fontId="114" fillId="11" borderId="3" xfId="0" applyNumberFormat="1" applyFont="1" applyFill="1" applyBorder="1" applyAlignment="1">
      <alignment horizontal="center" vertical="center"/>
    </xf>
    <xf numFmtId="0" fontId="3" fillId="0" borderId="33" xfId="0" applyFont="1" applyBorder="1" applyAlignment="1">
      <alignment horizontal="left" vertical="center"/>
    </xf>
    <xf numFmtId="0" fontId="86" fillId="16" borderId="24" xfId="0" applyFont="1" applyFill="1" applyBorder="1" applyAlignment="1">
      <alignment horizontal="left" vertical="top" wrapText="1"/>
    </xf>
    <xf numFmtId="0" fontId="86" fillId="16" borderId="26" xfId="0" applyFont="1" applyFill="1" applyBorder="1" applyAlignment="1">
      <alignment horizontal="left" vertical="top" wrapText="1"/>
    </xf>
    <xf numFmtId="170" fontId="86" fillId="16" borderId="33" xfId="4" applyNumberFormat="1" applyFont="1" applyFill="1" applyBorder="1" applyAlignment="1" applyProtection="1">
      <alignment horizontal="left" vertical="top" wrapText="1"/>
    </xf>
    <xf numFmtId="170" fontId="86" fillId="16" borderId="29" xfId="4" applyNumberFormat="1" applyFont="1" applyFill="1" applyBorder="1" applyAlignment="1" applyProtection="1">
      <alignment horizontal="left" vertical="top" wrapText="1"/>
    </xf>
    <xf numFmtId="0" fontId="91" fillId="9" borderId="18" xfId="0" applyFont="1" applyFill="1" applyBorder="1" applyAlignment="1">
      <alignment horizontal="center" vertical="center" wrapText="1"/>
    </xf>
    <xf numFmtId="0" fontId="91" fillId="9" borderId="19" xfId="0" applyFont="1" applyFill="1" applyBorder="1" applyAlignment="1">
      <alignment horizontal="center" vertical="center" wrapText="1"/>
    </xf>
    <xf numFmtId="0" fontId="91" fillId="9" borderId="5" xfId="0" applyFont="1" applyFill="1" applyBorder="1" applyAlignment="1">
      <alignment horizontal="center" vertical="center" wrapText="1"/>
    </xf>
    <xf numFmtId="0" fontId="91" fillId="9" borderId="64" xfId="0" applyFont="1" applyFill="1" applyBorder="1" applyAlignment="1">
      <alignment horizontal="center" vertical="center" wrapText="1"/>
    </xf>
    <xf numFmtId="0" fontId="117" fillId="7" borderId="14" xfId="0" applyFont="1" applyFill="1" applyBorder="1" applyAlignment="1" applyProtection="1">
      <alignment horizontal="center" vertical="center" wrapText="1"/>
      <protection locked="0"/>
    </xf>
    <xf numFmtId="0" fontId="86" fillId="7" borderId="15" xfId="0" applyFont="1" applyFill="1" applyBorder="1" applyAlignment="1" applyProtection="1">
      <alignment horizontal="center" vertical="center" wrapText="1"/>
      <protection locked="0"/>
    </xf>
    <xf numFmtId="0" fontId="99" fillId="13" borderId="49" xfId="5" applyFont="1" applyFill="1" applyBorder="1" applyAlignment="1">
      <alignment horizontal="center" vertical="center"/>
    </xf>
    <xf numFmtId="0" fontId="99" fillId="13" borderId="20" xfId="5" applyFont="1" applyFill="1" applyBorder="1" applyAlignment="1">
      <alignment horizontal="center" vertical="center"/>
    </xf>
    <xf numFmtId="0" fontId="99" fillId="13" borderId="21" xfId="5" applyFont="1" applyFill="1" applyBorder="1" applyAlignment="1">
      <alignment horizontal="center" vertical="center"/>
    </xf>
    <xf numFmtId="0" fontId="91" fillId="14" borderId="31" xfId="0" applyFont="1" applyFill="1" applyBorder="1" applyAlignment="1">
      <alignment horizontal="center" vertical="center" wrapText="1"/>
    </xf>
    <xf numFmtId="0" fontId="91" fillId="14" borderId="39" xfId="0" applyFont="1" applyFill="1" applyBorder="1" applyAlignment="1">
      <alignment horizontal="center" vertical="center" wrapText="1"/>
    </xf>
    <xf numFmtId="0" fontId="91" fillId="14" borderId="46" xfId="0" applyFont="1" applyFill="1" applyBorder="1" applyAlignment="1">
      <alignment horizontal="center" vertical="center" wrapText="1"/>
    </xf>
    <xf numFmtId="170" fontId="86" fillId="16" borderId="24" xfId="4" applyNumberFormat="1" applyFont="1" applyFill="1" applyBorder="1" applyAlignment="1" applyProtection="1">
      <alignment horizontal="left" vertical="top" wrapText="1"/>
    </xf>
    <xf numFmtId="170" fontId="86" fillId="16" borderId="26" xfId="4" applyNumberFormat="1" applyFont="1" applyFill="1" applyBorder="1" applyAlignment="1" applyProtection="1">
      <alignment horizontal="left" vertical="top" wrapText="1"/>
    </xf>
    <xf numFmtId="0" fontId="91" fillId="16" borderId="55" xfId="0" applyFont="1" applyFill="1" applyBorder="1" applyAlignment="1">
      <alignment horizontal="left" vertical="top" wrapText="1"/>
    </xf>
    <xf numFmtId="0" fontId="91" fillId="16" borderId="58" xfId="0" applyFont="1" applyFill="1" applyBorder="1" applyAlignment="1">
      <alignment horizontal="left" vertical="top" wrapText="1"/>
    </xf>
    <xf numFmtId="0" fontId="91" fillId="16" borderId="24" xfId="0" applyFont="1" applyFill="1" applyBorder="1" applyAlignment="1">
      <alignment horizontal="left" vertical="center" wrapText="1"/>
    </xf>
    <xf numFmtId="0" fontId="91" fillId="16" borderId="26" xfId="0" applyFont="1" applyFill="1" applyBorder="1" applyAlignment="1">
      <alignment horizontal="left" vertical="center" wrapText="1"/>
    </xf>
    <xf numFmtId="0" fontId="91" fillId="16" borderId="24" xfId="0" applyFont="1" applyFill="1" applyBorder="1" applyAlignment="1">
      <alignment vertical="center" wrapText="1"/>
    </xf>
    <xf numFmtId="0" fontId="91" fillId="16" borderId="26" xfId="0" applyFont="1" applyFill="1" applyBorder="1" applyAlignment="1">
      <alignment vertical="center" wrapText="1"/>
    </xf>
    <xf numFmtId="0" fontId="101" fillId="16" borderId="24" xfId="0" applyFont="1" applyFill="1" applyBorder="1" applyAlignment="1">
      <alignment horizontal="left" vertical="center" wrapText="1"/>
    </xf>
    <xf numFmtId="0" fontId="101" fillId="16" borderId="26" xfId="0" applyFont="1" applyFill="1" applyBorder="1" applyAlignment="1">
      <alignment horizontal="left" vertical="center" wrapText="1"/>
    </xf>
    <xf numFmtId="49" fontId="8" fillId="0" borderId="4" xfId="0" applyNumberFormat="1" applyFont="1" applyBorder="1" applyAlignment="1">
      <alignment horizontal="left" vertical="center"/>
    </xf>
    <xf numFmtId="49" fontId="8" fillId="0" borderId="4" xfId="0" applyNumberFormat="1" applyFont="1" applyBorder="1" applyAlignment="1">
      <alignment horizontal="left" vertical="center" wrapText="1"/>
    </xf>
    <xf numFmtId="0" fontId="3" fillId="0" borderId="7"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3" fillId="0" borderId="0" xfId="0" applyFont="1" applyAlignment="1">
      <alignment horizontal="center"/>
    </xf>
    <xf numFmtId="0" fontId="6" fillId="6" borderId="42" xfId="0" applyFont="1" applyFill="1" applyBorder="1" applyAlignment="1">
      <alignment horizontal="center" vertical="center"/>
    </xf>
    <xf numFmtId="0" fontId="6" fillId="6" borderId="43" xfId="0" applyFont="1" applyFill="1" applyBorder="1" applyAlignment="1">
      <alignment horizontal="center" vertical="center"/>
    </xf>
    <xf numFmtId="0" fontId="6" fillId="6" borderId="44" xfId="0" applyFont="1" applyFill="1" applyBorder="1" applyAlignment="1">
      <alignment horizontal="center" vertical="center"/>
    </xf>
    <xf numFmtId="0" fontId="11" fillId="0" borderId="0" xfId="0" applyFont="1" applyAlignment="1">
      <alignment horizontal="center" vertical="center" wrapText="1"/>
    </xf>
    <xf numFmtId="0" fontId="16" fillId="0" borderId="0" xfId="0" applyFont="1" applyAlignment="1">
      <alignment horizontal="center" vertical="center"/>
    </xf>
    <xf numFmtId="0" fontId="11" fillId="0" borderId="45" xfId="0" applyFont="1" applyBorder="1" applyAlignment="1">
      <alignment horizontal="center" vertical="center" wrapText="1"/>
    </xf>
    <xf numFmtId="0" fontId="11" fillId="0" borderId="39" xfId="0" applyFont="1" applyBorder="1" applyAlignment="1">
      <alignment horizontal="center" vertical="center" wrapText="1"/>
    </xf>
    <xf numFmtId="0" fontId="9" fillId="9" borderId="14" xfId="0" applyFont="1" applyFill="1" applyBorder="1" applyAlignment="1">
      <alignment horizontal="center"/>
    </xf>
    <xf numFmtId="0" fontId="10" fillId="9" borderId="15" xfId="0" applyFont="1" applyFill="1" applyBorder="1" applyAlignment="1">
      <alignment horizontal="center"/>
    </xf>
    <xf numFmtId="0" fontId="10" fillId="9" borderId="16" xfId="0" applyFont="1" applyFill="1" applyBorder="1" applyAlignment="1">
      <alignment horizontal="center"/>
    </xf>
    <xf numFmtId="0" fontId="111" fillId="46" borderId="0" xfId="3" applyFont="1" applyFill="1" applyAlignment="1" applyProtection="1">
      <alignment horizontal="center"/>
    </xf>
    <xf numFmtId="0" fontId="44" fillId="3" borderId="0" xfId="3" applyFont="1" applyFill="1" applyBorder="1" applyAlignment="1" applyProtection="1">
      <alignment horizontal="center"/>
    </xf>
    <xf numFmtId="0" fontId="45" fillId="4" borderId="60" xfId="0" applyFont="1" applyFill="1" applyBorder="1" applyAlignment="1">
      <alignment horizontal="center" vertical="center"/>
    </xf>
    <xf numFmtId="0" fontId="45" fillId="4" borderId="61" xfId="0" applyFont="1" applyFill="1" applyBorder="1" applyAlignment="1">
      <alignment horizontal="center" vertical="center"/>
    </xf>
    <xf numFmtId="0" fontId="45" fillId="4" borderId="62" xfId="0" applyFont="1" applyFill="1" applyBorder="1" applyAlignment="1">
      <alignment horizontal="center" vertical="center"/>
    </xf>
    <xf numFmtId="0" fontId="8" fillId="0" borderId="4" xfId="0" applyFont="1" applyBorder="1" applyAlignment="1">
      <alignment horizontal="left" vertical="center" wrapText="1"/>
    </xf>
    <xf numFmtId="49" fontId="8" fillId="0" borderId="1"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0" fontId="9" fillId="9" borderId="14" xfId="0" applyFont="1" applyFill="1" applyBorder="1" applyAlignment="1">
      <alignment horizontal="left" vertical="center"/>
    </xf>
    <xf numFmtId="0" fontId="9" fillId="9" borderId="15" xfId="0" applyFont="1" applyFill="1" applyBorder="1" applyAlignment="1">
      <alignment horizontal="left" vertical="center"/>
    </xf>
    <xf numFmtId="0" fontId="9" fillId="9" borderId="16" xfId="0" applyFont="1" applyFill="1" applyBorder="1" applyAlignment="1">
      <alignment horizontal="left" vertical="center"/>
    </xf>
    <xf numFmtId="49" fontId="11" fillId="3" borderId="1" xfId="0" applyNumberFormat="1" applyFont="1" applyFill="1" applyBorder="1" applyAlignment="1">
      <alignment horizontal="center" vertical="center"/>
    </xf>
    <xf numFmtId="49" fontId="11" fillId="3" borderId="2" xfId="0" applyNumberFormat="1" applyFont="1" applyFill="1" applyBorder="1" applyAlignment="1">
      <alignment horizontal="center" vertical="center"/>
    </xf>
    <xf numFmtId="49" fontId="11" fillId="3" borderId="67" xfId="0" applyNumberFormat="1" applyFont="1" applyFill="1" applyBorder="1" applyAlignment="1">
      <alignment horizontal="center" vertical="center"/>
    </xf>
    <xf numFmtId="0" fontId="11" fillId="5" borderId="15" xfId="0" applyFont="1" applyFill="1" applyBorder="1" applyAlignment="1">
      <alignment horizontal="center" vertical="center"/>
    </xf>
    <xf numFmtId="0" fontId="11" fillId="5" borderId="16" xfId="0" applyFont="1" applyFill="1" applyBorder="1" applyAlignment="1">
      <alignment horizontal="center" vertical="center"/>
    </xf>
    <xf numFmtId="1" fontId="11" fillId="3" borderId="0" xfId="0" applyNumberFormat="1" applyFont="1" applyFill="1" applyAlignment="1">
      <alignment horizontal="center" vertical="center" textRotation="90"/>
    </xf>
    <xf numFmtId="0" fontId="11" fillId="3" borderId="0" xfId="0" applyFont="1" applyFill="1" applyAlignment="1">
      <alignment horizontal="center" vertical="center" textRotation="90"/>
    </xf>
    <xf numFmtId="49" fontId="11" fillId="0" borderId="66" xfId="0" applyNumberFormat="1" applyFont="1" applyBorder="1" applyAlignment="1">
      <alignment horizontal="center" vertical="center"/>
    </xf>
    <xf numFmtId="49" fontId="11" fillId="0" borderId="18"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3" borderId="29" xfId="0" applyNumberFormat="1" applyFont="1" applyFill="1" applyBorder="1" applyAlignment="1">
      <alignment horizontal="center" vertical="center"/>
    </xf>
    <xf numFmtId="49" fontId="11" fillId="3" borderId="5" xfId="0" applyNumberFormat="1" applyFont="1" applyFill="1" applyBorder="1" applyAlignment="1">
      <alignment horizontal="center" vertical="center"/>
    </xf>
    <xf numFmtId="49" fontId="11" fillId="3" borderId="64" xfId="0" applyNumberFormat="1" applyFont="1" applyFill="1" applyBorder="1" applyAlignment="1">
      <alignment horizontal="center" vertical="center"/>
    </xf>
    <xf numFmtId="1" fontId="7" fillId="3" borderId="0" xfId="0" applyNumberFormat="1" applyFont="1" applyFill="1" applyAlignment="1">
      <alignment horizontal="center" vertical="center" textRotation="90"/>
    </xf>
    <xf numFmtId="0" fontId="6" fillId="3" borderId="0" xfId="0" applyFont="1" applyFill="1" applyAlignment="1">
      <alignment horizontal="center" vertical="center" textRotation="90"/>
    </xf>
    <xf numFmtId="49" fontId="11" fillId="0" borderId="32" xfId="0" applyNumberFormat="1" applyFont="1" applyBorder="1" applyAlignment="1">
      <alignment horizontal="center" vertical="center"/>
    </xf>
    <xf numFmtId="49" fontId="11" fillId="0" borderId="43" xfId="0" applyNumberFormat="1" applyFont="1" applyBorder="1" applyAlignment="1">
      <alignment horizontal="center" vertical="center"/>
    </xf>
    <xf numFmtId="49" fontId="11" fillId="0" borderId="44" xfId="0" applyNumberFormat="1" applyFont="1" applyBorder="1" applyAlignment="1">
      <alignment horizontal="center" vertical="center"/>
    </xf>
    <xf numFmtId="0" fontId="11" fillId="5" borderId="14" xfId="0" applyFont="1" applyFill="1" applyBorder="1" applyAlignment="1">
      <alignment horizontal="center" vertical="center"/>
    </xf>
    <xf numFmtId="49" fontId="7" fillId="0" borderId="66"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19" xfId="0" applyNumberFormat="1" applyFont="1" applyBorder="1" applyAlignment="1">
      <alignment horizontal="center" vertical="center"/>
    </xf>
    <xf numFmtId="49" fontId="7" fillId="3" borderId="29"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64"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49" fontId="7" fillId="0" borderId="2" xfId="0" applyNumberFormat="1" applyFont="1" applyBorder="1" applyAlignment="1">
      <alignment horizontal="center" vertical="center"/>
    </xf>
    <xf numFmtId="49" fontId="7" fillId="0" borderId="67" xfId="0" applyNumberFormat="1" applyFont="1" applyBorder="1" applyAlignment="1">
      <alignment horizontal="center" vertical="center"/>
    </xf>
    <xf numFmtId="49" fontId="7" fillId="0" borderId="32" xfId="0" applyNumberFormat="1" applyFont="1" applyBorder="1" applyAlignment="1">
      <alignment horizontal="center" vertical="center"/>
    </xf>
    <xf numFmtId="49" fontId="7" fillId="0" borderId="43" xfId="0" applyNumberFormat="1" applyFont="1" applyBorder="1" applyAlignment="1">
      <alignment horizontal="center" vertical="center"/>
    </xf>
    <xf numFmtId="49" fontId="7" fillId="0" borderId="44" xfId="0" applyNumberFormat="1" applyFont="1" applyBorder="1" applyAlignment="1">
      <alignment horizontal="center" vertical="center"/>
    </xf>
    <xf numFmtId="0" fontId="0" fillId="3" borderId="0" xfId="0" applyFill="1" applyAlignment="1">
      <alignment vertical="center"/>
    </xf>
    <xf numFmtId="0" fontId="0" fillId="3" borderId="0" xfId="0" applyFill="1" applyAlignment="1">
      <alignment horizontal="center" vertical="center" textRotation="90"/>
    </xf>
    <xf numFmtId="49" fontId="7" fillId="3" borderId="33" xfId="0" applyNumberFormat="1" applyFont="1" applyFill="1" applyBorder="1" applyAlignment="1">
      <alignment horizontal="center" vertical="center"/>
    </xf>
    <xf numFmtId="49" fontId="7" fillId="3" borderId="0" xfId="0" applyNumberFormat="1" applyFont="1" applyFill="1" applyAlignment="1">
      <alignment horizontal="center" vertical="center"/>
    </xf>
    <xf numFmtId="0" fontId="43" fillId="0" borderId="14" xfId="0" applyFont="1" applyBorder="1" applyAlignment="1">
      <alignment horizontal="left" vertical="center" wrapText="1"/>
    </xf>
    <xf numFmtId="0" fontId="43" fillId="0" borderId="15" xfId="0" applyFont="1" applyBorder="1" applyAlignment="1">
      <alignment horizontal="left" vertical="center" wrapText="1"/>
    </xf>
    <xf numFmtId="0" fontId="43" fillId="0" borderId="16"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1" fontId="6" fillId="3" borderId="0" xfId="0" applyNumberFormat="1" applyFont="1" applyFill="1" applyAlignment="1">
      <alignment horizontal="center" vertical="center" textRotation="90"/>
    </xf>
    <xf numFmtId="0" fontId="22" fillId="0" borderId="0" xfId="0" applyFont="1" applyAlignment="1">
      <alignment horizontal="center" vertical="center" wrapText="1"/>
    </xf>
    <xf numFmtId="49" fontId="91" fillId="52" borderId="49" xfId="0" applyNumberFormat="1" applyFont="1" applyFill="1" applyBorder="1" applyAlignment="1">
      <alignment horizontal="left" vertical="center"/>
    </xf>
    <xf numFmtId="49" fontId="91" fillId="52" borderId="4" xfId="0" applyNumberFormat="1" applyFont="1" applyFill="1" applyBorder="1" applyAlignment="1">
      <alignment horizontal="left" vertical="center"/>
    </xf>
    <xf numFmtId="49" fontId="91" fillId="2" borderId="4" xfId="0" applyNumberFormat="1" applyFont="1" applyFill="1" applyBorder="1" applyAlignment="1">
      <alignment horizontal="center" vertical="center" wrapText="1"/>
    </xf>
    <xf numFmtId="0" fontId="91" fillId="2" borderId="4" xfId="0" applyFont="1" applyFill="1" applyBorder="1" applyAlignment="1">
      <alignment horizontal="center" vertical="center"/>
    </xf>
    <xf numFmtId="0" fontId="91" fillId="2" borderId="1" xfId="0" applyFont="1" applyFill="1" applyBorder="1" applyAlignment="1">
      <alignment horizontal="center" vertical="center"/>
    </xf>
    <xf numFmtId="0" fontId="91" fillId="12" borderId="0" xfId="0" applyFont="1" applyFill="1" applyAlignment="1">
      <alignment horizontal="center" vertical="center" wrapText="1"/>
    </xf>
    <xf numFmtId="0" fontId="91" fillId="12" borderId="13" xfId="0" applyFont="1" applyFill="1" applyBorder="1" applyAlignment="1">
      <alignment horizontal="center" vertical="center" wrapText="1"/>
    </xf>
    <xf numFmtId="0" fontId="91" fillId="12" borderId="7" xfId="0" applyFont="1" applyFill="1" applyBorder="1" applyAlignment="1">
      <alignment horizontal="center" vertical="center" wrapText="1"/>
    </xf>
    <xf numFmtId="0" fontId="91" fillId="12" borderId="8" xfId="0" applyFont="1" applyFill="1" applyBorder="1" applyAlignment="1">
      <alignment horizontal="center" vertical="center" wrapText="1"/>
    </xf>
    <xf numFmtId="171" fontId="91" fillId="9" borderId="59" xfId="4" applyNumberFormat="1" applyFont="1" applyFill="1" applyBorder="1" applyAlignment="1" applyProtection="1">
      <alignment horizontal="center" vertical="center"/>
    </xf>
    <xf numFmtId="171" fontId="91" fillId="9" borderId="25" xfId="4" applyNumberFormat="1" applyFont="1" applyFill="1" applyBorder="1" applyAlignment="1" applyProtection="1">
      <alignment horizontal="center" vertical="center"/>
    </xf>
    <xf numFmtId="171" fontId="91" fillId="9" borderId="48" xfId="4" applyNumberFormat="1" applyFont="1" applyFill="1" applyBorder="1" applyAlignment="1" applyProtection="1">
      <alignment horizontal="center" vertical="center"/>
    </xf>
    <xf numFmtId="171" fontId="91" fillId="9" borderId="36" xfId="4" applyNumberFormat="1" applyFont="1" applyFill="1" applyBorder="1" applyAlignment="1" applyProtection="1">
      <alignment horizontal="center" vertical="center"/>
    </xf>
    <xf numFmtId="171" fontId="91" fillId="9" borderId="28" xfId="4" applyNumberFormat="1" applyFont="1" applyFill="1" applyBorder="1" applyAlignment="1" applyProtection="1">
      <alignment horizontal="center" vertical="center"/>
    </xf>
    <xf numFmtId="171" fontId="91" fillId="9" borderId="52" xfId="4" applyNumberFormat="1" applyFont="1" applyFill="1" applyBorder="1" applyAlignment="1" applyProtection="1">
      <alignment horizontal="center" vertical="center"/>
    </xf>
    <xf numFmtId="167" fontId="91" fillId="8" borderId="19" xfId="0" applyNumberFormat="1" applyFont="1" applyFill="1" applyBorder="1" applyAlignment="1">
      <alignment horizontal="center" vertical="center" wrapText="1"/>
    </xf>
    <xf numFmtId="167" fontId="91" fillId="8" borderId="64" xfId="0" applyNumberFormat="1" applyFont="1" applyFill="1" applyBorder="1" applyAlignment="1">
      <alignment horizontal="center" vertical="center"/>
    </xf>
    <xf numFmtId="0" fontId="91" fillId="52" borderId="21" xfId="0" applyFont="1" applyFill="1" applyBorder="1" applyAlignment="1">
      <alignment horizontal="center"/>
    </xf>
    <xf numFmtId="0" fontId="91" fillId="52" borderId="30" xfId="0" applyFont="1" applyFill="1" applyBorder="1" applyAlignment="1">
      <alignment horizontal="center"/>
    </xf>
    <xf numFmtId="0" fontId="91" fillId="52" borderId="22" xfId="0" applyFont="1" applyFill="1" applyBorder="1" applyAlignment="1">
      <alignment horizontal="center"/>
    </xf>
    <xf numFmtId="0" fontId="91" fillId="52" borderId="33" xfId="0" applyFont="1" applyFill="1" applyBorder="1" applyAlignment="1">
      <alignment horizontal="center"/>
    </xf>
    <xf numFmtId="0" fontId="91" fillId="52" borderId="0" xfId="0" applyFont="1" applyFill="1" applyAlignment="1">
      <alignment horizontal="center"/>
    </xf>
    <xf numFmtId="0" fontId="91" fillId="52" borderId="41" xfId="0" applyFont="1" applyFill="1" applyBorder="1" applyAlignment="1">
      <alignment horizontal="center"/>
    </xf>
    <xf numFmtId="0" fontId="91" fillId="52" borderId="29" xfId="0" applyFont="1" applyFill="1" applyBorder="1" applyAlignment="1">
      <alignment horizontal="center"/>
    </xf>
    <xf numFmtId="0" fontId="91" fillId="52" borderId="5" xfId="0" applyFont="1" applyFill="1" applyBorder="1" applyAlignment="1">
      <alignment horizontal="center"/>
    </xf>
    <xf numFmtId="0" fontId="91" fillId="52" borderId="35" xfId="0" applyFont="1" applyFill="1" applyBorder="1" applyAlignment="1">
      <alignment horizontal="center"/>
    </xf>
    <xf numFmtId="49" fontId="91" fillId="52" borderId="47" xfId="0" applyNumberFormat="1" applyFont="1" applyFill="1" applyBorder="1" applyAlignment="1">
      <alignment horizontal="left" vertical="center"/>
    </xf>
    <xf numFmtId="49" fontId="91" fillId="52" borderId="25" xfId="0" applyNumberFormat="1" applyFont="1" applyFill="1" applyBorder="1" applyAlignment="1">
      <alignment horizontal="left" vertical="center"/>
    </xf>
    <xf numFmtId="0" fontId="91" fillId="15" borderId="25" xfId="0" applyFont="1" applyFill="1" applyBorder="1" applyAlignment="1">
      <alignment horizontal="center" vertical="center"/>
    </xf>
    <xf numFmtId="0" fontId="91" fillId="15" borderId="32" xfId="0" applyFont="1" applyFill="1" applyBorder="1" applyAlignment="1">
      <alignment horizontal="center" vertical="center"/>
    </xf>
    <xf numFmtId="0" fontId="91" fillId="15" borderId="4" xfId="0" applyFont="1" applyFill="1" applyBorder="1" applyAlignment="1">
      <alignment horizontal="center" vertical="center"/>
    </xf>
    <xf numFmtId="0" fontId="91" fillId="15" borderId="1" xfId="0" applyFont="1" applyFill="1" applyBorder="1" applyAlignment="1">
      <alignment horizontal="center" vertical="center"/>
    </xf>
    <xf numFmtId="0" fontId="131" fillId="4" borderId="81" xfId="0" applyFont="1" applyFill="1" applyBorder="1" applyAlignment="1">
      <alignment horizontal="center" vertical="center"/>
    </xf>
    <xf numFmtId="0" fontId="131" fillId="4" borderId="82" xfId="0" applyFont="1" applyFill="1" applyBorder="1" applyAlignment="1">
      <alignment horizontal="center" vertical="center"/>
    </xf>
    <xf numFmtId="0" fontId="116" fillId="52" borderId="83" xfId="0" applyFont="1" applyFill="1" applyBorder="1" applyAlignment="1">
      <alignment horizontal="center" vertical="center" wrapText="1"/>
    </xf>
    <xf numFmtId="0" fontId="116" fillId="52" borderId="84" xfId="0" applyFont="1" applyFill="1" applyBorder="1" applyAlignment="1">
      <alignment horizontal="center" vertical="center" wrapText="1"/>
    </xf>
    <xf numFmtId="0" fontId="132" fillId="46" borderId="0" xfId="3" applyFont="1" applyFill="1" applyAlignment="1" applyProtection="1">
      <alignment horizontal="center"/>
    </xf>
    <xf numFmtId="0" fontId="131" fillId="52" borderId="21" xfId="0" applyFont="1" applyFill="1" applyBorder="1" applyAlignment="1">
      <alignment horizontal="center" vertical="center"/>
    </xf>
    <xf numFmtId="0" fontId="131" fillId="52" borderId="30" xfId="0" applyFont="1" applyFill="1" applyBorder="1" applyAlignment="1">
      <alignment horizontal="center" vertical="center"/>
    </xf>
    <xf numFmtId="0" fontId="131" fillId="52" borderId="22" xfId="0" applyFont="1" applyFill="1" applyBorder="1" applyAlignment="1">
      <alignment horizontal="center" vertical="center"/>
    </xf>
    <xf numFmtId="0" fontId="131" fillId="52" borderId="33" xfId="3" applyFont="1" applyFill="1" applyBorder="1" applyAlignment="1" applyProtection="1">
      <alignment horizontal="center" vertical="center" wrapText="1"/>
    </xf>
    <xf numFmtId="0" fontId="131" fillId="52" borderId="0" xfId="3" applyFont="1" applyFill="1" applyBorder="1" applyAlignment="1" applyProtection="1">
      <alignment horizontal="center" vertical="center" wrapText="1"/>
    </xf>
    <xf numFmtId="0" fontId="131" fillId="52" borderId="41" xfId="3" applyFont="1" applyFill="1" applyBorder="1" applyAlignment="1" applyProtection="1">
      <alignment horizontal="center" vertical="center" wrapText="1"/>
    </xf>
    <xf numFmtId="0" fontId="133" fillId="52" borderId="29" xfId="3" applyFont="1" applyFill="1" applyBorder="1" applyAlignment="1" applyProtection="1">
      <alignment horizontal="center" vertical="center" wrapText="1"/>
    </xf>
    <xf numFmtId="0" fontId="133" fillId="52" borderId="5" xfId="3" applyFont="1" applyFill="1" applyBorder="1" applyAlignment="1" applyProtection="1">
      <alignment horizontal="center" vertical="center" wrapText="1"/>
    </xf>
    <xf numFmtId="0" fontId="133" fillId="52" borderId="35" xfId="3" applyFont="1" applyFill="1" applyBorder="1" applyAlignment="1" applyProtection="1">
      <alignment horizontal="center" vertical="center" wrapText="1"/>
    </xf>
    <xf numFmtId="0" fontId="89" fillId="52" borderId="21" xfId="0" applyFont="1" applyFill="1" applyBorder="1" applyAlignment="1">
      <alignment horizontal="center" vertical="center"/>
    </xf>
    <xf numFmtId="0" fontId="89" fillId="52" borderId="30" xfId="0" applyFont="1" applyFill="1" applyBorder="1" applyAlignment="1">
      <alignment horizontal="center" vertical="center"/>
    </xf>
    <xf numFmtId="0" fontId="89" fillId="52" borderId="22" xfId="0" applyFont="1" applyFill="1" applyBorder="1" applyAlignment="1">
      <alignment horizontal="center" vertical="center"/>
    </xf>
    <xf numFmtId="0" fontId="89" fillId="52" borderId="33" xfId="0" applyFont="1" applyFill="1" applyBorder="1" applyAlignment="1">
      <alignment horizontal="center" vertical="center"/>
    </xf>
    <xf numFmtId="0" fontId="89" fillId="52" borderId="0" xfId="0" applyFont="1" applyFill="1" applyAlignment="1">
      <alignment horizontal="center" vertical="center"/>
    </xf>
    <xf numFmtId="0" fontId="89" fillId="52" borderId="41" xfId="0" applyFont="1" applyFill="1" applyBorder="1" applyAlignment="1">
      <alignment horizontal="center" vertical="center"/>
    </xf>
    <xf numFmtId="0" fontId="89" fillId="52" borderId="29" xfId="0" applyFont="1" applyFill="1" applyBorder="1" applyAlignment="1">
      <alignment horizontal="center" vertical="center"/>
    </xf>
    <xf numFmtId="0" fontId="89" fillId="52" borderId="5" xfId="0" applyFont="1" applyFill="1" applyBorder="1" applyAlignment="1">
      <alignment horizontal="center" vertical="center"/>
    </xf>
    <xf numFmtId="0" fontId="89" fillId="52" borderId="35" xfId="0" applyFont="1" applyFill="1" applyBorder="1" applyAlignment="1">
      <alignment horizontal="center" vertical="center"/>
    </xf>
    <xf numFmtId="0" fontId="53" fillId="0" borderId="21" xfId="0" applyFont="1" applyBorder="1" applyAlignment="1">
      <alignment horizontal="left" vertical="center" wrapText="1"/>
    </xf>
    <xf numFmtId="0" fontId="0" fillId="0" borderId="30" xfId="0" applyBorder="1" applyAlignment="1">
      <alignment horizontal="left" vertical="center" wrapText="1"/>
    </xf>
    <xf numFmtId="0" fontId="0" fillId="0" borderId="33" xfId="0" applyBorder="1" applyAlignment="1">
      <alignment horizontal="left" vertical="center" wrapText="1"/>
    </xf>
    <xf numFmtId="0" fontId="0" fillId="0" borderId="0" xfId="0" applyAlignment="1">
      <alignment horizontal="left" vertical="center" wrapText="1"/>
    </xf>
    <xf numFmtId="0" fontId="0" fillId="0" borderId="29" xfId="0" applyBorder="1"/>
    <xf numFmtId="0" fontId="0" fillId="0" borderId="5" xfId="0" applyBorder="1"/>
    <xf numFmtId="49" fontId="119" fillId="52" borderId="49" xfId="0" applyNumberFormat="1" applyFont="1" applyFill="1" applyBorder="1" applyAlignment="1">
      <alignment horizontal="left" vertical="center"/>
    </xf>
    <xf numFmtId="49" fontId="119" fillId="52" borderId="4" xfId="0" applyNumberFormat="1" applyFont="1" applyFill="1" applyBorder="1" applyAlignment="1">
      <alignment horizontal="left" vertical="center"/>
    </xf>
    <xf numFmtId="0" fontId="91" fillId="2" borderId="4" xfId="0" applyFont="1" applyFill="1" applyBorder="1" applyAlignment="1">
      <alignment horizontal="center" vertical="center" wrapText="1"/>
    </xf>
    <xf numFmtId="0" fontId="101" fillId="2" borderId="4" xfId="0" applyFont="1" applyFill="1" applyBorder="1" applyAlignment="1">
      <alignment horizontal="center" vertical="center"/>
    </xf>
    <xf numFmtId="0" fontId="120" fillId="12" borderId="0" xfId="0" applyFont="1" applyFill="1" applyAlignment="1">
      <alignment horizontal="center" vertical="center" wrapText="1"/>
    </xf>
    <xf numFmtId="0" fontId="120" fillId="12" borderId="7" xfId="0" applyFont="1" applyFill="1" applyBorder="1" applyAlignment="1">
      <alignment horizontal="center" vertical="center" wrapText="1"/>
    </xf>
    <xf numFmtId="171" fontId="112" fillId="9" borderId="0" xfId="0" applyNumberFormat="1" applyFont="1" applyFill="1" applyAlignment="1">
      <alignment horizontal="center" vertical="center"/>
    </xf>
    <xf numFmtId="167" fontId="86" fillId="8" borderId="13" xfId="0" applyNumberFormat="1" applyFont="1" applyFill="1" applyBorder="1" applyAlignment="1">
      <alignment horizontal="center" vertical="center" wrapText="1"/>
    </xf>
    <xf numFmtId="167" fontId="86" fillId="8" borderId="64" xfId="0" applyNumberFormat="1" applyFont="1" applyFill="1" applyBorder="1" applyAlignment="1">
      <alignment horizontal="center" vertical="center"/>
    </xf>
    <xf numFmtId="0" fontId="0" fillId="52" borderId="21" xfId="0" applyFill="1" applyBorder="1" applyAlignment="1">
      <alignment horizontal="center"/>
    </xf>
    <xf numFmtId="0" fontId="0" fillId="52" borderId="30" xfId="0" applyFill="1" applyBorder="1" applyAlignment="1">
      <alignment horizontal="center"/>
    </xf>
    <xf numFmtId="0" fontId="0" fillId="52" borderId="22" xfId="0" applyFill="1" applyBorder="1" applyAlignment="1">
      <alignment horizontal="center"/>
    </xf>
    <xf numFmtId="0" fontId="0" fillId="52" borderId="33" xfId="0" applyFill="1" applyBorder="1" applyAlignment="1">
      <alignment horizontal="center"/>
    </xf>
    <xf numFmtId="0" fontId="0" fillId="52" borderId="0" xfId="0" applyFill="1" applyAlignment="1">
      <alignment horizontal="center"/>
    </xf>
    <xf numFmtId="0" fontId="0" fillId="52" borderId="41" xfId="0" applyFill="1" applyBorder="1" applyAlignment="1">
      <alignment horizontal="center"/>
    </xf>
    <xf numFmtId="0" fontId="0" fillId="52" borderId="29" xfId="0" applyFill="1" applyBorder="1" applyAlignment="1">
      <alignment horizontal="center"/>
    </xf>
    <xf numFmtId="0" fontId="0" fillId="52" borderId="5" xfId="0" applyFill="1" applyBorder="1" applyAlignment="1">
      <alignment horizontal="center"/>
    </xf>
    <xf numFmtId="0" fontId="0" fillId="52" borderId="35" xfId="0" applyFill="1" applyBorder="1" applyAlignment="1">
      <alignment horizontal="center"/>
    </xf>
    <xf numFmtId="49" fontId="119" fillId="52" borderId="47" xfId="0" applyNumberFormat="1" applyFont="1" applyFill="1" applyBorder="1" applyAlignment="1">
      <alignment horizontal="left" vertical="center"/>
    </xf>
    <xf numFmtId="49" fontId="119" fillId="52" borderId="25" xfId="0" applyNumberFormat="1" applyFont="1" applyFill="1" applyBorder="1" applyAlignment="1">
      <alignment horizontal="left" vertical="center"/>
    </xf>
    <xf numFmtId="0" fontId="101" fillId="15" borderId="25" xfId="0" applyFont="1" applyFill="1" applyBorder="1" applyAlignment="1">
      <alignment horizontal="center" vertical="center" wrapText="1"/>
    </xf>
    <xf numFmtId="0" fontId="101" fillId="15" borderId="4" xfId="0" applyFont="1" applyFill="1" applyBorder="1" applyAlignment="1">
      <alignment horizontal="center" vertical="center" wrapText="1"/>
    </xf>
    <xf numFmtId="0" fontId="121" fillId="4" borderId="81" xfId="0" applyFont="1" applyFill="1" applyBorder="1" applyAlignment="1">
      <alignment horizontal="center" vertical="center"/>
    </xf>
    <xf numFmtId="0" fontId="52" fillId="52" borderId="20" xfId="0" applyFont="1" applyFill="1" applyBorder="1" applyAlignment="1">
      <alignment horizontal="center" vertical="center" wrapText="1"/>
    </xf>
    <xf numFmtId="0" fontId="52" fillId="52" borderId="24" xfId="0" applyFont="1" applyFill="1" applyBorder="1" applyAlignment="1">
      <alignment horizontal="center" vertical="center" wrapText="1"/>
    </xf>
    <xf numFmtId="0" fontId="122" fillId="46" borderId="0" xfId="3" applyFont="1" applyFill="1" applyAlignment="1" applyProtection="1">
      <alignment horizontal="center"/>
    </xf>
    <xf numFmtId="0" fontId="125" fillId="0" borderId="0" xfId="0" applyFont="1" applyAlignment="1">
      <alignment horizontal="center" vertical="center" wrapText="1"/>
    </xf>
    <xf numFmtId="49" fontId="119" fillId="0" borderId="49" xfId="0" applyNumberFormat="1" applyFont="1" applyBorder="1" applyAlignment="1">
      <alignment horizontal="left" vertical="center"/>
    </xf>
    <xf numFmtId="49" fontId="119" fillId="0" borderId="4" xfId="0" applyNumberFormat="1" applyFont="1" applyBorder="1" applyAlignment="1">
      <alignment horizontal="left" vertical="center"/>
    </xf>
    <xf numFmtId="171" fontId="117" fillId="9" borderId="59" xfId="4" applyNumberFormat="1" applyFont="1" applyFill="1" applyBorder="1" applyAlignment="1" applyProtection="1">
      <alignment horizontal="center" vertical="center"/>
    </xf>
    <xf numFmtId="171" fontId="117" fillId="9" borderId="25" xfId="4" applyNumberFormat="1" applyFont="1" applyFill="1" applyBorder="1" applyAlignment="1" applyProtection="1">
      <alignment horizontal="center" vertical="center"/>
    </xf>
    <xf numFmtId="171" fontId="117" fillId="9" borderId="48" xfId="4" applyNumberFormat="1" applyFont="1" applyFill="1" applyBorder="1" applyAlignment="1" applyProtection="1">
      <alignment horizontal="center" vertical="center"/>
    </xf>
    <xf numFmtId="171" fontId="117" fillId="9" borderId="36" xfId="4" applyNumberFormat="1" applyFont="1" applyFill="1" applyBorder="1" applyAlignment="1" applyProtection="1">
      <alignment horizontal="center" vertical="center"/>
    </xf>
    <xf numFmtId="171" fontId="117" fillId="9" borderId="28" xfId="4" applyNumberFormat="1" applyFont="1" applyFill="1" applyBorder="1" applyAlignment="1" applyProtection="1">
      <alignment horizontal="center" vertical="center"/>
    </xf>
    <xf numFmtId="171" fontId="117" fillId="9" borderId="52" xfId="4" applyNumberFormat="1" applyFont="1" applyFill="1" applyBorder="1" applyAlignment="1" applyProtection="1">
      <alignment horizontal="center" vertical="center"/>
    </xf>
    <xf numFmtId="0" fontId="124" fillId="0" borderId="21" xfId="0" applyFont="1" applyBorder="1" applyAlignment="1">
      <alignment horizontal="center"/>
    </xf>
    <xf numFmtId="0" fontId="124" fillId="0" borderId="30" xfId="0" applyFont="1" applyBorder="1" applyAlignment="1">
      <alignment horizontal="center"/>
    </xf>
    <xf numFmtId="0" fontId="124" fillId="0" borderId="22" xfId="0" applyFont="1" applyBorder="1" applyAlignment="1">
      <alignment horizontal="center"/>
    </xf>
    <xf numFmtId="0" fontId="124" fillId="0" borderId="33" xfId="0" applyFont="1" applyBorder="1" applyAlignment="1">
      <alignment horizontal="center"/>
    </xf>
    <xf numFmtId="0" fontId="124" fillId="0" borderId="0" xfId="0" applyFont="1" applyAlignment="1">
      <alignment horizontal="center"/>
    </xf>
    <xf numFmtId="0" fontId="124" fillId="0" borderId="41" xfId="0" applyFont="1" applyBorder="1" applyAlignment="1">
      <alignment horizontal="center"/>
    </xf>
    <xf numFmtId="0" fontId="124" fillId="0" borderId="29" xfId="0" applyFont="1" applyBorder="1" applyAlignment="1">
      <alignment horizontal="center"/>
    </xf>
    <xf numFmtId="0" fontId="124" fillId="0" borderId="5" xfId="0" applyFont="1" applyBorder="1" applyAlignment="1">
      <alignment horizontal="center"/>
    </xf>
    <xf numFmtId="0" fontId="124" fillId="0" borderId="35" xfId="0" applyFont="1" applyBorder="1" applyAlignment="1">
      <alignment horizontal="center"/>
    </xf>
    <xf numFmtId="49" fontId="119" fillId="0" borderId="47" xfId="0" applyNumberFormat="1" applyFont="1" applyBorder="1" applyAlignment="1">
      <alignment horizontal="left" vertical="center"/>
    </xf>
    <xf numFmtId="49" fontId="119" fillId="0" borderId="25" xfId="0" applyNumberFormat="1" applyFont="1" applyBorder="1" applyAlignment="1">
      <alignment horizontal="left" vertical="center"/>
    </xf>
    <xf numFmtId="0" fontId="101" fillId="15" borderId="25" xfId="0" applyFont="1" applyFill="1" applyBorder="1" applyAlignment="1">
      <alignment horizontal="center" vertical="center"/>
    </xf>
    <xf numFmtId="0" fontId="101" fillId="15" borderId="4" xfId="0" applyFont="1" applyFill="1" applyBorder="1" applyAlignment="1">
      <alignment horizontal="center" vertical="center"/>
    </xf>
    <xf numFmtId="0" fontId="121" fillId="4" borderId="81" xfId="0" applyFont="1" applyFill="1" applyBorder="1" applyAlignment="1" applyProtection="1">
      <alignment horizontal="center" vertical="center"/>
      <protection locked="0"/>
    </xf>
    <xf numFmtId="0" fontId="52" fillId="0" borderId="101" xfId="0" applyFont="1" applyBorder="1" applyAlignment="1">
      <alignment horizontal="center" vertical="center" wrapText="1"/>
    </xf>
    <xf numFmtId="0" fontId="52" fillId="0" borderId="57" xfId="0" applyFont="1" applyBorder="1" applyAlignment="1">
      <alignment horizontal="center" vertical="center" wrapText="1"/>
    </xf>
    <xf numFmtId="0" fontId="122" fillId="46" borderId="0" xfId="3" applyFont="1" applyFill="1" applyBorder="1" applyAlignment="1" applyProtection="1">
      <alignment vertical="center"/>
      <protection locked="0"/>
    </xf>
    <xf numFmtId="0" fontId="121" fillId="3" borderId="21" xfId="0" applyFont="1" applyFill="1" applyBorder="1" applyAlignment="1">
      <alignment horizontal="center" vertical="center"/>
    </xf>
    <xf numFmtId="0" fontId="121" fillId="3" borderId="30" xfId="0" applyFont="1" applyFill="1" applyBorder="1" applyAlignment="1">
      <alignment horizontal="center" vertical="center"/>
    </xf>
    <xf numFmtId="0" fontId="121" fillId="3" borderId="33" xfId="3" applyFont="1" applyFill="1" applyBorder="1" applyAlignment="1" applyProtection="1">
      <alignment horizontal="center" vertical="center" wrapText="1"/>
    </xf>
    <xf numFmtId="0" fontId="121" fillId="3" borderId="0" xfId="3" applyFont="1" applyFill="1" applyBorder="1" applyAlignment="1" applyProtection="1">
      <alignment horizontal="center" vertical="center" wrapText="1"/>
    </xf>
    <xf numFmtId="0" fontId="123" fillId="3" borderId="29" xfId="3" applyFont="1" applyFill="1" applyBorder="1" applyAlignment="1" applyProtection="1">
      <alignment horizontal="center" vertical="center" wrapText="1"/>
    </xf>
    <xf numFmtId="0" fontId="123" fillId="3" borderId="5" xfId="3" applyFont="1" applyFill="1" applyBorder="1" applyAlignment="1" applyProtection="1">
      <alignment horizontal="center" vertical="center" wrapText="1"/>
    </xf>
    <xf numFmtId="0" fontId="129" fillId="3" borderId="66" xfId="0" applyFont="1" applyFill="1" applyBorder="1" applyAlignment="1">
      <alignment horizontal="center" vertical="center"/>
    </xf>
    <xf numFmtId="0" fontId="129" fillId="3" borderId="18" xfId="0" applyFont="1" applyFill="1" applyBorder="1" applyAlignment="1">
      <alignment horizontal="center" vertical="center"/>
    </xf>
    <xf numFmtId="0" fontId="129" fillId="3" borderId="80" xfId="0" applyFont="1" applyFill="1" applyBorder="1" applyAlignment="1">
      <alignment horizontal="center" vertical="center"/>
    </xf>
    <xf numFmtId="0" fontId="129" fillId="3" borderId="33" xfId="0" applyFont="1" applyFill="1" applyBorder="1" applyAlignment="1">
      <alignment horizontal="center" vertical="center"/>
    </xf>
    <xf numFmtId="0" fontId="129" fillId="3" borderId="0" xfId="0" applyFont="1" applyFill="1" applyAlignment="1">
      <alignment horizontal="center" vertical="center"/>
    </xf>
    <xf numFmtId="0" fontId="129" fillId="3" borderId="41" xfId="0" applyFont="1" applyFill="1" applyBorder="1" applyAlignment="1">
      <alignment horizontal="center" vertical="center"/>
    </xf>
    <xf numFmtId="0" fontId="129" fillId="3" borderId="29" xfId="0" applyFont="1" applyFill="1" applyBorder="1" applyAlignment="1">
      <alignment horizontal="center" vertical="center"/>
    </xf>
    <xf numFmtId="0" fontId="129" fillId="3" borderId="5" xfId="0" applyFont="1" applyFill="1" applyBorder="1" applyAlignment="1">
      <alignment horizontal="center" vertical="center"/>
    </xf>
    <xf numFmtId="0" fontId="129" fillId="3" borderId="35" xfId="0" applyFont="1" applyFill="1" applyBorder="1" applyAlignment="1">
      <alignment horizontal="center" vertical="center"/>
    </xf>
    <xf numFmtId="167" fontId="6" fillId="8" borderId="19" xfId="0" applyNumberFormat="1" applyFont="1" applyFill="1" applyBorder="1" applyAlignment="1">
      <alignment horizontal="center" vertical="center" wrapText="1"/>
    </xf>
    <xf numFmtId="167" fontId="6" fillId="8" borderId="64" xfId="0" applyNumberFormat="1" applyFont="1" applyFill="1" applyBorder="1" applyAlignment="1">
      <alignment horizontal="center" vertical="center"/>
    </xf>
    <xf numFmtId="49" fontId="7" fillId="52" borderId="49" xfId="0" applyNumberFormat="1" applyFont="1" applyFill="1" applyBorder="1" applyAlignment="1">
      <alignment horizontal="left" vertical="center"/>
    </xf>
    <xf numFmtId="49" fontId="7" fillId="52" borderId="4" xfId="0" applyNumberFormat="1" applyFont="1" applyFill="1" applyBorder="1" applyAlignment="1">
      <alignment horizontal="left"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11" fillId="12" borderId="0" xfId="0" applyFont="1" applyFill="1" applyAlignment="1">
      <alignment horizontal="center" vertical="center" wrapText="1"/>
    </xf>
    <xf numFmtId="0" fontId="11" fillId="12" borderId="13" xfId="0" applyFont="1" applyFill="1" applyBorder="1" applyAlignment="1">
      <alignment horizontal="center" vertical="center" wrapText="1"/>
    </xf>
    <xf numFmtId="0" fontId="11" fillId="12" borderId="7" xfId="0" applyFont="1" applyFill="1" applyBorder="1" applyAlignment="1">
      <alignment horizontal="center" vertical="center" wrapText="1"/>
    </xf>
    <xf numFmtId="0" fontId="11" fillId="12" borderId="8" xfId="0" applyFont="1" applyFill="1" applyBorder="1" applyAlignment="1">
      <alignment horizontal="center" vertical="center" wrapText="1"/>
    </xf>
    <xf numFmtId="171" fontId="2" fillId="9" borderId="59" xfId="4" applyNumberFormat="1" applyFont="1" applyFill="1" applyBorder="1" applyAlignment="1" applyProtection="1">
      <alignment horizontal="center" vertical="center"/>
    </xf>
    <xf numFmtId="171" fontId="2" fillId="9" borderId="25" xfId="4" applyNumberFormat="1" applyFont="1" applyFill="1" applyBorder="1" applyAlignment="1" applyProtection="1">
      <alignment horizontal="center" vertical="center"/>
    </xf>
    <xf numFmtId="171" fontId="2" fillId="9" borderId="48" xfId="4" applyNumberFormat="1" applyFont="1" applyFill="1" applyBorder="1" applyAlignment="1" applyProtection="1">
      <alignment horizontal="center" vertical="center"/>
    </xf>
    <xf numFmtId="171" fontId="2" fillId="9" borderId="36" xfId="4" applyNumberFormat="1" applyFont="1" applyFill="1" applyBorder="1" applyAlignment="1" applyProtection="1">
      <alignment horizontal="center" vertical="center"/>
    </xf>
    <xf numFmtId="171" fontId="2" fillId="9" borderId="28" xfId="4" applyNumberFormat="1" applyFont="1" applyFill="1" applyBorder="1" applyAlignment="1" applyProtection="1">
      <alignment horizontal="center" vertical="center"/>
    </xf>
    <xf numFmtId="171" fontId="2" fillId="9" borderId="52" xfId="4" applyNumberFormat="1" applyFont="1" applyFill="1" applyBorder="1" applyAlignment="1" applyProtection="1">
      <alignment horizontal="center" vertical="center"/>
    </xf>
    <xf numFmtId="0" fontId="20" fillId="52" borderId="21" xfId="0" applyFont="1" applyFill="1" applyBorder="1" applyAlignment="1">
      <alignment horizontal="center"/>
    </xf>
    <xf numFmtId="0" fontId="20" fillId="52" borderId="30" xfId="0" applyFont="1" applyFill="1" applyBorder="1" applyAlignment="1">
      <alignment horizontal="center"/>
    </xf>
    <xf numFmtId="0" fontId="20" fillId="52" borderId="22" xfId="0" applyFont="1" applyFill="1" applyBorder="1" applyAlignment="1">
      <alignment horizontal="center"/>
    </xf>
    <xf numFmtId="0" fontId="20" fillId="52" borderId="33" xfId="0" applyFont="1" applyFill="1" applyBorder="1" applyAlignment="1">
      <alignment horizontal="center"/>
    </xf>
    <xf numFmtId="0" fontId="20" fillId="52" borderId="0" xfId="0" applyFont="1" applyFill="1" applyAlignment="1">
      <alignment horizontal="center"/>
    </xf>
    <xf numFmtId="0" fontId="20" fillId="52" borderId="41" xfId="0" applyFont="1" applyFill="1" applyBorder="1" applyAlignment="1">
      <alignment horizontal="center"/>
    </xf>
    <xf numFmtId="0" fontId="20" fillId="52" borderId="29" xfId="0" applyFont="1" applyFill="1" applyBorder="1" applyAlignment="1">
      <alignment horizontal="center"/>
    </xf>
    <xf numFmtId="0" fontId="20" fillId="52" borderId="5" xfId="0" applyFont="1" applyFill="1" applyBorder="1" applyAlignment="1">
      <alignment horizontal="center"/>
    </xf>
    <xf numFmtId="0" fontId="20" fillId="52" borderId="35" xfId="0" applyFont="1" applyFill="1" applyBorder="1" applyAlignment="1">
      <alignment horizontal="center"/>
    </xf>
    <xf numFmtId="49" fontId="7" fillId="52" borderId="47" xfId="0" applyNumberFormat="1" applyFont="1" applyFill="1" applyBorder="1" applyAlignment="1">
      <alignment horizontal="left" vertical="center"/>
    </xf>
    <xf numFmtId="49" fontId="7" fillId="52" borderId="25" xfId="0" applyNumberFormat="1" applyFont="1" applyFill="1" applyBorder="1" applyAlignment="1">
      <alignment horizontal="left" vertical="center"/>
    </xf>
    <xf numFmtId="0" fontId="4" fillId="15" borderId="25" xfId="0" applyFont="1" applyFill="1" applyBorder="1" applyAlignment="1">
      <alignment horizontal="center" vertical="center"/>
    </xf>
    <xf numFmtId="0" fontId="4" fillId="15" borderId="32" xfId="0" applyFont="1" applyFill="1" applyBorder="1" applyAlignment="1">
      <alignment horizontal="center" vertical="center"/>
    </xf>
    <xf numFmtId="0" fontId="4" fillId="15" borderId="4" xfId="0" applyFont="1" applyFill="1" applyBorder="1" applyAlignment="1">
      <alignment horizontal="center" vertical="center"/>
    </xf>
    <xf numFmtId="0" fontId="4" fillId="15" borderId="1" xfId="0" applyFont="1" applyFill="1" applyBorder="1" applyAlignment="1">
      <alignment horizontal="center" vertical="center"/>
    </xf>
    <xf numFmtId="0" fontId="51" fillId="4" borderId="81" xfId="0" applyFont="1" applyFill="1" applyBorder="1" applyAlignment="1" applyProtection="1">
      <alignment horizontal="center" vertical="center"/>
      <protection locked="0"/>
    </xf>
    <xf numFmtId="0" fontId="51" fillId="4" borderId="82" xfId="0" applyFont="1" applyFill="1" applyBorder="1" applyAlignment="1" applyProtection="1">
      <alignment horizontal="center" vertical="center"/>
      <protection locked="0"/>
    </xf>
    <xf numFmtId="0" fontId="52" fillId="52" borderId="83" xfId="0" applyFont="1" applyFill="1" applyBorder="1" applyAlignment="1">
      <alignment horizontal="center" vertical="center" wrapText="1"/>
    </xf>
    <xf numFmtId="0" fontId="52" fillId="52" borderId="84" xfId="0" applyFont="1" applyFill="1" applyBorder="1" applyAlignment="1">
      <alignment horizontal="center" vertical="center" wrapText="1"/>
    </xf>
    <xf numFmtId="0" fontId="111" fillId="46" borderId="0" xfId="3" applyFont="1" applyFill="1" applyAlignment="1" applyProtection="1">
      <alignment vertical="center"/>
      <protection locked="0"/>
    </xf>
    <xf numFmtId="0" fontId="51" fillId="52" borderId="21" xfId="0" applyFont="1" applyFill="1" applyBorder="1" applyAlignment="1">
      <alignment horizontal="center" vertical="center"/>
    </xf>
    <xf numFmtId="0" fontId="51" fillId="52" borderId="30" xfId="0" applyFont="1" applyFill="1" applyBorder="1" applyAlignment="1">
      <alignment horizontal="center" vertical="center"/>
    </xf>
    <xf numFmtId="0" fontId="51" fillId="52" borderId="22" xfId="0" applyFont="1" applyFill="1" applyBorder="1" applyAlignment="1">
      <alignment horizontal="center" vertical="center"/>
    </xf>
    <xf numFmtId="0" fontId="51" fillId="52" borderId="33" xfId="3" applyFont="1" applyFill="1" applyBorder="1" applyAlignment="1" applyProtection="1">
      <alignment horizontal="center" vertical="center" wrapText="1"/>
    </xf>
    <xf numFmtId="0" fontId="51" fillId="52" borderId="0" xfId="3" applyFont="1" applyFill="1" applyBorder="1" applyAlignment="1" applyProtection="1">
      <alignment horizontal="center" vertical="center" wrapText="1"/>
    </xf>
    <xf numFmtId="0" fontId="51" fillId="52" borderId="41" xfId="3" applyFont="1" applyFill="1" applyBorder="1" applyAlignment="1" applyProtection="1">
      <alignment horizontal="center" vertical="center" wrapText="1"/>
    </xf>
    <xf numFmtId="0" fontId="45" fillId="52" borderId="29" xfId="3" applyFont="1" applyFill="1" applyBorder="1" applyAlignment="1" applyProtection="1">
      <alignment horizontal="center" vertical="center" wrapText="1"/>
    </xf>
    <xf numFmtId="0" fontId="45" fillId="52" borderId="5" xfId="3" applyFont="1" applyFill="1" applyBorder="1" applyAlignment="1" applyProtection="1">
      <alignment horizontal="center" vertical="center" wrapText="1"/>
    </xf>
    <xf numFmtId="0" fontId="45" fillId="52" borderId="35" xfId="3" applyFont="1" applyFill="1" applyBorder="1" applyAlignment="1" applyProtection="1">
      <alignment horizontal="center" vertical="center" wrapText="1"/>
    </xf>
    <xf numFmtId="0" fontId="31" fillId="52" borderId="21" xfId="0" applyFont="1" applyFill="1" applyBorder="1" applyAlignment="1">
      <alignment horizontal="center" vertical="center"/>
    </xf>
    <xf numFmtId="0" fontId="31" fillId="52" borderId="30" xfId="0" applyFont="1" applyFill="1" applyBorder="1" applyAlignment="1">
      <alignment horizontal="center" vertical="center"/>
    </xf>
    <xf numFmtId="0" fontId="31" fillId="52" borderId="22" xfId="0" applyFont="1" applyFill="1" applyBorder="1" applyAlignment="1">
      <alignment horizontal="center" vertical="center"/>
    </xf>
    <xf numFmtId="0" fontId="31" fillId="52" borderId="33" xfId="0" applyFont="1" applyFill="1" applyBorder="1" applyAlignment="1">
      <alignment horizontal="center" vertical="center"/>
    </xf>
    <xf numFmtId="0" fontId="31" fillId="52" borderId="0" xfId="0" applyFont="1" applyFill="1" applyAlignment="1">
      <alignment horizontal="center" vertical="center"/>
    </xf>
    <xf numFmtId="0" fontId="31" fillId="52" borderId="41" xfId="0" applyFont="1" applyFill="1" applyBorder="1" applyAlignment="1">
      <alignment horizontal="center" vertical="center"/>
    </xf>
    <xf numFmtId="0" fontId="31" fillId="52" borderId="29" xfId="0" applyFont="1" applyFill="1" applyBorder="1" applyAlignment="1">
      <alignment horizontal="center" vertical="center"/>
    </xf>
    <xf numFmtId="0" fontId="31" fillId="52" borderId="5" xfId="0" applyFont="1" applyFill="1" applyBorder="1" applyAlignment="1">
      <alignment horizontal="center" vertical="center"/>
    </xf>
    <xf numFmtId="0" fontId="31" fillId="52" borderId="35" xfId="0" applyFont="1" applyFill="1" applyBorder="1" applyAlignment="1">
      <alignment horizontal="center" vertical="center"/>
    </xf>
    <xf numFmtId="0" fontId="89" fillId="52" borderId="21" xfId="0" applyFont="1" applyFill="1" applyBorder="1" applyAlignment="1">
      <alignment horizontal="left" vertical="top" wrapText="1" readingOrder="1"/>
    </xf>
    <xf numFmtId="0" fontId="89" fillId="52" borderId="30" xfId="0" applyFont="1" applyFill="1" applyBorder="1" applyAlignment="1">
      <alignment horizontal="left" vertical="top" wrapText="1" readingOrder="1"/>
    </xf>
    <xf numFmtId="0" fontId="89" fillId="52" borderId="22" xfId="0" applyFont="1" applyFill="1" applyBorder="1" applyAlignment="1">
      <alignment horizontal="left" vertical="top" wrapText="1" readingOrder="1"/>
    </xf>
    <xf numFmtId="0" fontId="89" fillId="52" borderId="33" xfId="0" applyFont="1" applyFill="1" applyBorder="1" applyAlignment="1">
      <alignment horizontal="left" vertical="top" wrapText="1" readingOrder="1"/>
    </xf>
    <xf numFmtId="0" fontId="89" fillId="52" borderId="0" xfId="0" applyFont="1" applyFill="1" applyAlignment="1">
      <alignment horizontal="left" vertical="top" wrapText="1" readingOrder="1"/>
    </xf>
    <xf numFmtId="0" fontId="89" fillId="52" borderId="41" xfId="0" applyFont="1" applyFill="1" applyBorder="1" applyAlignment="1">
      <alignment horizontal="left" vertical="top" wrapText="1" readingOrder="1"/>
    </xf>
    <xf numFmtId="0" fontId="89" fillId="52" borderId="29" xfId="0" applyFont="1" applyFill="1" applyBorder="1" applyAlignment="1">
      <alignment horizontal="left" vertical="top" wrapText="1" readingOrder="1"/>
    </xf>
    <xf numFmtId="0" fontId="89" fillId="52" borderId="5" xfId="0" applyFont="1" applyFill="1" applyBorder="1" applyAlignment="1">
      <alignment horizontal="left" vertical="top" wrapText="1" readingOrder="1"/>
    </xf>
    <xf numFmtId="0" fontId="89" fillId="52" borderId="35" xfId="0" applyFont="1" applyFill="1" applyBorder="1" applyAlignment="1">
      <alignment horizontal="left" vertical="top" wrapText="1" readingOrder="1"/>
    </xf>
    <xf numFmtId="0" fontId="51" fillId="4" borderId="99" xfId="0" applyFont="1" applyFill="1" applyBorder="1" applyAlignment="1" applyProtection="1">
      <alignment horizontal="center" vertical="center" wrapText="1"/>
      <protection locked="0"/>
    </xf>
    <xf numFmtId="0" fontId="51" fillId="4" borderId="100" xfId="0" applyFont="1" applyFill="1" applyBorder="1" applyAlignment="1" applyProtection="1">
      <alignment horizontal="center" vertical="center" wrapText="1"/>
      <protection locked="0"/>
    </xf>
    <xf numFmtId="0" fontId="0" fillId="52" borderId="30" xfId="0" applyFill="1" applyBorder="1"/>
    <xf numFmtId="0" fontId="0" fillId="0" borderId="30" xfId="0" applyBorder="1"/>
    <xf numFmtId="1" fontId="15" fillId="0" borderId="1" xfId="0" applyNumberFormat="1" applyFont="1" applyBorder="1" applyAlignment="1">
      <alignment horizontal="center"/>
    </xf>
    <xf numFmtId="1" fontId="15" fillId="0" borderId="2" xfId="0" applyNumberFormat="1" applyFont="1" applyBorder="1" applyAlignment="1">
      <alignment horizontal="center"/>
    </xf>
    <xf numFmtId="1" fontId="15" fillId="0" borderId="3" xfId="0" applyNumberFormat="1" applyFont="1" applyBorder="1" applyAlignment="1">
      <alignment horizontal="center"/>
    </xf>
    <xf numFmtId="1" fontId="81" fillId="0" borderId="1" xfId="0" applyNumberFormat="1" applyFont="1" applyBorder="1" applyAlignment="1">
      <alignment horizontal="center"/>
    </xf>
    <xf numFmtId="1" fontId="81" fillId="0" borderId="2" xfId="0" applyNumberFormat="1" applyFont="1" applyBorder="1" applyAlignment="1">
      <alignment horizontal="center"/>
    </xf>
    <xf numFmtId="1" fontId="81" fillId="0" borderId="3" xfId="0" applyNumberFormat="1" applyFont="1" applyBorder="1" applyAlignment="1">
      <alignment horizontal="center"/>
    </xf>
    <xf numFmtId="167" fontId="6" fillId="8" borderId="13" xfId="0" applyNumberFormat="1" applyFont="1" applyFill="1" applyBorder="1" applyAlignment="1">
      <alignment horizontal="center" vertical="center" wrapText="1"/>
    </xf>
    <xf numFmtId="0" fontId="31" fillId="52" borderId="21" xfId="0" applyFont="1" applyFill="1" applyBorder="1" applyAlignment="1">
      <alignment vertical="center" wrapText="1"/>
    </xf>
    <xf numFmtId="0" fontId="31" fillId="52" borderId="30" xfId="0" applyFont="1" applyFill="1" applyBorder="1" applyAlignment="1">
      <alignment vertical="center" wrapText="1"/>
    </xf>
    <xf numFmtId="0" fontId="31" fillId="52" borderId="22" xfId="0" applyFont="1" applyFill="1" applyBorder="1" applyAlignment="1">
      <alignment vertical="center" wrapText="1"/>
    </xf>
    <xf numFmtId="0" fontId="31" fillId="52" borderId="33" xfId="0" applyFont="1" applyFill="1" applyBorder="1" applyAlignment="1">
      <alignment vertical="center" wrapText="1"/>
    </xf>
    <xf numFmtId="0" fontId="31" fillId="52" borderId="0" xfId="0" applyFont="1" applyFill="1" applyAlignment="1">
      <alignment vertical="center" wrapText="1"/>
    </xf>
    <xf numFmtId="0" fontId="31" fillId="52" borderId="41" xfId="0" applyFont="1" applyFill="1" applyBorder="1" applyAlignment="1">
      <alignment vertical="center" wrapText="1"/>
    </xf>
    <xf numFmtId="0" fontId="31" fillId="52" borderId="29" xfId="0" applyFont="1" applyFill="1" applyBorder="1" applyAlignment="1">
      <alignment vertical="center" wrapText="1"/>
    </xf>
    <xf numFmtId="0" fontId="31" fillId="52" borderId="5" xfId="0" applyFont="1" applyFill="1" applyBorder="1" applyAlignment="1">
      <alignment vertical="center" wrapText="1"/>
    </xf>
    <xf numFmtId="0" fontId="31" fillId="52" borderId="35" xfId="0" applyFont="1" applyFill="1" applyBorder="1" applyAlignment="1">
      <alignment vertical="center" wrapText="1"/>
    </xf>
    <xf numFmtId="0" fontId="51" fillId="4" borderId="63" xfId="0" applyFont="1" applyFill="1" applyBorder="1" applyAlignment="1">
      <alignment horizontal="center" vertical="center"/>
    </xf>
    <xf numFmtId="0" fontId="111" fillId="52" borderId="0" xfId="3" applyFont="1" applyFill="1" applyAlignment="1" applyProtection="1"/>
    <xf numFmtId="171" fontId="2" fillId="9" borderId="59" xfId="4" applyNumberFormat="1" applyFont="1" applyFill="1" applyBorder="1" applyAlignment="1" applyProtection="1">
      <alignment horizontal="center" vertical="center"/>
      <protection locked="0"/>
    </xf>
    <xf numFmtId="171" fontId="2" fillId="9" borderId="25" xfId="4" applyNumberFormat="1" applyFont="1" applyFill="1" applyBorder="1" applyAlignment="1" applyProtection="1">
      <alignment horizontal="center" vertical="center"/>
      <protection locked="0"/>
    </xf>
    <xf numFmtId="171" fontId="2" fillId="9" borderId="48" xfId="4" applyNumberFormat="1" applyFont="1" applyFill="1" applyBorder="1" applyAlignment="1" applyProtection="1">
      <alignment horizontal="center" vertical="center"/>
      <protection locked="0"/>
    </xf>
    <xf numFmtId="171" fontId="2" fillId="9" borderId="36" xfId="4" applyNumberFormat="1" applyFont="1" applyFill="1" applyBorder="1" applyAlignment="1" applyProtection="1">
      <alignment horizontal="center" vertical="center"/>
      <protection locked="0"/>
    </xf>
    <xf numFmtId="171" fontId="2" fillId="9" borderId="28" xfId="4" applyNumberFormat="1" applyFont="1" applyFill="1" applyBorder="1" applyAlignment="1" applyProtection="1">
      <alignment horizontal="center" vertical="center"/>
      <protection locked="0"/>
    </xf>
    <xf numFmtId="171" fontId="2" fillId="9" borderId="52" xfId="4" applyNumberFormat="1" applyFont="1" applyFill="1" applyBorder="1" applyAlignment="1" applyProtection="1">
      <alignment horizontal="center" vertical="center"/>
      <protection locked="0"/>
    </xf>
    <xf numFmtId="0" fontId="31" fillId="52" borderId="66" xfId="0" applyFont="1" applyFill="1" applyBorder="1" applyAlignment="1">
      <alignment horizontal="center" vertical="center"/>
    </xf>
    <xf numFmtId="0" fontId="31" fillId="52" borderId="18" xfId="0" applyFont="1" applyFill="1" applyBorder="1" applyAlignment="1">
      <alignment horizontal="center" vertical="center"/>
    </xf>
    <xf numFmtId="0" fontId="31" fillId="52" borderId="80" xfId="0" applyFont="1" applyFill="1" applyBorder="1" applyAlignment="1">
      <alignment horizontal="center" vertical="center"/>
    </xf>
    <xf numFmtId="171" fontId="22" fillId="0" borderId="0" xfId="0" applyNumberFormat="1" applyFont="1" applyAlignment="1">
      <alignment horizontal="center" vertical="center" wrapText="1"/>
    </xf>
    <xf numFmtId="49" fontId="7" fillId="0" borderId="47" xfId="0" applyNumberFormat="1" applyFont="1" applyBorder="1" applyAlignment="1">
      <alignment horizontal="left" vertical="center"/>
    </xf>
    <xf numFmtId="49" fontId="7" fillId="0" borderId="25" xfId="0" applyNumberFormat="1" applyFont="1" applyBorder="1" applyAlignment="1">
      <alignment horizontal="left" vertical="center"/>
    </xf>
    <xf numFmtId="49" fontId="7" fillId="0" borderId="49" xfId="0" applyNumberFormat="1" applyFont="1" applyBorder="1" applyAlignment="1">
      <alignment horizontal="left" vertical="center"/>
    </xf>
    <xf numFmtId="49" fontId="7" fillId="0" borderId="4" xfId="0" applyNumberFormat="1" applyFont="1" applyBorder="1" applyAlignment="1">
      <alignment horizontal="left" vertical="center"/>
    </xf>
    <xf numFmtId="0" fontId="51" fillId="4" borderId="81" xfId="0" applyFont="1" applyFill="1" applyBorder="1" applyAlignment="1">
      <alignment horizontal="center" vertical="center"/>
    </xf>
    <xf numFmtId="0" fontId="51" fillId="4" borderId="82" xfId="0" applyFont="1" applyFill="1" applyBorder="1" applyAlignment="1">
      <alignment horizontal="center" vertical="center"/>
    </xf>
    <xf numFmtId="0" fontId="111" fillId="46" borderId="0" xfId="3" applyFont="1" applyFill="1" applyBorder="1" applyAlignment="1" applyProtection="1"/>
    <xf numFmtId="0" fontId="32" fillId="52" borderId="21" xfId="0" applyFont="1" applyFill="1" applyBorder="1" applyAlignment="1">
      <alignment horizontal="left" vertical="center" wrapText="1" shrinkToFit="1"/>
    </xf>
    <xf numFmtId="0" fontId="32" fillId="52" borderId="30" xfId="0" applyFont="1" applyFill="1" applyBorder="1" applyAlignment="1">
      <alignment horizontal="left" vertical="center" wrapText="1" shrinkToFit="1"/>
    </xf>
    <xf numFmtId="0" fontId="32" fillId="52" borderId="22" xfId="0" applyFont="1" applyFill="1" applyBorder="1" applyAlignment="1">
      <alignment horizontal="left" vertical="center" wrapText="1" shrinkToFit="1"/>
    </xf>
    <xf numFmtId="0" fontId="32" fillId="52" borderId="33" xfId="0" applyFont="1" applyFill="1" applyBorder="1" applyAlignment="1">
      <alignment horizontal="left" vertical="center" wrapText="1" shrinkToFit="1"/>
    </xf>
    <xf numFmtId="0" fontId="32" fillId="52" borderId="0" xfId="0" applyFont="1" applyFill="1" applyAlignment="1">
      <alignment horizontal="left" vertical="center" wrapText="1" shrinkToFit="1"/>
    </xf>
    <xf numFmtId="0" fontId="32" fillId="52" borderId="41" xfId="0" applyFont="1" applyFill="1" applyBorder="1" applyAlignment="1">
      <alignment horizontal="left" vertical="center" wrapText="1" shrinkToFit="1"/>
    </xf>
    <xf numFmtId="0" fontId="32" fillId="52" borderId="29" xfId="0" applyFont="1" applyFill="1" applyBorder="1" applyAlignment="1">
      <alignment horizontal="left" vertical="center" wrapText="1" shrinkToFit="1"/>
    </xf>
    <xf numFmtId="0" fontId="32" fillId="52" borderId="5" xfId="0" applyFont="1" applyFill="1" applyBorder="1" applyAlignment="1">
      <alignment horizontal="left" vertical="center" wrapText="1" shrinkToFit="1"/>
    </xf>
    <xf numFmtId="0" fontId="32" fillId="52" borderId="35" xfId="0" applyFont="1" applyFill="1" applyBorder="1" applyAlignment="1">
      <alignment horizontal="left" vertical="center" wrapText="1" shrinkToFit="1"/>
    </xf>
  </cellXfs>
  <cellStyles count="60">
    <cellStyle name="20% - Akzent1 2" xfId="9" xr:uid="{00000000-0005-0000-0000-000000000000}"/>
    <cellStyle name="20% - Akzent2 2" xfId="10" xr:uid="{00000000-0005-0000-0000-000001000000}"/>
    <cellStyle name="20% - Akzent3 2" xfId="11" xr:uid="{00000000-0005-0000-0000-000002000000}"/>
    <cellStyle name="20% - Akzent4 2" xfId="12" xr:uid="{00000000-0005-0000-0000-000003000000}"/>
    <cellStyle name="20% - Akzent5 2" xfId="13" xr:uid="{00000000-0005-0000-0000-000004000000}"/>
    <cellStyle name="20% - Akzent6 2" xfId="14" xr:uid="{00000000-0005-0000-0000-000005000000}"/>
    <cellStyle name="40% - Akzent1 2" xfId="15" xr:uid="{00000000-0005-0000-0000-000006000000}"/>
    <cellStyle name="40% - Akzent2 2" xfId="16" xr:uid="{00000000-0005-0000-0000-000007000000}"/>
    <cellStyle name="40% - Akzent3 2" xfId="17" xr:uid="{00000000-0005-0000-0000-000008000000}"/>
    <cellStyle name="40% - Akzent4 2" xfId="18" xr:uid="{00000000-0005-0000-0000-000009000000}"/>
    <cellStyle name="40% - Akzent5 2" xfId="19" xr:uid="{00000000-0005-0000-0000-00000A000000}"/>
    <cellStyle name="40% - Akzent6 2" xfId="20" xr:uid="{00000000-0005-0000-0000-00000B000000}"/>
    <cellStyle name="60% - Akzent1 2" xfId="21" xr:uid="{00000000-0005-0000-0000-00000C000000}"/>
    <cellStyle name="60% - Akzent2 2" xfId="22" xr:uid="{00000000-0005-0000-0000-00000D000000}"/>
    <cellStyle name="60% - Akzent3 2" xfId="23" xr:uid="{00000000-0005-0000-0000-00000E000000}"/>
    <cellStyle name="60% - Akzent4 2" xfId="24" xr:uid="{00000000-0005-0000-0000-00000F000000}"/>
    <cellStyle name="60% - Akzent5 2" xfId="25" xr:uid="{00000000-0005-0000-0000-000010000000}"/>
    <cellStyle name="60% - Akzent6 2" xfId="26" xr:uid="{00000000-0005-0000-0000-000011000000}"/>
    <cellStyle name="Akzent1 2" xfId="27" xr:uid="{00000000-0005-0000-0000-000012000000}"/>
    <cellStyle name="Akzent2 2" xfId="28" xr:uid="{00000000-0005-0000-0000-000013000000}"/>
    <cellStyle name="Akzent3 2" xfId="29" xr:uid="{00000000-0005-0000-0000-000014000000}"/>
    <cellStyle name="Akzent4 2" xfId="30" xr:uid="{00000000-0005-0000-0000-000015000000}"/>
    <cellStyle name="Akzent5 2" xfId="31" xr:uid="{00000000-0005-0000-0000-000016000000}"/>
    <cellStyle name="Akzent6 2" xfId="32" xr:uid="{00000000-0005-0000-0000-000017000000}"/>
    <cellStyle name="Ausgabe 2" xfId="33" xr:uid="{00000000-0005-0000-0000-000018000000}"/>
    <cellStyle name="Berechnung 2" xfId="34" xr:uid="{00000000-0005-0000-0000-000019000000}"/>
    <cellStyle name="Eingabe 2" xfId="35" xr:uid="{00000000-0005-0000-0000-00001A000000}"/>
    <cellStyle name="Ergebnis 2" xfId="36" xr:uid="{00000000-0005-0000-0000-00001B000000}"/>
    <cellStyle name="Erklärender Text 2" xfId="37" xr:uid="{00000000-0005-0000-0000-00001C000000}"/>
    <cellStyle name="Euro" xfId="4" xr:uid="{00000000-0005-0000-0000-00001D000000}"/>
    <cellStyle name="Euro 2" xfId="38" xr:uid="{00000000-0005-0000-0000-00001E000000}"/>
    <cellStyle name="Euro 3" xfId="39" xr:uid="{00000000-0005-0000-0000-00001F000000}"/>
    <cellStyle name="Euro 4" xfId="40" xr:uid="{00000000-0005-0000-0000-000020000000}"/>
    <cellStyle name="Euro_c. Preisblatt" xfId="2" xr:uid="{00000000-0005-0000-0000-000021000000}"/>
    <cellStyle name="Euro_TESTKalkulationGUD1" xfId="6" xr:uid="{00000000-0005-0000-0000-000022000000}"/>
    <cellStyle name="Gut 2" xfId="41" xr:uid="{00000000-0005-0000-0000-000023000000}"/>
    <cellStyle name="Hyperlink 2" xfId="42" xr:uid="{00000000-0005-0000-0000-000024000000}"/>
    <cellStyle name="Komma 2" xfId="8" xr:uid="{00000000-0005-0000-0000-000025000000}"/>
    <cellStyle name="Link" xfId="3" builtinId="8"/>
    <cellStyle name="Link 2" xfId="58" xr:uid="{00000000-0005-0000-0000-000027000000}"/>
    <cellStyle name="Neutral 2" xfId="43" xr:uid="{00000000-0005-0000-0000-000028000000}"/>
    <cellStyle name="Notiz 2" xfId="44" xr:uid="{00000000-0005-0000-0000-000029000000}"/>
    <cellStyle name="Schlecht 2" xfId="45" xr:uid="{00000000-0005-0000-0000-00002A000000}"/>
    <cellStyle name="Standard" xfId="0" builtinId="0"/>
    <cellStyle name="Standard 2" xfId="46" xr:uid="{00000000-0005-0000-0000-00002C000000}"/>
    <cellStyle name="Standard 2 2" xfId="57" xr:uid="{00000000-0005-0000-0000-00002D000000}"/>
    <cellStyle name="Standard 3" xfId="47" xr:uid="{00000000-0005-0000-0000-00002E000000}"/>
    <cellStyle name="Standard 4" xfId="7" xr:uid="{00000000-0005-0000-0000-00002F000000}"/>
    <cellStyle name="Standard 5" xfId="48" xr:uid="{00000000-0005-0000-0000-000030000000}"/>
    <cellStyle name="Standard 6" xfId="1" xr:uid="{00000000-0005-0000-0000-000031000000}"/>
    <cellStyle name="Standard 8" xfId="59" xr:uid="{00000000-0005-0000-0000-000032000000}"/>
    <cellStyle name="Standard_Tabelle1" xfId="5" xr:uid="{00000000-0005-0000-0000-000033000000}"/>
    <cellStyle name="Überschrift 1 2" xfId="49" xr:uid="{00000000-0005-0000-0000-000034000000}"/>
    <cellStyle name="Überschrift 2 2" xfId="50" xr:uid="{00000000-0005-0000-0000-000035000000}"/>
    <cellStyle name="Überschrift 3 2" xfId="51" xr:uid="{00000000-0005-0000-0000-000036000000}"/>
    <cellStyle name="Überschrift 4 2" xfId="52" xr:uid="{00000000-0005-0000-0000-000037000000}"/>
    <cellStyle name="Überschrift 5" xfId="53" xr:uid="{00000000-0005-0000-0000-000038000000}"/>
    <cellStyle name="Verknüpfte Zelle 2" xfId="54" xr:uid="{00000000-0005-0000-0000-000039000000}"/>
    <cellStyle name="Warnender Text 2" xfId="55" xr:uid="{00000000-0005-0000-0000-00003A000000}"/>
    <cellStyle name="Zelle überprüfen 2" xfId="56" xr:uid="{00000000-0005-0000-0000-00003B000000}"/>
  </cellStyles>
  <dxfs count="0"/>
  <tableStyles count="0" defaultTableStyle="TableStyleMedium9" defaultPivotStyle="PivotStyleLight16"/>
  <colors>
    <mruColors>
      <color rgb="FFFFFF99"/>
      <color rgb="FFCC99FF"/>
      <color rgb="FFFF99FF"/>
      <color rgb="FF99CCFF"/>
      <color rgb="FF0000FF"/>
      <color rgb="FFCCFFCC"/>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3-Angebotsgesamt&#252;bersicht'!A1"/><Relationship Id="rId2" Type="http://schemas.openxmlformats.org/officeDocument/2006/relationships/hyperlink" Target="#'2-Preisblatt'!A1"/><Relationship Id="rId1" Type="http://schemas.openxmlformats.org/officeDocument/2006/relationships/hyperlink" Target="#'5-LB UR'!A1"/><Relationship Id="rId5" Type="http://schemas.openxmlformats.org/officeDocument/2006/relationships/hyperlink" Target="#'1-Kalk_SVR'!A1"/><Relationship Id="rId4" Type="http://schemas.openxmlformats.org/officeDocument/2006/relationships/hyperlink" Target="#'4-Legende'!A1"/></Relationships>
</file>

<file path=xl/drawings/drawing1.xml><?xml version="1.0" encoding="utf-8"?>
<xdr:wsDr xmlns:xdr="http://schemas.openxmlformats.org/drawingml/2006/spreadsheetDrawing" xmlns:a="http://schemas.openxmlformats.org/drawingml/2006/main">
  <xdr:twoCellAnchor>
    <xdr:from>
      <xdr:col>3</xdr:col>
      <xdr:colOff>76200</xdr:colOff>
      <xdr:row>8</xdr:row>
      <xdr:rowOff>95250</xdr:rowOff>
    </xdr:from>
    <xdr:to>
      <xdr:col>3</xdr:col>
      <xdr:colOff>971550</xdr:colOff>
      <xdr:row>8</xdr:row>
      <xdr:rowOff>276225</xdr:rowOff>
    </xdr:to>
    <xdr:sp macro="" textlink="">
      <xdr:nvSpPr>
        <xdr:cNvPr id="2" name="AutoShape 1">
          <a:hlinkClick xmlns:r="http://schemas.openxmlformats.org/officeDocument/2006/relationships" r:id="rId1"/>
          <a:extLst>
            <a:ext uri="{FF2B5EF4-FFF2-40B4-BE49-F238E27FC236}">
              <a16:creationId xmlns:a16="http://schemas.microsoft.com/office/drawing/2014/main" id="{00000000-0008-0000-0000-000002000000}"/>
            </a:ext>
          </a:extLst>
        </xdr:cNvPr>
        <xdr:cNvSpPr>
          <a:spLocks noChangeArrowheads="1"/>
        </xdr:cNvSpPr>
      </xdr:nvSpPr>
      <xdr:spPr bwMode="auto">
        <a:xfrm>
          <a:off x="3981450" y="157162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5</xdr:row>
      <xdr:rowOff>88900</xdr:rowOff>
    </xdr:from>
    <xdr:to>
      <xdr:col>3</xdr:col>
      <xdr:colOff>971550</xdr:colOff>
      <xdr:row>5</xdr:row>
      <xdr:rowOff>269875</xdr:rowOff>
    </xdr:to>
    <xdr:sp macro="" textlink="">
      <xdr:nvSpPr>
        <xdr:cNvPr id="3" name="AutoShape 2">
          <a:hlinkClick xmlns:r="http://schemas.openxmlformats.org/officeDocument/2006/relationships" r:id="rId2"/>
          <a:extLst>
            <a:ext uri="{FF2B5EF4-FFF2-40B4-BE49-F238E27FC236}">
              <a16:creationId xmlns:a16="http://schemas.microsoft.com/office/drawing/2014/main" id="{00000000-0008-0000-0000-000003000000}"/>
            </a:ext>
          </a:extLst>
        </xdr:cNvPr>
        <xdr:cNvSpPr>
          <a:spLocks noChangeArrowheads="1"/>
        </xdr:cNvSpPr>
      </xdr:nvSpPr>
      <xdr:spPr bwMode="auto">
        <a:xfrm>
          <a:off x="3981450" y="24415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6</xdr:row>
      <xdr:rowOff>98425</xdr:rowOff>
    </xdr:from>
    <xdr:to>
      <xdr:col>3</xdr:col>
      <xdr:colOff>971550</xdr:colOff>
      <xdr:row>6</xdr:row>
      <xdr:rowOff>279400</xdr:rowOff>
    </xdr:to>
    <xdr:sp macro="" textlink="">
      <xdr:nvSpPr>
        <xdr:cNvPr id="4" name="AutoShape 4">
          <a:hlinkClick xmlns:r="http://schemas.openxmlformats.org/officeDocument/2006/relationships" r:id="rId3"/>
          <a:extLst>
            <a:ext uri="{FF2B5EF4-FFF2-40B4-BE49-F238E27FC236}">
              <a16:creationId xmlns:a16="http://schemas.microsoft.com/office/drawing/2014/main" id="{00000000-0008-0000-0000-000004000000}"/>
            </a:ext>
          </a:extLst>
        </xdr:cNvPr>
        <xdr:cNvSpPr>
          <a:spLocks noChangeArrowheads="1"/>
        </xdr:cNvSpPr>
      </xdr:nvSpPr>
      <xdr:spPr bwMode="auto">
        <a:xfrm>
          <a:off x="3981450" y="2889250"/>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7</xdr:row>
      <xdr:rowOff>95250</xdr:rowOff>
    </xdr:from>
    <xdr:to>
      <xdr:col>3</xdr:col>
      <xdr:colOff>971550</xdr:colOff>
      <xdr:row>7</xdr:row>
      <xdr:rowOff>276225</xdr:rowOff>
    </xdr:to>
    <xdr:sp macro="" textlink="">
      <xdr:nvSpPr>
        <xdr:cNvPr id="6" name="AutoShape 6">
          <a:hlinkClick xmlns:r="http://schemas.openxmlformats.org/officeDocument/2006/relationships" r:id="rId4"/>
          <a:extLst>
            <a:ext uri="{FF2B5EF4-FFF2-40B4-BE49-F238E27FC236}">
              <a16:creationId xmlns:a16="http://schemas.microsoft.com/office/drawing/2014/main" id="{00000000-0008-0000-0000-000006000000}"/>
            </a:ext>
          </a:extLst>
        </xdr:cNvPr>
        <xdr:cNvSpPr>
          <a:spLocks noChangeArrowheads="1"/>
        </xdr:cNvSpPr>
      </xdr:nvSpPr>
      <xdr:spPr bwMode="auto">
        <a:xfrm>
          <a:off x="3981450" y="11334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4</xdr:row>
      <xdr:rowOff>88900</xdr:rowOff>
    </xdr:from>
    <xdr:to>
      <xdr:col>3</xdr:col>
      <xdr:colOff>971550</xdr:colOff>
      <xdr:row>4</xdr:row>
      <xdr:rowOff>269875</xdr:rowOff>
    </xdr:to>
    <xdr:sp macro="" textlink="">
      <xdr:nvSpPr>
        <xdr:cNvPr id="5" name="AutoShape 2">
          <a:hlinkClick xmlns:r="http://schemas.openxmlformats.org/officeDocument/2006/relationships" r:id="rId5"/>
          <a:extLst>
            <a:ext uri="{FF2B5EF4-FFF2-40B4-BE49-F238E27FC236}">
              <a16:creationId xmlns:a16="http://schemas.microsoft.com/office/drawing/2014/main" id="{BF4606F2-3960-4BD0-852A-729C5E65A9C3}"/>
            </a:ext>
          </a:extLst>
        </xdr:cNvPr>
        <xdr:cNvSpPr>
          <a:spLocks noChangeArrowheads="1"/>
        </xdr:cNvSpPr>
      </xdr:nvSpPr>
      <xdr:spPr bwMode="auto">
        <a:xfrm>
          <a:off x="4436533" y="1485900"/>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1</xdr:col>
      <xdr:colOff>169333</xdr:colOff>
      <xdr:row>12</xdr:row>
      <xdr:rowOff>63500</xdr:rowOff>
    </xdr:from>
    <xdr:to>
      <xdr:col>1</xdr:col>
      <xdr:colOff>370417</xdr:colOff>
      <xdr:row>12</xdr:row>
      <xdr:rowOff>158750</xdr:rowOff>
    </xdr:to>
    <xdr:sp macro="" textlink="">
      <xdr:nvSpPr>
        <xdr:cNvPr id="7" name="Pfeil: eingekerbt nach rechts 6">
          <a:extLst>
            <a:ext uri="{FF2B5EF4-FFF2-40B4-BE49-F238E27FC236}">
              <a16:creationId xmlns:a16="http://schemas.microsoft.com/office/drawing/2014/main" id="{BB05D304-1D05-E154-D8B3-17159F712A2D}"/>
            </a:ext>
          </a:extLst>
        </xdr:cNvPr>
        <xdr:cNvSpPr/>
      </xdr:nvSpPr>
      <xdr:spPr>
        <a:xfrm>
          <a:off x="201083" y="3799417"/>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13</xdr:row>
      <xdr:rowOff>84666</xdr:rowOff>
    </xdr:from>
    <xdr:to>
      <xdr:col>1</xdr:col>
      <xdr:colOff>359834</xdr:colOff>
      <xdr:row>13</xdr:row>
      <xdr:rowOff>179916</xdr:rowOff>
    </xdr:to>
    <xdr:sp macro="" textlink="">
      <xdr:nvSpPr>
        <xdr:cNvPr id="8" name="Pfeil: eingekerbt nach rechts 7">
          <a:extLst>
            <a:ext uri="{FF2B5EF4-FFF2-40B4-BE49-F238E27FC236}">
              <a16:creationId xmlns:a16="http://schemas.microsoft.com/office/drawing/2014/main" id="{61E45E1B-A460-422F-BC20-8749001C1F52}"/>
            </a:ext>
          </a:extLst>
        </xdr:cNvPr>
        <xdr:cNvSpPr/>
      </xdr:nvSpPr>
      <xdr:spPr>
        <a:xfrm>
          <a:off x="190500" y="4021666"/>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14</xdr:row>
      <xdr:rowOff>95250</xdr:rowOff>
    </xdr:from>
    <xdr:to>
      <xdr:col>1</xdr:col>
      <xdr:colOff>359834</xdr:colOff>
      <xdr:row>14</xdr:row>
      <xdr:rowOff>190500</xdr:rowOff>
    </xdr:to>
    <xdr:sp macro="" textlink="">
      <xdr:nvSpPr>
        <xdr:cNvPr id="9" name="Pfeil: eingekerbt nach rechts 8">
          <a:extLst>
            <a:ext uri="{FF2B5EF4-FFF2-40B4-BE49-F238E27FC236}">
              <a16:creationId xmlns:a16="http://schemas.microsoft.com/office/drawing/2014/main" id="{783B85B3-8C58-43FD-8421-D88AA64D1A92}"/>
            </a:ext>
          </a:extLst>
        </xdr:cNvPr>
        <xdr:cNvSpPr/>
      </xdr:nvSpPr>
      <xdr:spPr>
        <a:xfrm>
          <a:off x="190500" y="4233333"/>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39997558519241921"/>
  </sheetPr>
  <dimension ref="B1:E15"/>
  <sheetViews>
    <sheetView zoomScale="90" zoomScaleNormal="90" workbookViewId="0">
      <selection activeCell="E9" sqref="E9"/>
    </sheetView>
  </sheetViews>
  <sheetFormatPr baseColWidth="10" defaultColWidth="11.42578125" defaultRowHeight="15"/>
  <cols>
    <col min="1" max="1" width="0.42578125" customWidth="1"/>
    <col min="2" max="2" width="7.28515625" customWidth="1"/>
    <col min="3" max="3" width="57.5703125" customWidth="1"/>
    <col min="4" max="4" width="15.7109375" style="3" customWidth="1"/>
    <col min="5" max="5" width="64.7109375" customWidth="1"/>
  </cols>
  <sheetData>
    <row r="1" spans="2:5" ht="2.25" customHeight="1" thickBot="1"/>
    <row r="2" spans="2:5" ht="39" customHeight="1" thickBot="1">
      <c r="B2" s="664" t="s">
        <v>274</v>
      </c>
      <c r="C2" s="665"/>
      <c r="D2" s="666"/>
    </row>
    <row r="3" spans="2:5" ht="18" customHeight="1" thickBot="1">
      <c r="C3" s="204"/>
    </row>
    <row r="4" spans="2:5" s="45" customFormat="1" ht="24.75" customHeight="1">
      <c r="B4" s="205" t="s">
        <v>0</v>
      </c>
      <c r="C4" s="450" t="s">
        <v>1</v>
      </c>
      <c r="D4" s="206"/>
      <c r="E4" s="450" t="s">
        <v>549</v>
      </c>
    </row>
    <row r="5" spans="2:5" s="45" customFormat="1" ht="40.5" customHeight="1">
      <c r="B5" s="423">
        <v>1</v>
      </c>
      <c r="C5" s="424" t="s">
        <v>541</v>
      </c>
      <c r="D5" s="449"/>
      <c r="E5" s="452" t="s">
        <v>569</v>
      </c>
    </row>
    <row r="6" spans="2:5" s="45" customFormat="1" ht="24.75" customHeight="1">
      <c r="B6" s="207">
        <v>2</v>
      </c>
      <c r="C6" s="425" t="s">
        <v>171</v>
      </c>
      <c r="D6" s="449"/>
      <c r="E6" s="452" t="s">
        <v>551</v>
      </c>
    </row>
    <row r="7" spans="2:5" s="45" customFormat="1" ht="24.75" customHeight="1">
      <c r="B7" s="207">
        <v>3</v>
      </c>
      <c r="C7" s="426" t="s">
        <v>162</v>
      </c>
      <c r="D7" s="449"/>
      <c r="E7" s="452" t="s">
        <v>550</v>
      </c>
    </row>
    <row r="8" spans="2:5" ht="35.1" customHeight="1">
      <c r="B8" s="207">
        <v>4</v>
      </c>
      <c r="C8" s="427" t="s">
        <v>540</v>
      </c>
      <c r="D8" s="451"/>
      <c r="E8" s="452" t="s">
        <v>552</v>
      </c>
    </row>
    <row r="9" spans="2:5" ht="35.1" customHeight="1">
      <c r="B9" s="207">
        <v>5</v>
      </c>
      <c r="C9" s="428" t="s">
        <v>161</v>
      </c>
      <c r="D9" s="449"/>
      <c r="E9" s="452" t="s">
        <v>553</v>
      </c>
    </row>
    <row r="10" spans="2:5">
      <c r="C10" s="208"/>
    </row>
    <row r="11" spans="2:5" ht="15.75">
      <c r="B11" s="325"/>
      <c r="C11" s="448"/>
      <c r="D11" s="12"/>
    </row>
    <row r="12" spans="2:5" ht="18.75">
      <c r="B12" s="447"/>
      <c r="C12" s="453" t="s">
        <v>554</v>
      </c>
      <c r="D12" s="12"/>
    </row>
    <row r="13" spans="2:5" ht="15.75">
      <c r="B13" s="325"/>
      <c r="C13" s="325" t="s">
        <v>562</v>
      </c>
    </row>
    <row r="14" spans="2:5" ht="15.75">
      <c r="C14" s="325" t="s">
        <v>565</v>
      </c>
      <c r="D14" s="12"/>
    </row>
    <row r="15" spans="2:5" ht="15.75">
      <c r="C15" s="325" t="s">
        <v>566</v>
      </c>
    </row>
  </sheetData>
  <sheetProtection algorithmName="SHA-512" hashValue="QAX0X0vYfKRsGx8dStEKvuY2Yfx3ZN787QbDVPont7y5iyXjdE00ijrnRaYIjOc83auHrt3BFqTLaBNYjK9lLw==" saltValue="YL8SSFma9w4EMtFAwQ7ykw==" spinCount="100000" sheet="1" objects="1" scenarios="1"/>
  <mergeCells count="1">
    <mergeCell ref="B2:D2"/>
  </mergeCells>
  <printOptions horizontalCentered="1"/>
  <pageMargins left="0.70866141732283472" right="0.70866141732283472" top="0.78740157480314965" bottom="0.78740157480314965" header="0.31496062992125984" footer="0.31496062992125984"/>
  <pageSetup paperSize="9" orientation="portrait" r:id="rId1"/>
  <headerFooter>
    <oddFooter>&amp;L&amp;F&amp;R&amp;P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tabColor theme="9" tint="0.59999389629810485"/>
  </sheetPr>
  <dimension ref="A1:AA21"/>
  <sheetViews>
    <sheetView zoomScaleNormal="100" workbookViewId="0">
      <selection activeCell="O2" activeCellId="3" sqref="O14:O21 O11 O3:Q3 O2:Q2"/>
    </sheetView>
  </sheetViews>
  <sheetFormatPr baseColWidth="10" defaultColWidth="11.42578125" defaultRowHeight="15"/>
  <cols>
    <col min="1" max="1" width="9.42578125" customWidth="1"/>
    <col min="2" max="2" width="8.7109375" hidden="1" customWidth="1"/>
    <col min="3" max="3" width="0.5703125" hidden="1" customWidth="1"/>
    <col min="4" max="4" width="6.42578125" style="46" hidden="1" customWidth="1"/>
    <col min="5" max="5" width="14.7109375" style="46" customWidth="1"/>
    <col min="6" max="6" width="19.5703125" customWidth="1"/>
    <col min="7" max="7" width="11.42578125" customWidth="1"/>
    <col min="9" max="9" width="6.140625" customWidth="1"/>
    <col min="10" max="10" width="4.28515625" hidden="1" customWidth="1"/>
    <col min="11" max="11" width="7.28515625" customWidth="1"/>
    <col min="12" max="12" width="0.140625" customWidth="1"/>
    <col min="13" max="13" width="6.28515625" hidden="1" customWidth="1"/>
    <col min="14" max="14" width="10.85546875" bestFit="1" customWidth="1"/>
    <col min="15" max="15" width="9.28515625" customWidth="1"/>
    <col min="16" max="16" width="7.7109375"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7" ht="7.5" customHeight="1" thickBot="1">
      <c r="R1" s="546"/>
    </row>
    <row r="2" spans="1:27" ht="21.6" customHeight="1">
      <c r="A2" s="953"/>
      <c r="B2" s="954"/>
      <c r="C2" s="954"/>
      <c r="D2" s="955" t="s">
        <v>267</v>
      </c>
      <c r="E2" s="955"/>
      <c r="F2" s="955"/>
      <c r="G2" s="956"/>
      <c r="H2" s="973" t="str">
        <f>'3-Angebotsgesamtübersicht'!$G$2</f>
        <v>Firma</v>
      </c>
      <c r="I2" s="974"/>
      <c r="J2" s="974"/>
      <c r="K2" s="974"/>
      <c r="L2" s="974"/>
      <c r="M2" s="974"/>
      <c r="N2" s="975"/>
      <c r="O2" s="959" t="s">
        <v>173</v>
      </c>
      <c r="P2" s="959"/>
      <c r="Q2" s="960"/>
      <c r="R2" s="961" t="s">
        <v>172</v>
      </c>
      <c r="W2" s="135"/>
    </row>
    <row r="3" spans="1:27" ht="25.5" customHeight="1">
      <c r="A3" s="930"/>
      <c r="B3" s="931"/>
      <c r="C3" s="931"/>
      <c r="D3" s="957"/>
      <c r="E3" s="957"/>
      <c r="F3" s="957"/>
      <c r="G3" s="958"/>
      <c r="H3" s="976"/>
      <c r="I3" s="977"/>
      <c r="J3" s="977"/>
      <c r="K3" s="977"/>
      <c r="L3" s="977"/>
      <c r="M3" s="977"/>
      <c r="N3" s="978"/>
      <c r="O3" s="963" t="s">
        <v>3</v>
      </c>
      <c r="P3" s="963"/>
      <c r="Q3" s="963"/>
      <c r="R3" s="962"/>
      <c r="Y3" s="136"/>
    </row>
    <row r="4" spans="1:27" ht="15" customHeight="1">
      <c r="A4" s="930"/>
      <c r="B4" s="931"/>
      <c r="C4" s="931"/>
      <c r="D4" s="957"/>
      <c r="E4" s="957"/>
      <c r="F4" s="957"/>
      <c r="G4" s="958"/>
      <c r="H4" s="976"/>
      <c r="I4" s="977"/>
      <c r="J4" s="977"/>
      <c r="K4" s="977"/>
      <c r="L4" s="977"/>
      <c r="M4" s="977"/>
      <c r="N4" s="978"/>
      <c r="O4" s="964"/>
      <c r="P4" s="965"/>
      <c r="Q4" s="966"/>
      <c r="R4" s="554"/>
      <c r="Y4" s="137"/>
    </row>
    <row r="5" spans="1:27" ht="15.75" customHeight="1">
      <c r="A5" s="930"/>
      <c r="B5" s="931"/>
      <c r="C5" s="931"/>
      <c r="D5" s="957"/>
      <c r="E5" s="957"/>
      <c r="F5" s="957"/>
      <c r="G5" s="958"/>
      <c r="H5" s="976"/>
      <c r="I5" s="977"/>
      <c r="J5" s="977"/>
      <c r="K5" s="977"/>
      <c r="L5" s="977"/>
      <c r="M5" s="977"/>
      <c r="N5" s="978"/>
      <c r="O5" s="967"/>
      <c r="P5" s="968"/>
      <c r="Q5" s="969"/>
      <c r="R5" s="554"/>
    </row>
    <row r="6" spans="1:27" ht="15.75" customHeight="1">
      <c r="A6" s="930"/>
      <c r="B6" s="931"/>
      <c r="C6" s="931"/>
      <c r="D6" s="957"/>
      <c r="E6" s="957"/>
      <c r="F6" s="957"/>
      <c r="G6" s="958"/>
      <c r="H6" s="979"/>
      <c r="I6" s="980"/>
      <c r="J6" s="980"/>
      <c r="K6" s="980"/>
      <c r="L6" s="980"/>
      <c r="M6" s="980"/>
      <c r="N6" s="981"/>
      <c r="O6" s="970"/>
      <c r="P6" s="971"/>
      <c r="Q6" s="972"/>
      <c r="R6" s="554"/>
    </row>
    <row r="7" spans="1:27" ht="15" customHeight="1">
      <c r="A7" s="930" t="s">
        <v>141</v>
      </c>
      <c r="B7" s="931"/>
      <c r="C7" s="931"/>
      <c r="D7" s="802" t="s">
        <v>573</v>
      </c>
      <c r="E7" s="863"/>
      <c r="F7" s="932" t="s">
        <v>269</v>
      </c>
      <c r="G7" s="933"/>
      <c r="H7" s="944"/>
      <c r="I7" s="945"/>
      <c r="J7" s="945"/>
      <c r="K7" s="945"/>
      <c r="L7" s="945"/>
      <c r="M7" s="945"/>
      <c r="N7" s="946"/>
      <c r="O7" s="934" t="s">
        <v>167</v>
      </c>
      <c r="P7" s="934"/>
      <c r="Q7" s="935"/>
      <c r="R7" s="555"/>
    </row>
    <row r="8" spans="1:27" ht="15.75" customHeight="1" thickBot="1">
      <c r="A8" s="930"/>
      <c r="B8" s="931"/>
      <c r="C8" s="931"/>
      <c r="D8" s="863"/>
      <c r="E8" s="863"/>
      <c r="F8" s="932"/>
      <c r="G8" s="933"/>
      <c r="H8" s="947"/>
      <c r="I8" s="948"/>
      <c r="J8" s="948"/>
      <c r="K8" s="948"/>
      <c r="L8" s="948"/>
      <c r="M8" s="948"/>
      <c r="N8" s="949"/>
      <c r="O8" s="936"/>
      <c r="P8" s="936"/>
      <c r="Q8" s="937"/>
      <c r="R8" s="554"/>
    </row>
    <row r="9" spans="1:27" ht="15" customHeight="1">
      <c r="A9" s="930"/>
      <c r="B9" s="931"/>
      <c r="C9" s="931"/>
      <c r="D9" s="863"/>
      <c r="E9" s="863"/>
      <c r="F9" s="932"/>
      <c r="G9" s="933"/>
      <c r="H9" s="947"/>
      <c r="I9" s="948"/>
      <c r="J9" s="948"/>
      <c r="K9" s="948"/>
      <c r="L9" s="948"/>
      <c r="M9" s="948"/>
      <c r="N9" s="949"/>
      <c r="O9" s="938">
        <f>'2-Preisblatt'!D5</f>
        <v>0</v>
      </c>
      <c r="P9" s="939"/>
      <c r="Q9" s="940"/>
      <c r="R9" s="928" t="s">
        <v>165</v>
      </c>
      <c r="W9" s="308"/>
    </row>
    <row r="10" spans="1:27" ht="15.75" customHeight="1" thickBot="1">
      <c r="A10" s="930"/>
      <c r="B10" s="931"/>
      <c r="C10" s="931"/>
      <c r="D10" s="863"/>
      <c r="E10" s="863"/>
      <c r="F10" s="932"/>
      <c r="G10" s="933"/>
      <c r="H10" s="950"/>
      <c r="I10" s="951"/>
      <c r="J10" s="951"/>
      <c r="K10" s="951"/>
      <c r="L10" s="951"/>
      <c r="M10" s="951"/>
      <c r="N10" s="952"/>
      <c r="O10" s="941"/>
      <c r="P10" s="942"/>
      <c r="Q10" s="943"/>
      <c r="R10" s="929"/>
      <c r="W10" s="308"/>
    </row>
    <row r="11" spans="1:27" ht="35.25" customHeight="1">
      <c r="A11" s="282" t="s">
        <v>142</v>
      </c>
      <c r="B11" s="139"/>
      <c r="C11" s="139" t="s">
        <v>143</v>
      </c>
      <c r="D11" s="139" t="s">
        <v>181</v>
      </c>
      <c r="E11" s="139" t="s">
        <v>175</v>
      </c>
      <c r="F11" s="140" t="s">
        <v>148</v>
      </c>
      <c r="G11" s="141" t="s">
        <v>145</v>
      </c>
      <c r="H11" s="139" t="s">
        <v>43</v>
      </c>
      <c r="I11" s="142" t="s">
        <v>176</v>
      </c>
      <c r="J11" s="142" t="s">
        <v>177</v>
      </c>
      <c r="K11" s="252" t="s">
        <v>146</v>
      </c>
      <c r="L11" s="252"/>
      <c r="M11" s="253"/>
      <c r="N11" s="254" t="s">
        <v>62</v>
      </c>
      <c r="O11" s="635" t="s">
        <v>563</v>
      </c>
      <c r="P11" s="143" t="s">
        <v>147</v>
      </c>
      <c r="Q11" s="143"/>
      <c r="R11" s="144" t="s">
        <v>164</v>
      </c>
      <c r="W11" s="2"/>
    </row>
    <row r="12" spans="1:27" ht="41.25" customHeight="1">
      <c r="A12" s="283">
        <v>90</v>
      </c>
      <c r="B12" s="146"/>
      <c r="C12" s="146"/>
      <c r="D12" s="146" t="s">
        <v>143</v>
      </c>
      <c r="E12" s="146"/>
      <c r="F12" s="147" t="s">
        <v>148</v>
      </c>
      <c r="G12" s="148" t="s">
        <v>149</v>
      </c>
      <c r="H12" s="146" t="s">
        <v>150</v>
      </c>
      <c r="I12" s="149" t="s">
        <v>144</v>
      </c>
      <c r="J12" s="150"/>
      <c r="K12" s="151"/>
      <c r="L12" s="151" t="s">
        <v>151</v>
      </c>
      <c r="M12" s="151" t="s">
        <v>152</v>
      </c>
      <c r="N12" s="152" t="s">
        <v>153</v>
      </c>
      <c r="O12" s="153" t="s">
        <v>564</v>
      </c>
      <c r="P12" s="154" t="s">
        <v>154</v>
      </c>
      <c r="Q12" s="154" t="s">
        <v>155</v>
      </c>
      <c r="R12" s="155" t="s">
        <v>156</v>
      </c>
    </row>
    <row r="13" spans="1:27">
      <c r="A13" s="284"/>
      <c r="B13" s="157"/>
      <c r="C13" s="158"/>
      <c r="D13" s="158"/>
      <c r="E13" s="158"/>
      <c r="F13" s="159" t="s">
        <v>139</v>
      </c>
      <c r="G13" s="160">
        <f>SUM(G14:G$21)</f>
        <v>265</v>
      </c>
      <c r="H13" s="161"/>
      <c r="I13" s="158"/>
      <c r="J13" s="162"/>
      <c r="K13" s="161"/>
      <c r="L13" s="161"/>
      <c r="M13" s="161"/>
      <c r="N13" s="160">
        <f>SUM(N14:N$21)</f>
        <v>21869.31</v>
      </c>
      <c r="O13" s="161"/>
      <c r="P13" s="163" t="e">
        <f>SUM(P14:P$21)</f>
        <v>#DIV/0!</v>
      </c>
      <c r="Q13" s="163" t="e">
        <f>SUM(Q14:Q$21)</f>
        <v>#DIV/0!</v>
      </c>
      <c r="R13" s="164" t="e">
        <f>SUM(R14:R$21)</f>
        <v>#DIV/0!</v>
      </c>
    </row>
    <row r="14" spans="1:27" s="180" customFormat="1" ht="17.100000000000001" customHeight="1">
      <c r="A14" s="285">
        <v>1</v>
      </c>
      <c r="B14" s="178"/>
      <c r="C14" s="167"/>
      <c r="D14" s="168"/>
      <c r="E14" s="636"/>
      <c r="F14" s="168" t="s">
        <v>446</v>
      </c>
      <c r="G14" s="169">
        <v>46.69</v>
      </c>
      <c r="H14" s="170" t="s">
        <v>412</v>
      </c>
      <c r="I14" s="171" t="s">
        <v>5</v>
      </c>
      <c r="J14" s="172"/>
      <c r="K14" s="173">
        <v>104</v>
      </c>
      <c r="L14" s="173">
        <v>52</v>
      </c>
      <c r="M14" s="173">
        <v>252</v>
      </c>
      <c r="N14" s="174">
        <f t="shared" ref="N14:N21" si="0">G14*K14</f>
        <v>4855.76</v>
      </c>
      <c r="O14" s="54"/>
      <c r="P14" s="175" t="e">
        <f>N14/O14</f>
        <v>#DIV/0!</v>
      </c>
      <c r="Q14" s="175" t="e">
        <f t="shared" ref="Q14:Q21" si="1">P14/12</f>
        <v>#DIV/0!</v>
      </c>
      <c r="R14" s="51" t="e">
        <f t="shared" ref="R14:R21" si="2">P14*$O$9</f>
        <v>#DIV/0!</v>
      </c>
      <c r="T14" s="177"/>
      <c r="U14"/>
      <c r="V14"/>
      <c r="W14"/>
      <c r="X14"/>
      <c r="Y14"/>
      <c r="Z14"/>
      <c r="AA14"/>
    </row>
    <row r="15" spans="1:27" s="180" customFormat="1" ht="17.100000000000001" customHeight="1">
      <c r="A15" s="285">
        <v>2</v>
      </c>
      <c r="B15" s="178"/>
      <c r="C15" s="167"/>
      <c r="D15" s="168"/>
      <c r="E15" s="636"/>
      <c r="F15" s="53" t="s">
        <v>410</v>
      </c>
      <c r="G15" s="169">
        <v>5.88</v>
      </c>
      <c r="H15" s="170" t="s">
        <v>412</v>
      </c>
      <c r="I15" s="171" t="s">
        <v>8</v>
      </c>
      <c r="J15" s="172"/>
      <c r="K15" s="173">
        <v>104</v>
      </c>
      <c r="L15" s="173">
        <v>52</v>
      </c>
      <c r="M15" s="173">
        <v>104</v>
      </c>
      <c r="N15" s="174">
        <f t="shared" si="0"/>
        <v>611.52</v>
      </c>
      <c r="O15" s="54"/>
      <c r="P15" s="175" t="e">
        <f t="shared" ref="P15:P21" si="3">N15/O15</f>
        <v>#DIV/0!</v>
      </c>
      <c r="Q15" s="175" t="e">
        <f t="shared" si="1"/>
        <v>#DIV/0!</v>
      </c>
      <c r="R15" s="51" t="e">
        <f t="shared" si="2"/>
        <v>#DIV/0!</v>
      </c>
      <c r="T15" s="177"/>
      <c r="U15"/>
      <c r="V15"/>
      <c r="W15"/>
      <c r="X15"/>
      <c r="Y15"/>
      <c r="Z15"/>
      <c r="AA15"/>
    </row>
    <row r="16" spans="1:27" s="180" customFormat="1" ht="17.100000000000001" customHeight="1">
      <c r="A16" s="285">
        <v>3</v>
      </c>
      <c r="B16" s="178"/>
      <c r="C16" s="167"/>
      <c r="D16" s="168"/>
      <c r="E16" s="636"/>
      <c r="F16" s="168" t="s">
        <v>447</v>
      </c>
      <c r="G16" s="169">
        <v>65.599999999999994</v>
      </c>
      <c r="H16" s="170" t="s">
        <v>412</v>
      </c>
      <c r="I16" s="171" t="s">
        <v>9</v>
      </c>
      <c r="J16" s="172"/>
      <c r="K16" s="173">
        <v>12</v>
      </c>
      <c r="L16" s="173">
        <v>12</v>
      </c>
      <c r="M16" s="173">
        <v>12</v>
      </c>
      <c r="N16" s="174">
        <f t="shared" si="0"/>
        <v>787.19999999999993</v>
      </c>
      <c r="O16" s="54"/>
      <c r="P16" s="175" t="e">
        <f t="shared" si="3"/>
        <v>#DIV/0!</v>
      </c>
      <c r="Q16" s="175" t="e">
        <f t="shared" si="1"/>
        <v>#DIV/0!</v>
      </c>
      <c r="R16" s="51" t="e">
        <f t="shared" si="2"/>
        <v>#DIV/0!</v>
      </c>
      <c r="T16" s="177"/>
      <c r="U16"/>
      <c r="V16"/>
      <c r="W16"/>
      <c r="X16"/>
      <c r="Y16"/>
      <c r="Z16"/>
      <c r="AA16"/>
    </row>
    <row r="17" spans="1:27" s="180" customFormat="1" ht="17.100000000000001" customHeight="1">
      <c r="A17" s="285">
        <v>4</v>
      </c>
      <c r="B17" s="178"/>
      <c r="C17" s="167"/>
      <c r="D17" s="168"/>
      <c r="E17" s="636"/>
      <c r="F17" s="168" t="s">
        <v>408</v>
      </c>
      <c r="G17" s="169">
        <v>7.33</v>
      </c>
      <c r="H17" s="170" t="s">
        <v>412</v>
      </c>
      <c r="I17" s="171" t="s">
        <v>7</v>
      </c>
      <c r="J17" s="172"/>
      <c r="K17" s="173">
        <v>151</v>
      </c>
      <c r="L17" s="173">
        <v>151</v>
      </c>
      <c r="M17" s="173">
        <v>252</v>
      </c>
      <c r="N17" s="174">
        <f t="shared" si="0"/>
        <v>1106.83</v>
      </c>
      <c r="O17" s="54"/>
      <c r="P17" s="175" t="e">
        <f t="shared" si="3"/>
        <v>#DIV/0!</v>
      </c>
      <c r="Q17" s="175" t="e">
        <f t="shared" si="1"/>
        <v>#DIV/0!</v>
      </c>
      <c r="R17" s="51" t="e">
        <f t="shared" si="2"/>
        <v>#DIV/0!</v>
      </c>
      <c r="T17" s="177"/>
      <c r="U17"/>
      <c r="V17"/>
      <c r="W17"/>
      <c r="X17"/>
      <c r="Y17"/>
      <c r="Z17"/>
      <c r="AA17"/>
    </row>
    <row r="18" spans="1:27" s="180" customFormat="1" ht="17.100000000000001" customHeight="1">
      <c r="A18" s="285">
        <v>5</v>
      </c>
      <c r="B18" s="178"/>
      <c r="C18" s="167"/>
      <c r="D18" s="168"/>
      <c r="E18" s="636"/>
      <c r="F18" s="168" t="s">
        <v>407</v>
      </c>
      <c r="G18" s="169">
        <v>2.31</v>
      </c>
      <c r="H18" s="170" t="s">
        <v>411</v>
      </c>
      <c r="I18" s="171" t="s">
        <v>6</v>
      </c>
      <c r="J18" s="172"/>
      <c r="K18" s="173">
        <v>104</v>
      </c>
      <c r="L18" s="173">
        <v>104</v>
      </c>
      <c r="M18" s="173">
        <v>104</v>
      </c>
      <c r="N18" s="174">
        <f t="shared" si="0"/>
        <v>240.24</v>
      </c>
      <c r="O18" s="54"/>
      <c r="P18" s="175" t="e">
        <f t="shared" si="3"/>
        <v>#DIV/0!</v>
      </c>
      <c r="Q18" s="175" t="e">
        <f t="shared" si="1"/>
        <v>#DIV/0!</v>
      </c>
      <c r="R18" s="51" t="e">
        <f t="shared" si="2"/>
        <v>#DIV/0!</v>
      </c>
      <c r="T18" s="177"/>
      <c r="U18"/>
      <c r="V18"/>
      <c r="W18"/>
      <c r="X18"/>
      <c r="Y18"/>
      <c r="Z18"/>
      <c r="AA18"/>
    </row>
    <row r="19" spans="1:27" s="180" customFormat="1" ht="17.100000000000001" customHeight="1">
      <c r="A19" s="285">
        <v>6</v>
      </c>
      <c r="B19" s="178"/>
      <c r="C19" s="167"/>
      <c r="D19" s="168"/>
      <c r="E19" s="636"/>
      <c r="F19" s="168" t="s">
        <v>507</v>
      </c>
      <c r="G19" s="169">
        <v>25.7</v>
      </c>
      <c r="H19" s="170" t="s">
        <v>412</v>
      </c>
      <c r="I19" s="171" t="s">
        <v>5</v>
      </c>
      <c r="J19" s="172"/>
      <c r="K19" s="173">
        <v>104</v>
      </c>
      <c r="L19" s="173">
        <v>52</v>
      </c>
      <c r="M19" s="173">
        <v>252</v>
      </c>
      <c r="N19" s="174">
        <f t="shared" si="0"/>
        <v>2672.7999999999997</v>
      </c>
      <c r="O19" s="54"/>
      <c r="P19" s="175" t="e">
        <f t="shared" si="3"/>
        <v>#DIV/0!</v>
      </c>
      <c r="Q19" s="175" t="e">
        <f t="shared" si="1"/>
        <v>#DIV/0!</v>
      </c>
      <c r="R19" s="51" t="e">
        <f t="shared" si="2"/>
        <v>#DIV/0!</v>
      </c>
      <c r="T19" s="177"/>
      <c r="U19"/>
      <c r="V19"/>
      <c r="W19"/>
      <c r="X19"/>
      <c r="Y19"/>
      <c r="Z19"/>
      <c r="AA19"/>
    </row>
    <row r="20" spans="1:27" s="180" customFormat="1" ht="17.100000000000001" customHeight="1">
      <c r="A20" s="285">
        <v>7</v>
      </c>
      <c r="B20" s="178"/>
      <c r="C20" s="167"/>
      <c r="D20" s="168"/>
      <c r="E20" s="636"/>
      <c r="F20" s="168" t="s">
        <v>508</v>
      </c>
      <c r="G20" s="169">
        <v>5.9</v>
      </c>
      <c r="H20" s="170" t="s">
        <v>412</v>
      </c>
      <c r="I20" s="171" t="s">
        <v>8</v>
      </c>
      <c r="J20" s="172"/>
      <c r="K20" s="173">
        <v>104</v>
      </c>
      <c r="L20" s="173">
        <v>52</v>
      </c>
      <c r="M20" s="173">
        <v>104</v>
      </c>
      <c r="N20" s="174">
        <f t="shared" si="0"/>
        <v>613.6</v>
      </c>
      <c r="O20" s="54"/>
      <c r="P20" s="175" t="e">
        <f t="shared" si="3"/>
        <v>#DIV/0!</v>
      </c>
      <c r="Q20" s="175" t="e">
        <f t="shared" si="1"/>
        <v>#DIV/0!</v>
      </c>
      <c r="R20" s="51" t="e">
        <f t="shared" si="2"/>
        <v>#DIV/0!</v>
      </c>
      <c r="T20" s="177"/>
      <c r="U20"/>
      <c r="V20"/>
      <c r="W20"/>
      <c r="X20"/>
      <c r="Y20"/>
      <c r="Z20"/>
      <c r="AA20"/>
    </row>
    <row r="21" spans="1:27" s="180" customFormat="1" ht="17.100000000000001" customHeight="1" thickBot="1">
      <c r="A21" s="286">
        <v>8</v>
      </c>
      <c r="B21" s="293"/>
      <c r="C21" s="637"/>
      <c r="D21" s="131"/>
      <c r="E21" s="638"/>
      <c r="F21" s="131" t="s">
        <v>509</v>
      </c>
      <c r="G21" s="639">
        <v>105.59</v>
      </c>
      <c r="H21" s="288" t="s">
        <v>421</v>
      </c>
      <c r="I21" s="275" t="s">
        <v>8</v>
      </c>
      <c r="J21" s="289"/>
      <c r="K21" s="290">
        <v>104</v>
      </c>
      <c r="L21" s="290">
        <v>52</v>
      </c>
      <c r="M21" s="290">
        <v>104</v>
      </c>
      <c r="N21" s="274">
        <f t="shared" si="0"/>
        <v>10981.36</v>
      </c>
      <c r="O21" s="273"/>
      <c r="P21" s="291" t="e">
        <f t="shared" si="3"/>
        <v>#DIV/0!</v>
      </c>
      <c r="Q21" s="291" t="e">
        <f t="shared" si="1"/>
        <v>#DIV/0!</v>
      </c>
      <c r="R21" s="292" t="e">
        <f t="shared" si="2"/>
        <v>#DIV/0!</v>
      </c>
      <c r="T21" s="177"/>
      <c r="U21"/>
      <c r="V21"/>
      <c r="W21"/>
      <c r="X21"/>
      <c r="Y21"/>
      <c r="Z21"/>
      <c r="AA21"/>
    </row>
  </sheetData>
  <sheetProtection algorithmName="SHA-512" hashValue="qp/ba1U1V+xi2oLv9Ga3XHqxw2gHTglDiACRjOCaPSiFEuAukyCsGJvnQ+ofyHWhzWkgOaJnwI1E2KcgDe6iXQ==" saltValue="Gkstqc65Kq9NCTqlEaFxgA==" spinCount="100000" sheet="1" autoFilter="0"/>
  <autoFilter ref="A12:O21" xr:uid="{00000000-0009-0000-0000-00000B000000}"/>
  <mergeCells count="16">
    <mergeCell ref="A2:C6"/>
    <mergeCell ref="D2:G6"/>
    <mergeCell ref="O2:Q2"/>
    <mergeCell ref="R2:R3"/>
    <mergeCell ref="O3:Q3"/>
    <mergeCell ref="O4:Q4"/>
    <mergeCell ref="O5:Q5"/>
    <mergeCell ref="O6:Q6"/>
    <mergeCell ref="H2:N6"/>
    <mergeCell ref="R9:R10"/>
    <mergeCell ref="A7:C10"/>
    <mergeCell ref="D7:E10"/>
    <mergeCell ref="F7:G10"/>
    <mergeCell ref="O7:Q8"/>
    <mergeCell ref="O9:Q10"/>
    <mergeCell ref="H7:N10"/>
  </mergeCells>
  <hyperlinks>
    <hyperlink ref="O2" location="Übersicht!A1" display="zur Gesamtübersicht" xr:uid="{00000000-0004-0000-0B00-000001000000}"/>
    <hyperlink ref="O3:Q3" location="'3-Angebotsgesamtübersicht'!A1" display="zur Angebotsgesamtübersicht" xr:uid="{6BABA955-6A66-4F7C-BD91-83B0751D7822}"/>
  </hyperlinks>
  <pageMargins left="0.70866141732283472" right="0.70866141732283472" top="0.78740157480314965" bottom="0.78740157480314965"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tabColor theme="9" tint="0.59999389629810485"/>
  </sheetPr>
  <dimension ref="A1:Y53"/>
  <sheetViews>
    <sheetView zoomScaleNormal="100" workbookViewId="0">
      <pane xSplit="6" ySplit="13" topLeftCell="G38" activePane="bottomRight" state="frozen"/>
      <selection pane="topRight" activeCell="G1" sqref="G1"/>
      <selection pane="bottomLeft" activeCell="A14" sqref="A14"/>
      <selection pane="bottomRight" activeCell="N15" sqref="N15"/>
    </sheetView>
  </sheetViews>
  <sheetFormatPr baseColWidth="10" defaultColWidth="11.42578125" defaultRowHeight="15"/>
  <cols>
    <col min="1" max="1" width="4.5703125" customWidth="1"/>
    <col min="2" max="2" width="8.7109375" hidden="1" customWidth="1"/>
    <col min="3" max="3" width="11.5703125" customWidth="1"/>
    <col min="4" max="4" width="6.42578125" style="46" bestFit="1" customWidth="1"/>
    <col min="5" max="5" width="8.42578125" style="46" bestFit="1" customWidth="1"/>
    <col min="6" max="6" width="23.5703125" customWidth="1"/>
    <col min="7" max="7" width="13.5703125" customWidth="1"/>
    <col min="9" max="9" width="6.140625" customWidth="1"/>
    <col min="10" max="10" width="4.28515625" hidden="1" customWidth="1"/>
    <col min="11" max="11" width="6.5703125" customWidth="1"/>
    <col min="12" max="12" width="6.7109375" hidden="1" customWidth="1"/>
    <col min="13" max="13" width="6.28515625" hidden="1" customWidth="1"/>
    <col min="14" max="14" width="12.7109375" bestFit="1" customWidth="1"/>
    <col min="15" max="15" width="10"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row r="2" spans="1:25" ht="21.6" customHeight="1">
      <c r="A2" s="953" t="s">
        <v>140</v>
      </c>
      <c r="B2" s="954"/>
      <c r="C2" s="954"/>
      <c r="D2" s="955" t="s">
        <v>268</v>
      </c>
      <c r="E2" s="955"/>
      <c r="F2" s="955"/>
      <c r="G2" s="956"/>
      <c r="H2" s="973" t="str">
        <f>'3-Angebotsgesamtübersicht'!$G$2</f>
        <v>Firma</v>
      </c>
      <c r="I2" s="974"/>
      <c r="J2" s="974"/>
      <c r="K2" s="974"/>
      <c r="L2" s="974"/>
      <c r="M2" s="974"/>
      <c r="N2" s="975"/>
      <c r="O2" s="959" t="s">
        <v>173</v>
      </c>
      <c r="P2" s="959"/>
      <c r="Q2" s="960"/>
      <c r="R2" s="961" t="s">
        <v>172</v>
      </c>
      <c r="W2" s="135"/>
    </row>
    <row r="3" spans="1:25" ht="15" customHeight="1">
      <c r="A3" s="930"/>
      <c r="B3" s="931"/>
      <c r="C3" s="931"/>
      <c r="D3" s="957"/>
      <c r="E3" s="957"/>
      <c r="F3" s="957"/>
      <c r="G3" s="958"/>
      <c r="H3" s="976"/>
      <c r="I3" s="977"/>
      <c r="J3" s="977"/>
      <c r="K3" s="977"/>
      <c r="L3" s="977"/>
      <c r="M3" s="977"/>
      <c r="N3" s="978"/>
      <c r="O3" s="991" t="s">
        <v>3</v>
      </c>
      <c r="P3" s="991"/>
      <c r="Q3" s="992"/>
      <c r="R3" s="962"/>
      <c r="Y3" s="136"/>
    </row>
    <row r="4" spans="1:25" ht="12" customHeight="1">
      <c r="A4" s="930"/>
      <c r="B4" s="931"/>
      <c r="C4" s="931"/>
      <c r="D4" s="957"/>
      <c r="E4" s="957"/>
      <c r="F4" s="957"/>
      <c r="G4" s="958"/>
      <c r="H4" s="976"/>
      <c r="I4" s="977"/>
      <c r="J4" s="977"/>
      <c r="K4" s="977"/>
      <c r="L4" s="977"/>
      <c r="M4" s="977"/>
      <c r="N4" s="977"/>
      <c r="O4" s="993"/>
      <c r="P4" s="994"/>
      <c r="Q4" s="994"/>
      <c r="R4" s="554"/>
      <c r="Y4" s="137"/>
    </row>
    <row r="5" spans="1:25" ht="12" customHeight="1">
      <c r="A5" s="930"/>
      <c r="B5" s="931"/>
      <c r="C5" s="931"/>
      <c r="D5" s="957"/>
      <c r="E5" s="957"/>
      <c r="F5" s="957"/>
      <c r="G5" s="958"/>
      <c r="H5" s="976"/>
      <c r="I5" s="977"/>
      <c r="J5" s="977"/>
      <c r="K5" s="977"/>
      <c r="L5" s="977"/>
      <c r="M5" s="977"/>
      <c r="N5" s="977"/>
      <c r="O5" s="685"/>
      <c r="P5" s="685"/>
      <c r="Q5" s="685"/>
      <c r="R5" s="554"/>
    </row>
    <row r="6" spans="1:25" ht="12" customHeight="1">
      <c r="A6" s="930"/>
      <c r="B6" s="931"/>
      <c r="C6" s="931"/>
      <c r="D6" s="957"/>
      <c r="E6" s="957"/>
      <c r="F6" s="957"/>
      <c r="G6" s="958"/>
      <c r="H6" s="979"/>
      <c r="I6" s="980"/>
      <c r="J6" s="980"/>
      <c r="K6" s="980"/>
      <c r="L6" s="980"/>
      <c r="M6" s="980"/>
      <c r="N6" s="980"/>
      <c r="O6" s="685"/>
      <c r="P6" s="685"/>
      <c r="Q6" s="685"/>
      <c r="R6" s="554"/>
    </row>
    <row r="7" spans="1:25" ht="12" customHeight="1">
      <c r="A7" s="930" t="s">
        <v>141</v>
      </c>
      <c r="B7" s="931"/>
      <c r="C7" s="931"/>
      <c r="D7" s="802" t="s">
        <v>573</v>
      </c>
      <c r="E7" s="863"/>
      <c r="F7" s="932" t="s">
        <v>270</v>
      </c>
      <c r="G7" s="933"/>
      <c r="H7" s="982" t="s">
        <v>543</v>
      </c>
      <c r="I7" s="983"/>
      <c r="J7" s="983"/>
      <c r="K7" s="983"/>
      <c r="L7" s="983"/>
      <c r="M7" s="983"/>
      <c r="N7" s="984"/>
      <c r="O7" s="934" t="s">
        <v>167</v>
      </c>
      <c r="P7" s="934"/>
      <c r="Q7" s="935"/>
      <c r="R7" s="555"/>
    </row>
    <row r="8" spans="1:25" ht="15.75" customHeight="1" thickBot="1">
      <c r="A8" s="930"/>
      <c r="B8" s="931"/>
      <c r="C8" s="931"/>
      <c r="D8" s="863"/>
      <c r="E8" s="863"/>
      <c r="F8" s="932"/>
      <c r="G8" s="933"/>
      <c r="H8" s="985"/>
      <c r="I8" s="986"/>
      <c r="J8" s="986"/>
      <c r="K8" s="986"/>
      <c r="L8" s="986"/>
      <c r="M8" s="986"/>
      <c r="N8" s="987"/>
      <c r="O8" s="936"/>
      <c r="P8" s="936"/>
      <c r="Q8" s="937"/>
      <c r="R8" s="554"/>
    </row>
    <row r="9" spans="1:25" ht="15" customHeight="1">
      <c r="A9" s="930"/>
      <c r="B9" s="931"/>
      <c r="C9" s="931"/>
      <c r="D9" s="863"/>
      <c r="E9" s="863"/>
      <c r="F9" s="932"/>
      <c r="G9" s="933"/>
      <c r="H9" s="985"/>
      <c r="I9" s="986"/>
      <c r="J9" s="986"/>
      <c r="K9" s="986"/>
      <c r="L9" s="986"/>
      <c r="M9" s="986"/>
      <c r="N9" s="987"/>
      <c r="O9" s="938">
        <f>'2-Preisblatt'!D5</f>
        <v>0</v>
      </c>
      <c r="P9" s="939"/>
      <c r="Q9" s="940"/>
      <c r="R9" s="928" t="s">
        <v>165</v>
      </c>
      <c r="W9" s="799"/>
    </row>
    <row r="10" spans="1:25" ht="15.75" customHeight="1" thickBot="1">
      <c r="A10" s="930"/>
      <c r="B10" s="931"/>
      <c r="C10" s="931"/>
      <c r="D10" s="863"/>
      <c r="E10" s="863"/>
      <c r="F10" s="932"/>
      <c r="G10" s="933"/>
      <c r="H10" s="988"/>
      <c r="I10" s="989"/>
      <c r="J10" s="989"/>
      <c r="K10" s="989"/>
      <c r="L10" s="989"/>
      <c r="M10" s="989"/>
      <c r="N10" s="990"/>
      <c r="O10" s="941"/>
      <c r="P10" s="942"/>
      <c r="Q10" s="943"/>
      <c r="R10" s="929"/>
      <c r="W10" s="799"/>
    </row>
    <row r="11" spans="1:25" ht="31.5" customHeight="1">
      <c r="A11" s="282" t="s">
        <v>142</v>
      </c>
      <c r="B11" s="139"/>
      <c r="C11" s="139" t="s">
        <v>143</v>
      </c>
      <c r="D11" s="139" t="s">
        <v>181</v>
      </c>
      <c r="E11" s="139" t="s">
        <v>175</v>
      </c>
      <c r="F11" s="140" t="s">
        <v>148</v>
      </c>
      <c r="G11" s="141" t="s">
        <v>145</v>
      </c>
      <c r="H11" s="139" t="s">
        <v>43</v>
      </c>
      <c r="I11" s="142" t="s">
        <v>176</v>
      </c>
      <c r="J11" s="142" t="s">
        <v>177</v>
      </c>
      <c r="K11" s="252" t="s">
        <v>146</v>
      </c>
      <c r="L11" s="252"/>
      <c r="M11" s="253"/>
      <c r="N11" s="254" t="s">
        <v>62</v>
      </c>
      <c r="O11" s="635" t="s">
        <v>563</v>
      </c>
      <c r="P11" s="143" t="s">
        <v>147</v>
      </c>
      <c r="Q11" s="143"/>
      <c r="R11" s="144" t="s">
        <v>164</v>
      </c>
      <c r="W11" s="2"/>
    </row>
    <row r="12" spans="1:25" ht="22.5">
      <c r="A12" s="283"/>
      <c r="B12" s="146"/>
      <c r="C12" s="146"/>
      <c r="D12" s="146" t="s">
        <v>143</v>
      </c>
      <c r="E12" s="146"/>
      <c r="F12" s="147" t="s">
        <v>148</v>
      </c>
      <c r="G12" s="148" t="s">
        <v>149</v>
      </c>
      <c r="H12" s="146" t="s">
        <v>150</v>
      </c>
      <c r="I12" s="149" t="s">
        <v>144</v>
      </c>
      <c r="J12" s="150"/>
      <c r="K12" s="151"/>
      <c r="L12" s="151" t="s">
        <v>151</v>
      </c>
      <c r="M12" s="151" t="s">
        <v>152</v>
      </c>
      <c r="N12" s="152" t="s">
        <v>153</v>
      </c>
      <c r="O12" s="153" t="s">
        <v>564</v>
      </c>
      <c r="P12" s="154" t="s">
        <v>154</v>
      </c>
      <c r="Q12" s="154" t="s">
        <v>155</v>
      </c>
      <c r="R12" s="155" t="s">
        <v>156</v>
      </c>
      <c r="W12" s="251"/>
    </row>
    <row r="13" spans="1:25">
      <c r="A13" s="284"/>
      <c r="B13" s="157"/>
      <c r="C13" s="158"/>
      <c r="D13" s="158"/>
      <c r="E13" s="158"/>
      <c r="F13" s="159" t="s">
        <v>139</v>
      </c>
      <c r="G13" s="160">
        <f>SUM(G14:G$53)</f>
        <v>726.27</v>
      </c>
      <c r="H13" s="161"/>
      <c r="I13" s="158"/>
      <c r="J13" s="162"/>
      <c r="K13" s="161"/>
      <c r="L13" s="161"/>
      <c r="M13" s="161"/>
      <c r="N13" s="160">
        <f>SUM(N14:N$53)</f>
        <v>111632.26</v>
      </c>
      <c r="O13" s="161"/>
      <c r="P13" s="163" t="e">
        <f>SUM(P14:P$53)</f>
        <v>#DIV/0!</v>
      </c>
      <c r="Q13" s="163" t="e">
        <f>SUM(Q14:Q$53)</f>
        <v>#DIV/0!</v>
      </c>
      <c r="R13" s="164" t="e">
        <f>SUM(R14:R$53)</f>
        <v>#DIV/0!</v>
      </c>
    </row>
    <row r="14" spans="1:25" s="176" customFormat="1" ht="14.1" customHeight="1">
      <c r="A14" s="285">
        <v>1</v>
      </c>
      <c r="B14" s="166"/>
      <c r="C14" s="167"/>
      <c r="D14" s="168" t="s">
        <v>414</v>
      </c>
      <c r="E14" s="170" t="s">
        <v>406</v>
      </c>
      <c r="F14" s="168" t="s">
        <v>415</v>
      </c>
      <c r="G14" s="169">
        <v>21.41</v>
      </c>
      <c r="H14" s="170" t="s">
        <v>413</v>
      </c>
      <c r="I14" s="171" t="s">
        <v>4</v>
      </c>
      <c r="J14" s="172"/>
      <c r="K14" s="173">
        <v>252</v>
      </c>
      <c r="L14" s="173">
        <v>52</v>
      </c>
      <c r="M14" s="173">
        <v>252</v>
      </c>
      <c r="N14" s="174">
        <f t="shared" ref="N14:N53" si="0">G14*K14</f>
        <v>5395.32</v>
      </c>
      <c r="O14" s="54"/>
      <c r="P14" s="175" t="e">
        <f>N14/O14</f>
        <v>#DIV/0!</v>
      </c>
      <c r="Q14" s="175" t="e">
        <f t="shared" ref="Q14:Q53" si="1">P14/12</f>
        <v>#DIV/0!</v>
      </c>
      <c r="R14" s="51" t="e">
        <f t="shared" ref="R14:R53" si="2">P14*$O$9</f>
        <v>#DIV/0!</v>
      </c>
      <c r="T14" s="177"/>
    </row>
    <row r="15" spans="1:25" s="176" customFormat="1" ht="14.1" customHeight="1">
      <c r="A15" s="285">
        <v>2</v>
      </c>
      <c r="B15" s="178"/>
      <c r="C15" s="167"/>
      <c r="D15" s="168" t="s">
        <v>416</v>
      </c>
      <c r="E15" s="170" t="s">
        <v>406</v>
      </c>
      <c r="F15" s="168" t="s">
        <v>405</v>
      </c>
      <c r="G15" s="169">
        <v>5.41</v>
      </c>
      <c r="H15" s="170" t="s">
        <v>412</v>
      </c>
      <c r="I15" s="171" t="s">
        <v>9</v>
      </c>
      <c r="J15" s="172"/>
      <c r="K15" s="173">
        <v>12</v>
      </c>
      <c r="L15" s="173">
        <v>12</v>
      </c>
      <c r="M15" s="173">
        <v>12</v>
      </c>
      <c r="N15" s="174">
        <f t="shared" si="0"/>
        <v>64.92</v>
      </c>
      <c r="O15" s="54"/>
      <c r="P15" s="175" t="e">
        <f t="shared" ref="P15:P53" si="3">N15/O15</f>
        <v>#DIV/0!</v>
      </c>
      <c r="Q15" s="175" t="e">
        <f t="shared" si="1"/>
        <v>#DIV/0!</v>
      </c>
      <c r="R15" s="51" t="e">
        <f t="shared" si="2"/>
        <v>#DIV/0!</v>
      </c>
      <c r="T15" s="177"/>
    </row>
    <row r="16" spans="1:25" s="176" customFormat="1" ht="14.1" customHeight="1">
      <c r="A16" s="285">
        <v>3</v>
      </c>
      <c r="B16" s="166"/>
      <c r="C16" s="167"/>
      <c r="D16" s="168" t="s">
        <v>417</v>
      </c>
      <c r="E16" s="636" t="s">
        <v>406</v>
      </c>
      <c r="F16" s="168" t="s">
        <v>405</v>
      </c>
      <c r="G16" s="169">
        <v>8.75</v>
      </c>
      <c r="H16" s="170" t="s">
        <v>412</v>
      </c>
      <c r="I16" s="171" t="s">
        <v>9</v>
      </c>
      <c r="J16" s="172"/>
      <c r="K16" s="173">
        <v>12</v>
      </c>
      <c r="L16" s="173">
        <v>12</v>
      </c>
      <c r="M16" s="173">
        <v>12</v>
      </c>
      <c r="N16" s="174">
        <f t="shared" si="0"/>
        <v>105</v>
      </c>
      <c r="O16" s="54"/>
      <c r="P16" s="175" t="e">
        <f t="shared" si="3"/>
        <v>#DIV/0!</v>
      </c>
      <c r="Q16" s="175" t="e">
        <f t="shared" si="1"/>
        <v>#DIV/0!</v>
      </c>
      <c r="R16" s="51" t="e">
        <f t="shared" si="2"/>
        <v>#DIV/0!</v>
      </c>
      <c r="T16" s="177"/>
    </row>
    <row r="17" spans="1:20" s="180" customFormat="1" ht="14.1" customHeight="1">
      <c r="A17" s="285">
        <v>4</v>
      </c>
      <c r="B17" s="178"/>
      <c r="C17" s="167"/>
      <c r="D17" s="168" t="s">
        <v>418</v>
      </c>
      <c r="E17" s="636" t="s">
        <v>406</v>
      </c>
      <c r="F17" s="168" t="s">
        <v>405</v>
      </c>
      <c r="G17" s="169">
        <v>15.21</v>
      </c>
      <c r="H17" s="170" t="s">
        <v>412</v>
      </c>
      <c r="I17" s="171" t="s">
        <v>9</v>
      </c>
      <c r="J17" s="172"/>
      <c r="K17" s="173">
        <v>12</v>
      </c>
      <c r="L17" s="173">
        <v>12</v>
      </c>
      <c r="M17" s="173">
        <v>12</v>
      </c>
      <c r="N17" s="174">
        <f t="shared" si="0"/>
        <v>182.52</v>
      </c>
      <c r="O17" s="54"/>
      <c r="P17" s="175" t="e">
        <f t="shared" si="3"/>
        <v>#DIV/0!</v>
      </c>
      <c r="Q17" s="175" t="e">
        <f t="shared" si="1"/>
        <v>#DIV/0!</v>
      </c>
      <c r="R17" s="51" t="e">
        <f t="shared" si="2"/>
        <v>#DIV/0!</v>
      </c>
      <c r="T17" s="177"/>
    </row>
    <row r="18" spans="1:20" s="180" customFormat="1" ht="14.1" customHeight="1">
      <c r="A18" s="285">
        <v>5</v>
      </c>
      <c r="B18" s="178"/>
      <c r="C18" s="167"/>
      <c r="D18" s="168" t="s">
        <v>419</v>
      </c>
      <c r="E18" s="636" t="s">
        <v>406</v>
      </c>
      <c r="F18" s="53" t="s">
        <v>405</v>
      </c>
      <c r="G18" s="169">
        <v>10.87</v>
      </c>
      <c r="H18" s="170" t="s">
        <v>412</v>
      </c>
      <c r="I18" s="171" t="s">
        <v>9</v>
      </c>
      <c r="J18" s="172"/>
      <c r="K18" s="173">
        <v>12</v>
      </c>
      <c r="L18" s="173">
        <v>12</v>
      </c>
      <c r="M18" s="173">
        <v>12</v>
      </c>
      <c r="N18" s="174">
        <f t="shared" si="0"/>
        <v>130.44</v>
      </c>
      <c r="O18" s="54"/>
      <c r="P18" s="175" t="e">
        <f t="shared" si="3"/>
        <v>#DIV/0!</v>
      </c>
      <c r="Q18" s="175" t="e">
        <f t="shared" si="1"/>
        <v>#DIV/0!</v>
      </c>
      <c r="R18" s="51" t="e">
        <f t="shared" si="2"/>
        <v>#DIV/0!</v>
      </c>
      <c r="T18" s="177"/>
    </row>
    <row r="19" spans="1:20" s="180" customFormat="1" ht="14.1" customHeight="1">
      <c r="A19" s="285">
        <v>6</v>
      </c>
      <c r="B19" s="178"/>
      <c r="C19" s="167"/>
      <c r="D19" s="168" t="s">
        <v>420</v>
      </c>
      <c r="E19" s="636" t="s">
        <v>406</v>
      </c>
      <c r="F19" s="168" t="s">
        <v>199</v>
      </c>
      <c r="G19" s="169">
        <v>2.0099999999999998</v>
      </c>
      <c r="H19" s="170" t="s">
        <v>421</v>
      </c>
      <c r="I19" s="171" t="s">
        <v>8</v>
      </c>
      <c r="J19" s="172"/>
      <c r="K19" s="173">
        <v>252</v>
      </c>
      <c r="L19" s="173">
        <v>52</v>
      </c>
      <c r="M19" s="173">
        <v>0</v>
      </c>
      <c r="N19" s="174">
        <f t="shared" si="0"/>
        <v>506.51999999999992</v>
      </c>
      <c r="O19" s="54"/>
      <c r="P19" s="175" t="e">
        <f t="shared" si="3"/>
        <v>#DIV/0!</v>
      </c>
      <c r="Q19" s="175" t="e">
        <f t="shared" si="1"/>
        <v>#DIV/0!</v>
      </c>
      <c r="R19" s="51" t="e">
        <f t="shared" si="2"/>
        <v>#DIV/0!</v>
      </c>
      <c r="T19" s="177"/>
    </row>
    <row r="20" spans="1:20" s="180" customFormat="1" ht="14.1" customHeight="1">
      <c r="A20" s="285">
        <v>7</v>
      </c>
      <c r="B20" s="178"/>
      <c r="C20" s="167"/>
      <c r="D20" s="168" t="s">
        <v>422</v>
      </c>
      <c r="E20" s="636" t="s">
        <v>406</v>
      </c>
      <c r="F20" s="168" t="s">
        <v>423</v>
      </c>
      <c r="G20" s="169">
        <v>15.13</v>
      </c>
      <c r="H20" s="170" t="s">
        <v>412</v>
      </c>
      <c r="I20" s="171" t="s">
        <v>9</v>
      </c>
      <c r="J20" s="172"/>
      <c r="K20" s="173">
        <v>12</v>
      </c>
      <c r="L20" s="173">
        <v>12</v>
      </c>
      <c r="M20" s="173">
        <v>12</v>
      </c>
      <c r="N20" s="174">
        <f t="shared" si="0"/>
        <v>181.56</v>
      </c>
      <c r="O20" s="54"/>
      <c r="P20" s="175" t="e">
        <f t="shared" si="3"/>
        <v>#DIV/0!</v>
      </c>
      <c r="Q20" s="175" t="e">
        <f t="shared" si="1"/>
        <v>#DIV/0!</v>
      </c>
      <c r="R20" s="51" t="e">
        <f t="shared" si="2"/>
        <v>#DIV/0!</v>
      </c>
      <c r="T20" s="177"/>
    </row>
    <row r="21" spans="1:20" s="180" customFormat="1" ht="14.1" customHeight="1">
      <c r="A21" s="285">
        <v>8</v>
      </c>
      <c r="B21" s="178"/>
      <c r="C21" s="167"/>
      <c r="D21" s="168" t="s">
        <v>279</v>
      </c>
      <c r="E21" s="636" t="s">
        <v>187</v>
      </c>
      <c r="F21" s="168" t="s">
        <v>424</v>
      </c>
      <c r="G21" s="169">
        <v>47.26</v>
      </c>
      <c r="H21" s="170" t="s">
        <v>412</v>
      </c>
      <c r="I21" s="171" t="s">
        <v>5</v>
      </c>
      <c r="J21" s="172"/>
      <c r="K21" s="173">
        <v>252</v>
      </c>
      <c r="L21" s="173">
        <v>52</v>
      </c>
      <c r="M21" s="173">
        <v>252</v>
      </c>
      <c r="N21" s="174">
        <f t="shared" si="0"/>
        <v>11909.519999999999</v>
      </c>
      <c r="O21" s="54"/>
      <c r="P21" s="175" t="e">
        <f t="shared" si="3"/>
        <v>#DIV/0!</v>
      </c>
      <c r="Q21" s="175" t="e">
        <f t="shared" si="1"/>
        <v>#DIV/0!</v>
      </c>
      <c r="R21" s="51" t="e">
        <f t="shared" si="2"/>
        <v>#DIV/0!</v>
      </c>
      <c r="T21" s="177"/>
    </row>
    <row r="22" spans="1:20" s="180" customFormat="1" ht="14.1" customHeight="1">
      <c r="A22" s="285">
        <v>9</v>
      </c>
      <c r="B22" s="178"/>
      <c r="C22" s="167"/>
      <c r="D22" s="168" t="s">
        <v>280</v>
      </c>
      <c r="E22" s="636" t="s">
        <v>187</v>
      </c>
      <c r="F22" s="168" t="s">
        <v>425</v>
      </c>
      <c r="G22" s="169">
        <v>27.5</v>
      </c>
      <c r="H22" s="170" t="s">
        <v>412</v>
      </c>
      <c r="I22" s="171" t="s">
        <v>5</v>
      </c>
      <c r="J22" s="172"/>
      <c r="K22" s="173">
        <v>104</v>
      </c>
      <c r="L22" s="173">
        <v>52</v>
      </c>
      <c r="M22" s="173">
        <v>252</v>
      </c>
      <c r="N22" s="174">
        <f t="shared" si="0"/>
        <v>2860</v>
      </c>
      <c r="O22" s="54"/>
      <c r="P22" s="175" t="e">
        <f t="shared" si="3"/>
        <v>#DIV/0!</v>
      </c>
      <c r="Q22" s="175" t="e">
        <f t="shared" si="1"/>
        <v>#DIV/0!</v>
      </c>
      <c r="R22" s="51" t="e">
        <f t="shared" si="2"/>
        <v>#DIV/0!</v>
      </c>
      <c r="T22" s="177"/>
    </row>
    <row r="23" spans="1:20" s="180" customFormat="1" ht="14.1" customHeight="1">
      <c r="A23" s="285">
        <v>10</v>
      </c>
      <c r="B23" s="178"/>
      <c r="C23" s="167"/>
      <c r="D23" s="168" t="s">
        <v>281</v>
      </c>
      <c r="E23" s="636" t="s">
        <v>187</v>
      </c>
      <c r="F23" s="168" t="s">
        <v>426</v>
      </c>
      <c r="G23" s="169">
        <v>10.56</v>
      </c>
      <c r="H23" s="170" t="s">
        <v>412</v>
      </c>
      <c r="I23" s="171" t="s">
        <v>5</v>
      </c>
      <c r="J23" s="172"/>
      <c r="K23" s="173">
        <v>104</v>
      </c>
      <c r="L23" s="173">
        <v>52</v>
      </c>
      <c r="M23" s="173">
        <v>252</v>
      </c>
      <c r="N23" s="174">
        <f t="shared" si="0"/>
        <v>1098.24</v>
      </c>
      <c r="O23" s="54"/>
      <c r="P23" s="175" t="e">
        <f t="shared" si="3"/>
        <v>#DIV/0!</v>
      </c>
      <c r="Q23" s="175" t="e">
        <f t="shared" si="1"/>
        <v>#DIV/0!</v>
      </c>
      <c r="R23" s="51" t="e">
        <f t="shared" si="2"/>
        <v>#DIV/0!</v>
      </c>
      <c r="T23" s="177"/>
    </row>
    <row r="24" spans="1:20" s="180" customFormat="1" ht="14.1" customHeight="1">
      <c r="A24" s="285">
        <v>11</v>
      </c>
      <c r="B24" s="178"/>
      <c r="C24" s="167"/>
      <c r="D24" s="168" t="s">
        <v>282</v>
      </c>
      <c r="E24" s="636" t="s">
        <v>187</v>
      </c>
      <c r="F24" s="168" t="s">
        <v>510</v>
      </c>
      <c r="G24" s="169">
        <v>55.24</v>
      </c>
      <c r="H24" s="170" t="s">
        <v>413</v>
      </c>
      <c r="I24" s="171" t="s">
        <v>4</v>
      </c>
      <c r="J24" s="172"/>
      <c r="K24" s="173">
        <v>252</v>
      </c>
      <c r="L24" s="173">
        <v>52</v>
      </c>
      <c r="M24" s="173">
        <v>252</v>
      </c>
      <c r="N24" s="174">
        <f t="shared" si="0"/>
        <v>13920.480000000001</v>
      </c>
      <c r="O24" s="54"/>
      <c r="P24" s="175" t="e">
        <f t="shared" si="3"/>
        <v>#DIV/0!</v>
      </c>
      <c r="Q24" s="175" t="e">
        <f t="shared" si="1"/>
        <v>#DIV/0!</v>
      </c>
      <c r="R24" s="51" t="e">
        <f t="shared" si="2"/>
        <v>#DIV/0!</v>
      </c>
      <c r="T24" s="177"/>
    </row>
    <row r="25" spans="1:20" s="180" customFormat="1" ht="14.1" customHeight="1">
      <c r="A25" s="285">
        <v>12</v>
      </c>
      <c r="B25" s="178"/>
      <c r="C25" s="167"/>
      <c r="D25" s="168" t="s">
        <v>284</v>
      </c>
      <c r="E25" s="636" t="s">
        <v>187</v>
      </c>
      <c r="F25" s="168" t="s">
        <v>427</v>
      </c>
      <c r="G25" s="169">
        <v>6.51</v>
      </c>
      <c r="H25" s="170" t="s">
        <v>421</v>
      </c>
      <c r="I25" s="171" t="s">
        <v>8</v>
      </c>
      <c r="J25" s="172"/>
      <c r="K25" s="173">
        <v>252</v>
      </c>
      <c r="L25" s="173">
        <v>52</v>
      </c>
      <c r="M25" s="173">
        <v>0</v>
      </c>
      <c r="N25" s="174">
        <f t="shared" si="0"/>
        <v>1640.52</v>
      </c>
      <c r="O25" s="54"/>
      <c r="P25" s="175" t="e">
        <f t="shared" si="3"/>
        <v>#DIV/0!</v>
      </c>
      <c r="Q25" s="175" t="e">
        <f t="shared" si="1"/>
        <v>#DIV/0!</v>
      </c>
      <c r="R25" s="51" t="e">
        <f t="shared" si="2"/>
        <v>#DIV/0!</v>
      </c>
      <c r="T25" s="177"/>
    </row>
    <row r="26" spans="1:20" s="180" customFormat="1" ht="14.1" customHeight="1">
      <c r="A26" s="285">
        <v>13</v>
      </c>
      <c r="B26" s="178"/>
      <c r="C26" s="167"/>
      <c r="D26" s="179" t="s">
        <v>286</v>
      </c>
      <c r="E26" s="636" t="s">
        <v>187</v>
      </c>
      <c r="F26" s="168" t="s">
        <v>511</v>
      </c>
      <c r="G26" s="169">
        <v>9.5399999999999991</v>
      </c>
      <c r="H26" s="181" t="s">
        <v>428</v>
      </c>
      <c r="I26" s="171" t="s">
        <v>8</v>
      </c>
      <c r="J26" s="172"/>
      <c r="K26" s="173">
        <v>252</v>
      </c>
      <c r="L26" s="173">
        <v>52</v>
      </c>
      <c r="M26" s="173">
        <v>0</v>
      </c>
      <c r="N26" s="174">
        <f t="shared" si="0"/>
        <v>2404.08</v>
      </c>
      <c r="O26" s="54"/>
      <c r="P26" s="175" t="e">
        <f t="shared" si="3"/>
        <v>#DIV/0!</v>
      </c>
      <c r="Q26" s="175" t="e">
        <f t="shared" si="1"/>
        <v>#DIV/0!</v>
      </c>
      <c r="R26" s="51" t="e">
        <f t="shared" si="2"/>
        <v>#DIV/0!</v>
      </c>
      <c r="T26" s="177"/>
    </row>
    <row r="27" spans="1:20" s="180" customFormat="1" ht="14.1" customHeight="1">
      <c r="A27" s="285">
        <v>14</v>
      </c>
      <c r="B27" s="178"/>
      <c r="C27" s="167"/>
      <c r="D27" s="179" t="s">
        <v>287</v>
      </c>
      <c r="E27" s="636" t="s">
        <v>187</v>
      </c>
      <c r="F27" s="168" t="s">
        <v>397</v>
      </c>
      <c r="G27" s="169">
        <v>30.53</v>
      </c>
      <c r="H27" s="170" t="s">
        <v>428</v>
      </c>
      <c r="I27" s="171" t="s">
        <v>8</v>
      </c>
      <c r="J27" s="172"/>
      <c r="K27" s="173">
        <v>252</v>
      </c>
      <c r="L27" s="173">
        <v>52</v>
      </c>
      <c r="M27" s="173">
        <v>252</v>
      </c>
      <c r="N27" s="174">
        <f t="shared" si="0"/>
        <v>7693.56</v>
      </c>
      <c r="O27" s="54"/>
      <c r="P27" s="175" t="e">
        <f t="shared" si="3"/>
        <v>#DIV/0!</v>
      </c>
      <c r="Q27" s="175" t="e">
        <f t="shared" si="1"/>
        <v>#DIV/0!</v>
      </c>
      <c r="R27" s="51" t="e">
        <f t="shared" si="2"/>
        <v>#DIV/0!</v>
      </c>
      <c r="T27" s="177"/>
    </row>
    <row r="28" spans="1:20" s="180" customFormat="1" ht="14.1" customHeight="1">
      <c r="A28" s="285">
        <v>15</v>
      </c>
      <c r="B28" s="178"/>
      <c r="C28" s="167"/>
      <c r="D28" s="179" t="s">
        <v>289</v>
      </c>
      <c r="E28" s="636" t="s">
        <v>187</v>
      </c>
      <c r="F28" s="168" t="s">
        <v>429</v>
      </c>
      <c r="G28" s="169">
        <v>4.5599999999999996</v>
      </c>
      <c r="H28" s="170" t="s">
        <v>411</v>
      </c>
      <c r="I28" s="171" t="s">
        <v>6</v>
      </c>
      <c r="J28" s="172"/>
      <c r="K28" s="173">
        <v>252</v>
      </c>
      <c r="L28" s="173">
        <v>252</v>
      </c>
      <c r="M28" s="173">
        <v>252</v>
      </c>
      <c r="N28" s="174">
        <f t="shared" si="0"/>
        <v>1149.1199999999999</v>
      </c>
      <c r="O28" s="54"/>
      <c r="P28" s="175" t="e">
        <f t="shared" si="3"/>
        <v>#DIV/0!</v>
      </c>
      <c r="Q28" s="175" t="e">
        <f t="shared" si="1"/>
        <v>#DIV/0!</v>
      </c>
      <c r="R28" s="51" t="e">
        <f t="shared" si="2"/>
        <v>#DIV/0!</v>
      </c>
      <c r="T28" s="177"/>
    </row>
    <row r="29" spans="1:20" s="180" customFormat="1" ht="14.1" customHeight="1">
      <c r="A29" s="285">
        <v>16</v>
      </c>
      <c r="B29" s="178"/>
      <c r="C29" s="167"/>
      <c r="D29" s="179" t="s">
        <v>292</v>
      </c>
      <c r="E29" s="636" t="s">
        <v>187</v>
      </c>
      <c r="F29" s="168" t="s">
        <v>197</v>
      </c>
      <c r="G29" s="169">
        <v>5.78</v>
      </c>
      <c r="H29" s="170" t="s">
        <v>411</v>
      </c>
      <c r="I29" s="171" t="s">
        <v>6</v>
      </c>
      <c r="J29" s="172"/>
      <c r="K29" s="173">
        <v>252</v>
      </c>
      <c r="L29" s="173">
        <v>252</v>
      </c>
      <c r="M29" s="173">
        <v>252</v>
      </c>
      <c r="N29" s="174">
        <f t="shared" si="0"/>
        <v>1456.5600000000002</v>
      </c>
      <c r="O29" s="54"/>
      <c r="P29" s="175" t="e">
        <f t="shared" si="3"/>
        <v>#DIV/0!</v>
      </c>
      <c r="Q29" s="175" t="e">
        <f t="shared" si="1"/>
        <v>#DIV/0!</v>
      </c>
      <c r="R29" s="51" t="e">
        <f t="shared" si="2"/>
        <v>#DIV/0!</v>
      </c>
      <c r="T29" s="177"/>
    </row>
    <row r="30" spans="1:20" s="180" customFormat="1" ht="14.1" customHeight="1">
      <c r="A30" s="285">
        <v>17</v>
      </c>
      <c r="B30" s="178"/>
      <c r="C30" s="167"/>
      <c r="D30" s="179" t="s">
        <v>133</v>
      </c>
      <c r="E30" s="636" t="s">
        <v>187</v>
      </c>
      <c r="F30" s="168" t="s">
        <v>430</v>
      </c>
      <c r="G30" s="169">
        <v>25.33</v>
      </c>
      <c r="H30" s="170" t="s">
        <v>428</v>
      </c>
      <c r="I30" s="171" t="s">
        <v>8</v>
      </c>
      <c r="J30" s="172"/>
      <c r="K30" s="173">
        <v>252</v>
      </c>
      <c r="L30" s="173">
        <v>52</v>
      </c>
      <c r="M30" s="173">
        <v>252</v>
      </c>
      <c r="N30" s="174">
        <f t="shared" si="0"/>
        <v>6383.16</v>
      </c>
      <c r="O30" s="54"/>
      <c r="P30" s="175" t="e">
        <f t="shared" si="3"/>
        <v>#DIV/0!</v>
      </c>
      <c r="Q30" s="175" t="e">
        <f t="shared" si="1"/>
        <v>#DIV/0!</v>
      </c>
      <c r="R30" s="51" t="e">
        <f t="shared" si="2"/>
        <v>#DIV/0!</v>
      </c>
      <c r="T30" s="177"/>
    </row>
    <row r="31" spans="1:20" s="180" customFormat="1" ht="14.1" customHeight="1">
      <c r="A31" s="285">
        <v>18</v>
      </c>
      <c r="B31" s="178"/>
      <c r="C31" s="167"/>
      <c r="D31" s="179" t="s">
        <v>296</v>
      </c>
      <c r="E31" s="636" t="s">
        <v>187</v>
      </c>
      <c r="F31" s="168" t="s">
        <v>431</v>
      </c>
      <c r="G31" s="169">
        <v>9.1</v>
      </c>
      <c r="H31" s="170" t="s">
        <v>428</v>
      </c>
      <c r="I31" s="171" t="s">
        <v>8</v>
      </c>
      <c r="J31" s="172"/>
      <c r="K31" s="173">
        <v>252</v>
      </c>
      <c r="L31" s="173">
        <v>52</v>
      </c>
      <c r="M31" s="173">
        <v>0</v>
      </c>
      <c r="N31" s="174">
        <f t="shared" si="0"/>
        <v>2293.1999999999998</v>
      </c>
      <c r="O31" s="54"/>
      <c r="P31" s="175" t="e">
        <f t="shared" si="3"/>
        <v>#DIV/0!</v>
      </c>
      <c r="Q31" s="175" t="e">
        <f t="shared" si="1"/>
        <v>#DIV/0!</v>
      </c>
      <c r="R31" s="51" t="e">
        <f t="shared" si="2"/>
        <v>#DIV/0!</v>
      </c>
      <c r="T31" s="177"/>
    </row>
    <row r="32" spans="1:20" s="180" customFormat="1" ht="14.1" customHeight="1">
      <c r="A32" s="285">
        <v>19</v>
      </c>
      <c r="B32" s="178"/>
      <c r="C32" s="167"/>
      <c r="D32" s="179" t="s">
        <v>298</v>
      </c>
      <c r="E32" s="636" t="s">
        <v>187</v>
      </c>
      <c r="F32" s="168" t="s">
        <v>188</v>
      </c>
      <c r="G32" s="169">
        <v>2.95</v>
      </c>
      <c r="H32" s="170" t="s">
        <v>428</v>
      </c>
      <c r="I32" s="171" t="s">
        <v>8</v>
      </c>
      <c r="J32" s="172"/>
      <c r="K32" s="173">
        <v>252</v>
      </c>
      <c r="L32" s="173">
        <v>52</v>
      </c>
      <c r="M32" s="173">
        <v>252</v>
      </c>
      <c r="N32" s="174">
        <f t="shared" si="0"/>
        <v>743.40000000000009</v>
      </c>
      <c r="O32" s="54"/>
      <c r="P32" s="175" t="e">
        <f t="shared" si="3"/>
        <v>#DIV/0!</v>
      </c>
      <c r="Q32" s="175" t="e">
        <f t="shared" si="1"/>
        <v>#DIV/0!</v>
      </c>
      <c r="R32" s="51" t="e">
        <f t="shared" si="2"/>
        <v>#DIV/0!</v>
      </c>
      <c r="T32" s="177"/>
    </row>
    <row r="33" spans="1:20" s="180" customFormat="1" ht="14.1" customHeight="1">
      <c r="A33" s="285">
        <v>20</v>
      </c>
      <c r="B33" s="178"/>
      <c r="C33" s="167"/>
      <c r="D33" s="179" t="s">
        <v>302</v>
      </c>
      <c r="E33" s="636" t="s">
        <v>187</v>
      </c>
      <c r="F33" s="168" t="s">
        <v>193</v>
      </c>
      <c r="G33" s="169">
        <v>24.25</v>
      </c>
      <c r="H33" s="170" t="s">
        <v>413</v>
      </c>
      <c r="I33" s="171" t="s">
        <v>5</v>
      </c>
      <c r="J33" s="172"/>
      <c r="K33" s="173">
        <v>104</v>
      </c>
      <c r="L33" s="173">
        <v>52</v>
      </c>
      <c r="M33" s="173">
        <v>252</v>
      </c>
      <c r="N33" s="174">
        <f t="shared" si="0"/>
        <v>2522</v>
      </c>
      <c r="O33" s="54"/>
      <c r="P33" s="175" t="e">
        <f t="shared" si="3"/>
        <v>#DIV/0!</v>
      </c>
      <c r="Q33" s="175" t="e">
        <f t="shared" si="1"/>
        <v>#DIV/0!</v>
      </c>
      <c r="R33" s="51" t="e">
        <f t="shared" si="2"/>
        <v>#DIV/0!</v>
      </c>
      <c r="T33" s="177"/>
    </row>
    <row r="34" spans="1:20" s="180" customFormat="1" ht="14.1" customHeight="1">
      <c r="A34" s="285">
        <v>21</v>
      </c>
      <c r="B34" s="178"/>
      <c r="C34" s="167"/>
      <c r="D34" s="179" t="s">
        <v>306</v>
      </c>
      <c r="E34" s="636" t="s">
        <v>307</v>
      </c>
      <c r="F34" s="168" t="s">
        <v>445</v>
      </c>
      <c r="G34" s="169">
        <v>149.71</v>
      </c>
      <c r="H34" s="170" t="s">
        <v>412</v>
      </c>
      <c r="I34" s="171" t="s">
        <v>5</v>
      </c>
      <c r="J34" s="172"/>
      <c r="K34" s="173">
        <v>104</v>
      </c>
      <c r="L34" s="173">
        <v>52</v>
      </c>
      <c r="M34" s="173">
        <v>252</v>
      </c>
      <c r="N34" s="174">
        <f t="shared" si="0"/>
        <v>15569.84</v>
      </c>
      <c r="O34" s="54"/>
      <c r="P34" s="175" t="e">
        <f t="shared" si="3"/>
        <v>#DIV/0!</v>
      </c>
      <c r="Q34" s="175" t="e">
        <f t="shared" si="1"/>
        <v>#DIV/0!</v>
      </c>
      <c r="R34" s="51" t="e">
        <f t="shared" si="2"/>
        <v>#DIV/0!</v>
      </c>
      <c r="T34" s="177"/>
    </row>
    <row r="35" spans="1:20" s="180" customFormat="1" ht="14.1" customHeight="1">
      <c r="A35" s="285">
        <v>22</v>
      </c>
      <c r="B35" s="178"/>
      <c r="C35" s="167"/>
      <c r="D35" s="179" t="s">
        <v>432</v>
      </c>
      <c r="E35" s="636" t="s">
        <v>307</v>
      </c>
      <c r="F35" s="168" t="s">
        <v>433</v>
      </c>
      <c r="G35" s="169">
        <v>9.6999999999999993</v>
      </c>
      <c r="H35" s="170" t="s">
        <v>412</v>
      </c>
      <c r="I35" s="171" t="s">
        <v>7</v>
      </c>
      <c r="J35" s="172"/>
      <c r="K35" s="173">
        <v>151</v>
      </c>
      <c r="L35" s="173">
        <v>151</v>
      </c>
      <c r="M35" s="173">
        <v>252</v>
      </c>
      <c r="N35" s="174">
        <f t="shared" si="0"/>
        <v>1464.6999999999998</v>
      </c>
      <c r="O35" s="54"/>
      <c r="P35" s="175" t="e">
        <f t="shared" si="3"/>
        <v>#DIV/0!</v>
      </c>
      <c r="Q35" s="175" t="e">
        <f t="shared" si="1"/>
        <v>#DIV/0!</v>
      </c>
      <c r="R35" s="51" t="e">
        <f t="shared" si="2"/>
        <v>#DIV/0!</v>
      </c>
      <c r="T35" s="177"/>
    </row>
    <row r="36" spans="1:20" s="180" customFormat="1" ht="14.1" customHeight="1">
      <c r="A36" s="285">
        <v>23</v>
      </c>
      <c r="B36" s="178"/>
      <c r="C36" s="167"/>
      <c r="D36" s="179" t="s">
        <v>310</v>
      </c>
      <c r="E36" s="636" t="s">
        <v>307</v>
      </c>
      <c r="F36" s="168" t="s">
        <v>434</v>
      </c>
      <c r="G36" s="169">
        <v>21.27</v>
      </c>
      <c r="H36" s="170" t="s">
        <v>435</v>
      </c>
      <c r="I36" s="171" t="s">
        <v>4</v>
      </c>
      <c r="J36" s="172"/>
      <c r="K36" s="173">
        <v>252</v>
      </c>
      <c r="L36" s="173">
        <v>52</v>
      </c>
      <c r="M36" s="173">
        <v>252</v>
      </c>
      <c r="N36" s="174">
        <f t="shared" si="0"/>
        <v>5360.04</v>
      </c>
      <c r="O36" s="54"/>
      <c r="P36" s="175" t="e">
        <f t="shared" si="3"/>
        <v>#DIV/0!</v>
      </c>
      <c r="Q36" s="175" t="e">
        <f t="shared" si="1"/>
        <v>#DIV/0!</v>
      </c>
      <c r="R36" s="51" t="e">
        <f t="shared" si="2"/>
        <v>#DIV/0!</v>
      </c>
      <c r="T36" s="177"/>
    </row>
    <row r="37" spans="1:20" s="180" customFormat="1" ht="14.1" customHeight="1">
      <c r="A37" s="285">
        <v>24</v>
      </c>
      <c r="B37" s="178"/>
      <c r="C37" s="167"/>
      <c r="D37" s="179" t="s">
        <v>312</v>
      </c>
      <c r="E37" s="636" t="s">
        <v>307</v>
      </c>
      <c r="F37" s="168" t="s">
        <v>445</v>
      </c>
      <c r="G37" s="169">
        <v>17.440000000000001</v>
      </c>
      <c r="H37" s="170" t="s">
        <v>412</v>
      </c>
      <c r="I37" s="171" t="s">
        <v>5</v>
      </c>
      <c r="J37" s="172"/>
      <c r="K37" s="173">
        <v>104</v>
      </c>
      <c r="L37" s="173">
        <v>52</v>
      </c>
      <c r="M37" s="173">
        <v>252</v>
      </c>
      <c r="N37" s="174">
        <f t="shared" si="0"/>
        <v>1813.7600000000002</v>
      </c>
      <c r="O37" s="54"/>
      <c r="P37" s="175" t="e">
        <f t="shared" si="3"/>
        <v>#DIV/0!</v>
      </c>
      <c r="Q37" s="175" t="e">
        <f t="shared" si="1"/>
        <v>#DIV/0!</v>
      </c>
      <c r="R37" s="51" t="e">
        <f t="shared" si="2"/>
        <v>#DIV/0!</v>
      </c>
      <c r="T37" s="177"/>
    </row>
    <row r="38" spans="1:20" s="180" customFormat="1" ht="14.1" customHeight="1">
      <c r="A38" s="285">
        <v>25</v>
      </c>
      <c r="B38" s="178"/>
      <c r="C38" s="167"/>
      <c r="D38" s="179" t="s">
        <v>313</v>
      </c>
      <c r="E38" s="640" t="s">
        <v>307</v>
      </c>
      <c r="F38" s="168" t="s">
        <v>183</v>
      </c>
      <c r="G38" s="169">
        <v>6.14</v>
      </c>
      <c r="H38" s="170" t="s">
        <v>412</v>
      </c>
      <c r="I38" s="171" t="s">
        <v>8</v>
      </c>
      <c r="J38" s="172"/>
      <c r="K38" s="173">
        <v>252</v>
      </c>
      <c r="L38" s="173">
        <v>252</v>
      </c>
      <c r="M38" s="173">
        <v>252</v>
      </c>
      <c r="N38" s="174">
        <f t="shared" si="0"/>
        <v>1547.28</v>
      </c>
      <c r="O38" s="54"/>
      <c r="P38" s="175" t="e">
        <f t="shared" si="3"/>
        <v>#DIV/0!</v>
      </c>
      <c r="Q38" s="175" t="e">
        <f t="shared" si="1"/>
        <v>#DIV/0!</v>
      </c>
      <c r="R38" s="51" t="e">
        <f t="shared" si="2"/>
        <v>#DIV/0!</v>
      </c>
      <c r="T38" s="177"/>
    </row>
    <row r="39" spans="1:20" s="180" customFormat="1" ht="14.1" customHeight="1">
      <c r="A39" s="285">
        <v>26</v>
      </c>
      <c r="B39" s="178"/>
      <c r="C39" s="167"/>
      <c r="D39" s="179" t="s">
        <v>314</v>
      </c>
      <c r="E39" s="636" t="s">
        <v>307</v>
      </c>
      <c r="F39" s="168" t="s">
        <v>429</v>
      </c>
      <c r="G39" s="169">
        <v>4.5599999999999996</v>
      </c>
      <c r="H39" s="170" t="s">
        <v>411</v>
      </c>
      <c r="I39" s="171" t="s">
        <v>6</v>
      </c>
      <c r="J39" s="172"/>
      <c r="K39" s="173">
        <v>252</v>
      </c>
      <c r="L39" s="173">
        <v>252</v>
      </c>
      <c r="M39" s="173">
        <v>252</v>
      </c>
      <c r="N39" s="174">
        <f t="shared" si="0"/>
        <v>1149.1199999999999</v>
      </c>
      <c r="O39" s="54"/>
      <c r="P39" s="175" t="e">
        <f t="shared" si="3"/>
        <v>#DIV/0!</v>
      </c>
      <c r="Q39" s="175" t="e">
        <f t="shared" si="1"/>
        <v>#DIV/0!</v>
      </c>
      <c r="R39" s="51" t="e">
        <f t="shared" si="2"/>
        <v>#DIV/0!</v>
      </c>
      <c r="T39" s="177"/>
    </row>
    <row r="40" spans="1:20" s="180" customFormat="1" ht="14.1" customHeight="1">
      <c r="A40" s="285">
        <v>27</v>
      </c>
      <c r="B40" s="178"/>
      <c r="C40" s="167"/>
      <c r="D40" s="179" t="s">
        <v>316</v>
      </c>
      <c r="E40" s="636" t="s">
        <v>307</v>
      </c>
      <c r="F40" s="168" t="s">
        <v>197</v>
      </c>
      <c r="G40" s="169">
        <v>5.78</v>
      </c>
      <c r="H40" s="170" t="s">
        <v>411</v>
      </c>
      <c r="I40" s="171" t="s">
        <v>6</v>
      </c>
      <c r="J40" s="172"/>
      <c r="K40" s="173">
        <v>252</v>
      </c>
      <c r="L40" s="173">
        <v>252</v>
      </c>
      <c r="M40" s="173">
        <v>252</v>
      </c>
      <c r="N40" s="174">
        <f t="shared" si="0"/>
        <v>1456.5600000000002</v>
      </c>
      <c r="O40" s="54"/>
      <c r="P40" s="175" t="e">
        <f t="shared" si="3"/>
        <v>#DIV/0!</v>
      </c>
      <c r="Q40" s="175" t="e">
        <f t="shared" si="1"/>
        <v>#DIV/0!</v>
      </c>
      <c r="R40" s="51" t="e">
        <f t="shared" si="2"/>
        <v>#DIV/0!</v>
      </c>
      <c r="T40" s="177"/>
    </row>
    <row r="41" spans="1:20" s="176" customFormat="1" ht="14.1" customHeight="1">
      <c r="A41" s="285">
        <v>28</v>
      </c>
      <c r="B41" s="166"/>
      <c r="C41" s="167"/>
      <c r="D41" s="179" t="s">
        <v>317</v>
      </c>
      <c r="E41" s="636" t="s">
        <v>307</v>
      </c>
      <c r="F41" s="168" t="s">
        <v>436</v>
      </c>
      <c r="G41" s="169">
        <v>15.35</v>
      </c>
      <c r="H41" s="170" t="s">
        <v>412</v>
      </c>
      <c r="I41" s="171" t="s">
        <v>5</v>
      </c>
      <c r="J41" s="172"/>
      <c r="K41" s="173">
        <v>104</v>
      </c>
      <c r="L41" s="173">
        <v>52</v>
      </c>
      <c r="M41" s="173">
        <v>252</v>
      </c>
      <c r="N41" s="174">
        <f t="shared" si="0"/>
        <v>1596.3999999999999</v>
      </c>
      <c r="O41" s="54"/>
      <c r="P41" s="175" t="e">
        <f t="shared" si="3"/>
        <v>#DIV/0!</v>
      </c>
      <c r="Q41" s="175" t="e">
        <f t="shared" si="1"/>
        <v>#DIV/0!</v>
      </c>
      <c r="R41" s="51" t="e">
        <f t="shared" si="2"/>
        <v>#DIV/0!</v>
      </c>
      <c r="T41" s="177"/>
    </row>
    <row r="42" spans="1:20" s="176" customFormat="1" ht="14.1" customHeight="1">
      <c r="A42" s="285">
        <v>29</v>
      </c>
      <c r="B42" s="178"/>
      <c r="C42" s="167"/>
      <c r="D42" s="179" t="s">
        <v>318</v>
      </c>
      <c r="E42" s="636" t="s">
        <v>307</v>
      </c>
      <c r="F42" s="168" t="s">
        <v>409</v>
      </c>
      <c r="G42" s="169">
        <v>15.58</v>
      </c>
      <c r="H42" s="170" t="s">
        <v>412</v>
      </c>
      <c r="I42" s="171" t="s">
        <v>5</v>
      </c>
      <c r="J42" s="172"/>
      <c r="K42" s="173">
        <v>104</v>
      </c>
      <c r="L42" s="173">
        <v>52</v>
      </c>
      <c r="M42" s="173">
        <v>252</v>
      </c>
      <c r="N42" s="174">
        <f t="shared" si="0"/>
        <v>1620.32</v>
      </c>
      <c r="O42" s="54"/>
      <c r="P42" s="175" t="e">
        <f t="shared" si="3"/>
        <v>#DIV/0!</v>
      </c>
      <c r="Q42" s="175" t="e">
        <f t="shared" si="1"/>
        <v>#DIV/0!</v>
      </c>
      <c r="R42" s="51" t="e">
        <f t="shared" si="2"/>
        <v>#DIV/0!</v>
      </c>
      <c r="T42" s="177"/>
    </row>
    <row r="43" spans="1:20" s="176" customFormat="1" ht="14.1" customHeight="1">
      <c r="A43" s="285">
        <v>30</v>
      </c>
      <c r="B43" s="166"/>
      <c r="C43" s="167"/>
      <c r="D43" s="179" t="s">
        <v>319</v>
      </c>
      <c r="E43" s="636" t="s">
        <v>307</v>
      </c>
      <c r="F43" s="168" t="s">
        <v>445</v>
      </c>
      <c r="G43" s="169">
        <v>13.07</v>
      </c>
      <c r="H43" s="170" t="s">
        <v>412</v>
      </c>
      <c r="I43" s="171" t="s">
        <v>5</v>
      </c>
      <c r="J43" s="172"/>
      <c r="K43" s="173">
        <v>104</v>
      </c>
      <c r="L43" s="173">
        <v>52</v>
      </c>
      <c r="M43" s="173">
        <v>252</v>
      </c>
      <c r="N43" s="174">
        <f t="shared" si="0"/>
        <v>1359.28</v>
      </c>
      <c r="O43" s="54"/>
      <c r="P43" s="175" t="e">
        <f t="shared" si="3"/>
        <v>#DIV/0!</v>
      </c>
      <c r="Q43" s="175" t="e">
        <f t="shared" si="1"/>
        <v>#DIV/0!</v>
      </c>
      <c r="R43" s="51" t="e">
        <f t="shared" si="2"/>
        <v>#DIV/0!</v>
      </c>
      <c r="T43" s="177"/>
    </row>
    <row r="44" spans="1:20" s="176" customFormat="1" ht="14.1" customHeight="1">
      <c r="A44" s="285">
        <v>31</v>
      </c>
      <c r="B44" s="178"/>
      <c r="C44" s="167"/>
      <c r="D44" s="179" t="s">
        <v>320</v>
      </c>
      <c r="E44" s="636" t="s">
        <v>307</v>
      </c>
      <c r="F44" s="168" t="s">
        <v>445</v>
      </c>
      <c r="G44" s="169">
        <v>32.64</v>
      </c>
      <c r="H44" s="170" t="s">
        <v>412</v>
      </c>
      <c r="I44" s="171" t="s">
        <v>5</v>
      </c>
      <c r="J44" s="172"/>
      <c r="K44" s="173">
        <v>104</v>
      </c>
      <c r="L44" s="173">
        <v>52</v>
      </c>
      <c r="M44" s="173">
        <v>252</v>
      </c>
      <c r="N44" s="174">
        <f t="shared" si="0"/>
        <v>3394.56</v>
      </c>
      <c r="O44" s="54"/>
      <c r="P44" s="175" t="e">
        <f t="shared" si="3"/>
        <v>#DIV/0!</v>
      </c>
      <c r="Q44" s="175" t="e">
        <f t="shared" si="1"/>
        <v>#DIV/0!</v>
      </c>
      <c r="R44" s="51" t="e">
        <f t="shared" si="2"/>
        <v>#DIV/0!</v>
      </c>
      <c r="T44" s="177"/>
    </row>
    <row r="45" spans="1:20" s="176" customFormat="1" ht="14.1" customHeight="1">
      <c r="A45" s="285">
        <v>32</v>
      </c>
      <c r="B45" s="166"/>
      <c r="C45" s="167"/>
      <c r="D45" s="179" t="s">
        <v>336</v>
      </c>
      <c r="E45" s="636" t="s">
        <v>307</v>
      </c>
      <c r="F45" s="168" t="s">
        <v>199</v>
      </c>
      <c r="G45" s="169">
        <v>6.08</v>
      </c>
      <c r="H45" s="170" t="s">
        <v>412</v>
      </c>
      <c r="I45" s="171" t="s">
        <v>8</v>
      </c>
      <c r="J45" s="172"/>
      <c r="K45" s="173">
        <v>252</v>
      </c>
      <c r="L45" s="173">
        <v>52</v>
      </c>
      <c r="M45" s="173">
        <v>0</v>
      </c>
      <c r="N45" s="174">
        <f t="shared" si="0"/>
        <v>1532.16</v>
      </c>
      <c r="O45" s="54"/>
      <c r="P45" s="175" t="e">
        <f t="shared" si="3"/>
        <v>#DIV/0!</v>
      </c>
      <c r="Q45" s="175" t="e">
        <f t="shared" si="1"/>
        <v>#DIV/0!</v>
      </c>
      <c r="R45" s="51" t="e">
        <f t="shared" si="2"/>
        <v>#DIV/0!</v>
      </c>
      <c r="T45" s="177"/>
    </row>
    <row r="46" spans="1:20" s="176" customFormat="1" ht="14.1" customHeight="1">
      <c r="A46" s="285">
        <v>33</v>
      </c>
      <c r="B46" s="178"/>
      <c r="C46" s="167"/>
      <c r="D46" s="179" t="s">
        <v>337</v>
      </c>
      <c r="E46" s="636" t="s">
        <v>307</v>
      </c>
      <c r="F46" s="168" t="s">
        <v>445</v>
      </c>
      <c r="G46" s="169">
        <v>30.71</v>
      </c>
      <c r="H46" s="170" t="s">
        <v>412</v>
      </c>
      <c r="I46" s="171" t="s">
        <v>5</v>
      </c>
      <c r="J46" s="172"/>
      <c r="K46" s="173">
        <v>104</v>
      </c>
      <c r="L46" s="173">
        <v>52</v>
      </c>
      <c r="M46" s="173">
        <v>252</v>
      </c>
      <c r="N46" s="174">
        <f t="shared" si="0"/>
        <v>3193.84</v>
      </c>
      <c r="O46" s="54"/>
      <c r="P46" s="175" t="e">
        <f t="shared" si="3"/>
        <v>#DIV/0!</v>
      </c>
      <c r="Q46" s="175" t="e">
        <f t="shared" si="1"/>
        <v>#DIV/0!</v>
      </c>
      <c r="R46" s="51" t="e">
        <f t="shared" si="2"/>
        <v>#DIV/0!</v>
      </c>
      <c r="T46" s="177"/>
    </row>
    <row r="47" spans="1:20" s="176" customFormat="1" ht="14.1" customHeight="1">
      <c r="A47" s="285">
        <v>34</v>
      </c>
      <c r="B47" s="166"/>
      <c r="C47" s="167"/>
      <c r="D47" s="179" t="s">
        <v>324</v>
      </c>
      <c r="E47" s="636" t="s">
        <v>307</v>
      </c>
      <c r="F47" s="168" t="s">
        <v>199</v>
      </c>
      <c r="G47" s="169">
        <v>6.08</v>
      </c>
      <c r="H47" s="170" t="s">
        <v>428</v>
      </c>
      <c r="I47" s="171" t="s">
        <v>8</v>
      </c>
      <c r="J47" s="172"/>
      <c r="K47" s="173">
        <v>252</v>
      </c>
      <c r="L47" s="173">
        <v>52</v>
      </c>
      <c r="M47" s="173">
        <v>0</v>
      </c>
      <c r="N47" s="174">
        <f t="shared" si="0"/>
        <v>1532.16</v>
      </c>
      <c r="O47" s="54"/>
      <c r="P47" s="175" t="e">
        <f t="shared" si="3"/>
        <v>#DIV/0!</v>
      </c>
      <c r="Q47" s="175" t="e">
        <f t="shared" si="1"/>
        <v>#DIV/0!</v>
      </c>
      <c r="R47" s="51" t="e">
        <f t="shared" si="2"/>
        <v>#DIV/0!</v>
      </c>
      <c r="T47" s="177"/>
    </row>
    <row r="48" spans="1:20" s="176" customFormat="1" ht="14.1" customHeight="1">
      <c r="A48" s="285">
        <v>35</v>
      </c>
      <c r="B48" s="178"/>
      <c r="C48" s="167"/>
      <c r="D48" s="179" t="s">
        <v>437</v>
      </c>
      <c r="E48" s="636" t="s">
        <v>307</v>
      </c>
      <c r="F48" s="168" t="s">
        <v>438</v>
      </c>
      <c r="G48" s="169">
        <v>4.34</v>
      </c>
      <c r="H48" s="170" t="s">
        <v>412</v>
      </c>
      <c r="I48" s="171" t="s">
        <v>9</v>
      </c>
      <c r="J48" s="172"/>
      <c r="K48" s="173">
        <v>12</v>
      </c>
      <c r="L48" s="173">
        <v>12</v>
      </c>
      <c r="M48" s="173">
        <v>12</v>
      </c>
      <c r="N48" s="174">
        <f t="shared" si="0"/>
        <v>52.08</v>
      </c>
      <c r="O48" s="54"/>
      <c r="P48" s="175" t="e">
        <f t="shared" si="3"/>
        <v>#DIV/0!</v>
      </c>
      <c r="Q48" s="175" t="e">
        <f t="shared" si="1"/>
        <v>#DIV/0!</v>
      </c>
      <c r="R48" s="51" t="e">
        <f t="shared" si="2"/>
        <v>#DIV/0!</v>
      </c>
      <c r="T48" s="177"/>
    </row>
    <row r="49" spans="1:20" s="176" customFormat="1" ht="14.1" customHeight="1">
      <c r="A49" s="285">
        <v>36</v>
      </c>
      <c r="B49" s="166"/>
      <c r="C49" s="167"/>
      <c r="D49" s="179" t="s">
        <v>439</v>
      </c>
      <c r="E49" s="636" t="s">
        <v>307</v>
      </c>
      <c r="F49" s="168" t="s">
        <v>440</v>
      </c>
      <c r="G49" s="169">
        <v>11.68</v>
      </c>
      <c r="H49" s="170" t="s">
        <v>412</v>
      </c>
      <c r="I49" s="171" t="s">
        <v>5</v>
      </c>
      <c r="J49" s="172"/>
      <c r="K49" s="173">
        <v>104</v>
      </c>
      <c r="L49" s="173">
        <v>52</v>
      </c>
      <c r="M49" s="173">
        <v>252</v>
      </c>
      <c r="N49" s="174">
        <f t="shared" si="0"/>
        <v>1214.72</v>
      </c>
      <c r="O49" s="54"/>
      <c r="P49" s="175" t="e">
        <f t="shared" si="3"/>
        <v>#DIV/0!</v>
      </c>
      <c r="Q49" s="175" t="e">
        <f t="shared" si="1"/>
        <v>#DIV/0!</v>
      </c>
      <c r="R49" s="51" t="e">
        <f t="shared" si="2"/>
        <v>#DIV/0!</v>
      </c>
      <c r="T49" s="177"/>
    </row>
    <row r="50" spans="1:20" s="176" customFormat="1" ht="17.100000000000001" customHeight="1">
      <c r="A50" s="285">
        <v>37</v>
      </c>
      <c r="B50" s="178"/>
      <c r="C50" s="167"/>
      <c r="D50" s="179" t="s">
        <v>441</v>
      </c>
      <c r="E50" s="636" t="s">
        <v>307</v>
      </c>
      <c r="F50" s="168" t="s">
        <v>440</v>
      </c>
      <c r="G50" s="169">
        <v>10.56</v>
      </c>
      <c r="H50" s="170" t="s">
        <v>412</v>
      </c>
      <c r="I50" s="171" t="s">
        <v>5</v>
      </c>
      <c r="J50" s="172"/>
      <c r="K50" s="173">
        <v>104</v>
      </c>
      <c r="L50" s="173">
        <v>52</v>
      </c>
      <c r="M50" s="173">
        <v>252</v>
      </c>
      <c r="N50" s="174">
        <f t="shared" si="0"/>
        <v>1098.24</v>
      </c>
      <c r="O50" s="54"/>
      <c r="P50" s="175" t="e">
        <f t="shared" si="3"/>
        <v>#DIV/0!</v>
      </c>
      <c r="Q50" s="175" t="e">
        <f t="shared" si="1"/>
        <v>#DIV/0!</v>
      </c>
      <c r="R50" s="51" t="e">
        <f t="shared" si="2"/>
        <v>#DIV/0!</v>
      </c>
      <c r="T50" s="177"/>
    </row>
    <row r="51" spans="1:20" s="176" customFormat="1" ht="17.100000000000001" customHeight="1">
      <c r="A51" s="285">
        <v>38</v>
      </c>
      <c r="B51" s="166"/>
      <c r="C51" s="167"/>
      <c r="D51" s="179" t="s">
        <v>442</v>
      </c>
      <c r="E51" s="636" t="s">
        <v>307</v>
      </c>
      <c r="F51" s="168" t="s">
        <v>440</v>
      </c>
      <c r="G51" s="169">
        <v>10.88</v>
      </c>
      <c r="H51" s="170" t="s">
        <v>412</v>
      </c>
      <c r="I51" s="171" t="s">
        <v>5</v>
      </c>
      <c r="J51" s="172"/>
      <c r="K51" s="173">
        <v>104</v>
      </c>
      <c r="L51" s="173">
        <v>52</v>
      </c>
      <c r="M51" s="173">
        <v>252</v>
      </c>
      <c r="N51" s="174">
        <f t="shared" si="0"/>
        <v>1131.52</v>
      </c>
      <c r="O51" s="54"/>
      <c r="P51" s="175" t="e">
        <f t="shared" si="3"/>
        <v>#DIV/0!</v>
      </c>
      <c r="Q51" s="175" t="e">
        <f t="shared" si="1"/>
        <v>#DIV/0!</v>
      </c>
      <c r="R51" s="51" t="e">
        <f t="shared" si="2"/>
        <v>#DIV/0!</v>
      </c>
      <c r="T51" s="177"/>
    </row>
    <row r="52" spans="1:20" s="176" customFormat="1" ht="17.100000000000001" customHeight="1">
      <c r="A52" s="285">
        <v>39</v>
      </c>
      <c r="B52" s="178"/>
      <c r="C52" s="167"/>
      <c r="D52" s="179" t="s">
        <v>102</v>
      </c>
      <c r="E52" s="636" t="s">
        <v>307</v>
      </c>
      <c r="F52" s="168" t="s">
        <v>200</v>
      </c>
      <c r="G52" s="169">
        <v>11.53</v>
      </c>
      <c r="H52" s="170" t="s">
        <v>412</v>
      </c>
      <c r="I52" s="171" t="s">
        <v>8</v>
      </c>
      <c r="J52" s="172"/>
      <c r="K52" s="173">
        <v>252</v>
      </c>
      <c r="L52" s="173">
        <v>52</v>
      </c>
      <c r="M52" s="173">
        <v>252</v>
      </c>
      <c r="N52" s="174">
        <f t="shared" si="0"/>
        <v>2905.56</v>
      </c>
      <c r="O52" s="54"/>
      <c r="P52" s="175" t="e">
        <f t="shared" si="3"/>
        <v>#DIV/0!</v>
      </c>
      <c r="Q52" s="175" t="e">
        <f t="shared" si="1"/>
        <v>#DIV/0!</v>
      </c>
      <c r="R52" s="51" t="e">
        <f t="shared" si="2"/>
        <v>#DIV/0!</v>
      </c>
      <c r="T52" s="177"/>
    </row>
    <row r="53" spans="1:20" s="176" customFormat="1" ht="17.100000000000001" customHeight="1" thickBot="1">
      <c r="A53" s="286">
        <v>40</v>
      </c>
      <c r="B53" s="641"/>
      <c r="C53" s="637"/>
      <c r="D53" s="276" t="s">
        <v>443</v>
      </c>
      <c r="E53" s="638" t="s">
        <v>307</v>
      </c>
      <c r="F53" s="131" t="s">
        <v>444</v>
      </c>
      <c r="G53" s="287">
        <v>5.27</v>
      </c>
      <c r="H53" s="288" t="s">
        <v>411</v>
      </c>
      <c r="I53" s="275" t="s">
        <v>9</v>
      </c>
      <c r="J53" s="289"/>
      <c r="K53" s="290">
        <v>0</v>
      </c>
      <c r="L53" s="290">
        <v>0</v>
      </c>
      <c r="M53" s="290">
        <v>0</v>
      </c>
      <c r="N53" s="274">
        <f t="shared" si="0"/>
        <v>0</v>
      </c>
      <c r="O53" s="273"/>
      <c r="P53" s="291" t="e">
        <f t="shared" si="3"/>
        <v>#DIV/0!</v>
      </c>
      <c r="Q53" s="291" t="e">
        <f t="shared" si="1"/>
        <v>#DIV/0!</v>
      </c>
      <c r="R53" s="292" t="e">
        <f t="shared" si="2"/>
        <v>#DIV/0!</v>
      </c>
      <c r="T53" s="177"/>
    </row>
  </sheetData>
  <sheetProtection algorithmName="SHA-512" hashValue="cluwoIEfhJuA0TVIuBOgp7xOL9CTzbnxHcqkgZKok6rrEujdU9HCDRyJCB14Y7SnkqxQ2f2tx7NBvzDo1Vcrow==" saltValue="E/1CGHF1xy9poj3048Q1dA==" spinCount="100000" sheet="1" autoFilter="0"/>
  <autoFilter ref="A12:O53" xr:uid="{00000000-0009-0000-0000-00000C000000}"/>
  <mergeCells count="15">
    <mergeCell ref="A2:C6"/>
    <mergeCell ref="D2:G6"/>
    <mergeCell ref="O2:Q2"/>
    <mergeCell ref="R2:R3"/>
    <mergeCell ref="O3:Q3"/>
    <mergeCell ref="O4:Q6"/>
    <mergeCell ref="H2:N6"/>
    <mergeCell ref="W9:W10"/>
    <mergeCell ref="R9:R10"/>
    <mergeCell ref="A7:C10"/>
    <mergeCell ref="D7:E10"/>
    <mergeCell ref="F7:G10"/>
    <mergeCell ref="O7:Q8"/>
    <mergeCell ref="O9:Q10"/>
    <mergeCell ref="H7:N10"/>
  </mergeCells>
  <hyperlinks>
    <hyperlink ref="O3" location="Angebotsgesamtübersicht!A1" display="zur Angebotsgesamtübersicht" xr:uid="{00000000-0004-0000-0C00-000000000000}"/>
    <hyperlink ref="O2" location="Übersicht!A1" display="zur Gesamtübersicht" xr:uid="{00000000-0004-0000-0C00-000001000000}"/>
  </hyperlinks>
  <pageMargins left="0.70866141732283472" right="0.70866141732283472" top="0.78740157480314965" bottom="0.78740157480314965" header="0.31496062992125984" footer="0.31496062992125984"/>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tabColor theme="7" tint="0.79998168889431442"/>
  </sheetPr>
  <dimension ref="A1:Y35"/>
  <sheetViews>
    <sheetView zoomScaleNormal="100" workbookViewId="0">
      <selection activeCell="O2" sqref="O2:Q2"/>
    </sheetView>
  </sheetViews>
  <sheetFormatPr baseColWidth="10" defaultColWidth="11.42578125" defaultRowHeight="15"/>
  <cols>
    <col min="1" max="1" width="4.5703125" customWidth="1"/>
    <col min="2" max="2" width="8.7109375" hidden="1" customWidth="1"/>
    <col min="3" max="3" width="8.140625" bestFit="1" customWidth="1"/>
    <col min="4" max="4" width="6.42578125" style="46" bestFit="1" customWidth="1"/>
    <col min="5" max="5" width="8.42578125" style="46" bestFit="1" customWidth="1"/>
    <col min="6" max="6" width="23.5703125" customWidth="1"/>
    <col min="7" max="7" width="13.5703125" customWidth="1"/>
    <col min="9" max="9" width="6.140625" customWidth="1"/>
    <col min="10" max="10" width="6.140625" hidden="1" customWidth="1"/>
    <col min="11" max="11" width="7.28515625" customWidth="1"/>
    <col min="12" max="12" width="0.140625" customWidth="1"/>
    <col min="13" max="13" width="6.28515625" hidden="1" customWidth="1"/>
    <col min="14" max="14" width="10.85546875" bestFit="1" customWidth="1"/>
    <col min="15" max="15" width="8.42578125" customWidth="1"/>
    <col min="16" max="16" width="11" customWidth="1"/>
    <col min="17" max="17" width="8.7109375" customWidth="1"/>
    <col min="18" max="18" width="15.7109375" customWidth="1"/>
    <col min="19" max="19" width="2.140625" customWidth="1"/>
    <col min="20" max="20" width="10.7109375" customWidth="1"/>
    <col min="21" max="21" width="12" style="550" customWidth="1"/>
    <col min="22" max="22" width="10.7109375" customWidth="1"/>
    <col min="23" max="23" width="31.85546875" customWidth="1"/>
    <col min="24" max="24" width="1.140625" customWidth="1"/>
    <col min="25" max="25" width="16.42578125" bestFit="1" customWidth="1"/>
    <col min="39" max="39" width="11" customWidth="1"/>
  </cols>
  <sheetData>
    <row r="1" spans="1:25" ht="7.5" customHeight="1" thickBot="1"/>
    <row r="2" spans="1:25" ht="21.6" customHeight="1" thickTop="1">
      <c r="A2" s="931" t="s">
        <v>140</v>
      </c>
      <c r="B2" s="931"/>
      <c r="C2" s="931"/>
      <c r="D2" s="957" t="s">
        <v>271</v>
      </c>
      <c r="E2" s="957"/>
      <c r="F2" s="957"/>
      <c r="G2" s="958"/>
      <c r="H2" s="973" t="str">
        <f>'3-Angebotsgesamtübersicht'!$G$2</f>
        <v>Firma</v>
      </c>
      <c r="I2" s="974"/>
      <c r="J2" s="974"/>
      <c r="K2" s="974"/>
      <c r="L2" s="974"/>
      <c r="M2" s="974"/>
      <c r="N2" s="975"/>
      <c r="O2" s="1011" t="s">
        <v>173</v>
      </c>
      <c r="P2" s="1011"/>
      <c r="Q2" s="1011"/>
      <c r="R2" s="884" t="s">
        <v>172</v>
      </c>
      <c r="W2" s="135"/>
    </row>
    <row r="3" spans="1:25" ht="15" customHeight="1">
      <c r="A3" s="931"/>
      <c r="B3" s="931"/>
      <c r="C3" s="931"/>
      <c r="D3" s="957"/>
      <c r="E3" s="957"/>
      <c r="F3" s="957"/>
      <c r="G3" s="958"/>
      <c r="H3" s="976"/>
      <c r="I3" s="977"/>
      <c r="J3" s="977"/>
      <c r="K3" s="977"/>
      <c r="L3" s="977"/>
      <c r="M3" s="977"/>
      <c r="N3" s="978"/>
      <c r="O3" s="1012" t="s">
        <v>3</v>
      </c>
      <c r="P3" s="1012"/>
      <c r="Q3" s="1012"/>
      <c r="R3" s="885"/>
      <c r="Y3" s="136"/>
    </row>
    <row r="4" spans="1:25" ht="15" customHeight="1">
      <c r="A4" s="931"/>
      <c r="B4" s="931"/>
      <c r="C4" s="931"/>
      <c r="D4" s="957"/>
      <c r="E4" s="957"/>
      <c r="F4" s="957"/>
      <c r="G4" s="958"/>
      <c r="H4" s="976"/>
      <c r="I4" s="977"/>
      <c r="J4" s="977"/>
      <c r="K4" s="977"/>
      <c r="L4" s="977"/>
      <c r="M4" s="977"/>
      <c r="N4" s="978"/>
      <c r="O4" s="546"/>
      <c r="P4" s="546"/>
      <c r="Q4" s="546"/>
      <c r="R4" s="547"/>
      <c r="Y4" s="137"/>
    </row>
    <row r="5" spans="1:25" ht="15.75" customHeight="1">
      <c r="A5" s="931"/>
      <c r="B5" s="931"/>
      <c r="C5" s="931"/>
      <c r="D5" s="957"/>
      <c r="E5" s="957"/>
      <c r="F5" s="957"/>
      <c r="G5" s="958"/>
      <c r="H5" s="976"/>
      <c r="I5" s="977"/>
      <c r="J5" s="977"/>
      <c r="K5" s="977"/>
      <c r="L5" s="977"/>
      <c r="M5" s="977"/>
      <c r="N5" s="978"/>
      <c r="O5" s="546"/>
      <c r="P5" s="546"/>
      <c r="Q5" s="546"/>
      <c r="R5" s="547"/>
    </row>
    <row r="6" spans="1:25" ht="15.75" customHeight="1">
      <c r="A6" s="931"/>
      <c r="B6" s="931"/>
      <c r="C6" s="931"/>
      <c r="D6" s="957"/>
      <c r="E6" s="957"/>
      <c r="F6" s="957"/>
      <c r="G6" s="958"/>
      <c r="H6" s="979"/>
      <c r="I6" s="980"/>
      <c r="J6" s="980"/>
      <c r="K6" s="980"/>
      <c r="L6" s="980"/>
      <c r="M6" s="980"/>
      <c r="N6" s="981"/>
      <c r="O6" s="546"/>
      <c r="P6" s="546"/>
      <c r="Q6" s="546"/>
      <c r="R6" s="547"/>
    </row>
    <row r="7" spans="1:25" ht="15" customHeight="1">
      <c r="A7" s="931" t="s">
        <v>141</v>
      </c>
      <c r="B7" s="931"/>
      <c r="C7" s="931"/>
      <c r="D7" s="802" t="s">
        <v>573</v>
      </c>
      <c r="E7" s="863"/>
      <c r="F7" s="932" t="s">
        <v>272</v>
      </c>
      <c r="G7" s="933"/>
      <c r="H7" s="1002" t="s">
        <v>560</v>
      </c>
      <c r="I7" s="1003"/>
      <c r="J7" s="1003"/>
      <c r="K7" s="1003"/>
      <c r="L7" s="1003"/>
      <c r="M7" s="1003"/>
      <c r="N7" s="1004"/>
      <c r="O7" s="934" t="s">
        <v>167</v>
      </c>
      <c r="P7" s="934"/>
      <c r="Q7" s="934"/>
      <c r="R7" s="548"/>
    </row>
    <row r="8" spans="1:25" ht="15.75" customHeight="1" thickBot="1">
      <c r="A8" s="931"/>
      <c r="B8" s="931"/>
      <c r="C8" s="931"/>
      <c r="D8" s="863"/>
      <c r="E8" s="863"/>
      <c r="F8" s="932"/>
      <c r="G8" s="933"/>
      <c r="H8" s="1005"/>
      <c r="I8" s="1006"/>
      <c r="J8" s="1006"/>
      <c r="K8" s="1006"/>
      <c r="L8" s="1006"/>
      <c r="M8" s="1006"/>
      <c r="N8" s="1007"/>
      <c r="O8" s="936"/>
      <c r="P8" s="936"/>
      <c r="Q8" s="936"/>
      <c r="R8" s="549"/>
    </row>
    <row r="9" spans="1:25" ht="15" customHeight="1">
      <c r="A9" s="931"/>
      <c r="B9" s="931"/>
      <c r="C9" s="931"/>
      <c r="D9" s="863"/>
      <c r="E9" s="863"/>
      <c r="F9" s="932"/>
      <c r="G9" s="933"/>
      <c r="H9" s="1005"/>
      <c r="I9" s="1006"/>
      <c r="J9" s="1006"/>
      <c r="K9" s="1006"/>
      <c r="L9" s="1006"/>
      <c r="M9" s="1006"/>
      <c r="N9" s="1007"/>
      <c r="O9" s="1013">
        <f>'2-Preisblatt'!D5</f>
        <v>0</v>
      </c>
      <c r="P9" s="1014"/>
      <c r="Q9" s="1015"/>
      <c r="R9" s="1001" t="s">
        <v>165</v>
      </c>
      <c r="W9" s="799"/>
    </row>
    <row r="10" spans="1:25" ht="15.75" customHeight="1" thickBot="1">
      <c r="A10" s="931"/>
      <c r="B10" s="931"/>
      <c r="C10" s="931"/>
      <c r="D10" s="863"/>
      <c r="E10" s="863"/>
      <c r="F10" s="932"/>
      <c r="G10" s="933"/>
      <c r="H10" s="1008"/>
      <c r="I10" s="1009"/>
      <c r="J10" s="1009"/>
      <c r="K10" s="1009"/>
      <c r="L10" s="1009"/>
      <c r="M10" s="1009"/>
      <c r="N10" s="1010"/>
      <c r="O10" s="1016"/>
      <c r="P10" s="1017"/>
      <c r="Q10" s="1018"/>
      <c r="R10" s="929"/>
      <c r="W10" s="799"/>
    </row>
    <row r="11" spans="1:25" ht="23.25" customHeight="1">
      <c r="A11" s="138" t="s">
        <v>142</v>
      </c>
      <c r="B11" s="139"/>
      <c r="C11" s="139" t="s">
        <v>175</v>
      </c>
      <c r="D11" s="139" t="s">
        <v>181</v>
      </c>
      <c r="E11" s="139" t="s">
        <v>143</v>
      </c>
      <c r="F11" s="140" t="s">
        <v>148</v>
      </c>
      <c r="G11" s="141" t="s">
        <v>145</v>
      </c>
      <c r="H11" s="139" t="s">
        <v>43</v>
      </c>
      <c r="I11" s="142" t="s">
        <v>176</v>
      </c>
      <c r="J11" s="142" t="s">
        <v>177</v>
      </c>
      <c r="K11" s="252" t="s">
        <v>146</v>
      </c>
      <c r="L11" s="252"/>
      <c r="M11" s="253"/>
      <c r="N11" s="254" t="s">
        <v>62</v>
      </c>
      <c r="O11" s="635" t="s">
        <v>563</v>
      </c>
      <c r="P11" s="143" t="s">
        <v>147</v>
      </c>
      <c r="Q11" s="143"/>
      <c r="R11" s="144" t="s">
        <v>164</v>
      </c>
      <c r="W11" s="2"/>
    </row>
    <row r="12" spans="1:25" ht="51" customHeight="1">
      <c r="A12" s="145"/>
      <c r="B12" s="146"/>
      <c r="C12" s="146"/>
      <c r="D12" s="146" t="s">
        <v>143</v>
      </c>
      <c r="E12" s="146"/>
      <c r="F12" s="147" t="s">
        <v>148</v>
      </c>
      <c r="G12" s="148" t="s">
        <v>149</v>
      </c>
      <c r="H12" s="146" t="s">
        <v>150</v>
      </c>
      <c r="I12" s="149" t="s">
        <v>144</v>
      </c>
      <c r="J12" s="150"/>
      <c r="K12" s="151"/>
      <c r="L12" s="151" t="s">
        <v>151</v>
      </c>
      <c r="M12" s="151" t="s">
        <v>152</v>
      </c>
      <c r="N12" s="152" t="s">
        <v>153</v>
      </c>
      <c r="O12" s="153" t="s">
        <v>564</v>
      </c>
      <c r="P12" s="154" t="s">
        <v>154</v>
      </c>
      <c r="Q12" s="154" t="s">
        <v>155</v>
      </c>
      <c r="R12" s="155" t="s">
        <v>156</v>
      </c>
      <c r="W12" s="251"/>
    </row>
    <row r="13" spans="1:25">
      <c r="A13" s="156"/>
      <c r="B13" s="157"/>
      <c r="C13" s="158"/>
      <c r="D13" s="158"/>
      <c r="E13" s="158"/>
      <c r="F13" s="159" t="s">
        <v>139</v>
      </c>
      <c r="G13" s="160">
        <f>SUM(G14:G$25)</f>
        <v>374</v>
      </c>
      <c r="H13" s="161"/>
      <c r="I13" s="158"/>
      <c r="J13" s="162"/>
      <c r="K13" s="161"/>
      <c r="L13" s="161"/>
      <c r="M13" s="161"/>
      <c r="N13" s="160">
        <f>SUM(N14:N$25)</f>
        <v>5570.9999999999991</v>
      </c>
      <c r="O13" s="161"/>
      <c r="P13" s="163" t="e">
        <f>SUM(P14:P$34)</f>
        <v>#DIV/0!</v>
      </c>
      <c r="Q13" s="163" t="e">
        <f>SUM(Q14:Q$34)</f>
        <v>#DIV/0!</v>
      </c>
      <c r="R13" s="164" t="e">
        <f>SUM(R14:R$34)</f>
        <v>#DIV/0!</v>
      </c>
    </row>
    <row r="14" spans="1:25" s="176" customFormat="1" ht="14.1" customHeight="1">
      <c r="A14" s="165">
        <v>1</v>
      </c>
      <c r="B14" s="166"/>
      <c r="C14" s="167" t="s">
        <v>275</v>
      </c>
      <c r="D14" s="168" t="s">
        <v>189</v>
      </c>
      <c r="E14" s="168"/>
      <c r="F14" s="295" t="s">
        <v>276</v>
      </c>
      <c r="G14" s="169">
        <v>30</v>
      </c>
      <c r="H14" s="170" t="s">
        <v>195</v>
      </c>
      <c r="I14" s="171" t="s">
        <v>8</v>
      </c>
      <c r="J14" s="171">
        <v>4</v>
      </c>
      <c r="K14" s="173">
        <v>4</v>
      </c>
      <c r="L14" s="173">
        <v>4</v>
      </c>
      <c r="M14" s="173">
        <v>4</v>
      </c>
      <c r="N14" s="174">
        <f>G14*K14</f>
        <v>120</v>
      </c>
      <c r="O14" s="54"/>
      <c r="P14" s="175" t="e">
        <f>N14/O14</f>
        <v>#DIV/0!</v>
      </c>
      <c r="Q14" s="175" t="e">
        <f>P14/12</f>
        <v>#DIV/0!</v>
      </c>
      <c r="R14" s="51" t="e">
        <f>P14*$O$9</f>
        <v>#DIV/0!</v>
      </c>
      <c r="T14" s="177"/>
      <c r="U14" s="551"/>
    </row>
    <row r="15" spans="1:25" s="176" customFormat="1" ht="14.1" customHeight="1">
      <c r="A15" s="165">
        <v>2</v>
      </c>
      <c r="B15" s="178"/>
      <c r="C15" s="167" t="s">
        <v>277</v>
      </c>
      <c r="D15" s="168" t="s">
        <v>189</v>
      </c>
      <c r="E15" s="168"/>
      <c r="F15" s="168" t="s">
        <v>338</v>
      </c>
      <c r="G15" s="169">
        <v>16</v>
      </c>
      <c r="H15" s="170"/>
      <c r="I15" s="171" t="s">
        <v>9</v>
      </c>
      <c r="J15" s="171"/>
      <c r="K15" s="173">
        <v>0</v>
      </c>
      <c r="L15" s="173">
        <v>0</v>
      </c>
      <c r="M15" s="173">
        <v>0</v>
      </c>
      <c r="N15" s="174">
        <f t="shared" ref="N15:N25" si="0">G15*K15</f>
        <v>0</v>
      </c>
      <c r="O15" s="54"/>
      <c r="P15" s="175" t="e">
        <f t="shared" ref="P15:P25" si="1">N15/O15</f>
        <v>#DIV/0!</v>
      </c>
      <c r="Q15" s="175" t="e">
        <f t="shared" ref="Q15:Q25" si="2">P15/12</f>
        <v>#DIV/0!</v>
      </c>
      <c r="R15" s="51" t="e">
        <f t="shared" ref="R15:R25" si="3">P15*$O$9</f>
        <v>#DIV/0!</v>
      </c>
      <c r="T15" s="177"/>
      <c r="U15" s="551"/>
    </row>
    <row r="16" spans="1:25" s="176" customFormat="1" ht="14.1" customHeight="1">
      <c r="A16" s="165">
        <v>3</v>
      </c>
      <c r="B16" s="166"/>
      <c r="C16" s="167" t="s">
        <v>278</v>
      </c>
      <c r="D16" s="179" t="s">
        <v>189</v>
      </c>
      <c r="E16" s="179"/>
      <c r="F16" s="295" t="s">
        <v>512</v>
      </c>
      <c r="G16" s="169">
        <v>14</v>
      </c>
      <c r="H16" s="170" t="s">
        <v>195</v>
      </c>
      <c r="I16" s="171" t="s">
        <v>8</v>
      </c>
      <c r="J16" s="171">
        <v>4</v>
      </c>
      <c r="K16" s="173">
        <v>4</v>
      </c>
      <c r="L16" s="173">
        <v>4</v>
      </c>
      <c r="M16" s="173">
        <v>4</v>
      </c>
      <c r="N16" s="174">
        <f t="shared" si="0"/>
        <v>56</v>
      </c>
      <c r="O16" s="54"/>
      <c r="P16" s="175" t="e">
        <f t="shared" si="1"/>
        <v>#DIV/0!</v>
      </c>
      <c r="Q16" s="175" t="e">
        <f t="shared" si="2"/>
        <v>#DIV/0!</v>
      </c>
      <c r="R16" s="51" t="e">
        <f t="shared" si="3"/>
        <v>#DIV/0!</v>
      </c>
      <c r="T16" s="177"/>
      <c r="U16" s="551"/>
    </row>
    <row r="17" spans="1:22" s="180" customFormat="1" ht="14.1" customHeight="1">
      <c r="A17" s="165">
        <v>4</v>
      </c>
      <c r="B17" s="178"/>
      <c r="C17" s="167" t="s">
        <v>310</v>
      </c>
      <c r="D17" s="179" t="s">
        <v>307</v>
      </c>
      <c r="E17" s="179"/>
      <c r="F17" s="295" t="s">
        <v>311</v>
      </c>
      <c r="G17" s="169">
        <v>52</v>
      </c>
      <c r="H17" s="170" t="s">
        <v>184</v>
      </c>
      <c r="I17" s="171" t="s">
        <v>9</v>
      </c>
      <c r="J17" s="171">
        <v>4</v>
      </c>
      <c r="K17" s="173">
        <v>4</v>
      </c>
      <c r="L17" s="173">
        <v>4</v>
      </c>
      <c r="M17" s="173">
        <v>4</v>
      </c>
      <c r="N17" s="174">
        <f t="shared" si="0"/>
        <v>208</v>
      </c>
      <c r="O17" s="54"/>
      <c r="P17" s="175" t="e">
        <f t="shared" si="1"/>
        <v>#DIV/0!</v>
      </c>
      <c r="Q17" s="175" t="e">
        <f t="shared" si="2"/>
        <v>#DIV/0!</v>
      </c>
      <c r="R17" s="51" t="e">
        <f t="shared" si="3"/>
        <v>#DIV/0!</v>
      </c>
      <c r="T17" s="177"/>
      <c r="U17" s="552"/>
    </row>
    <row r="18" spans="1:22" s="176" customFormat="1" ht="14.1" customHeight="1">
      <c r="A18" s="165">
        <v>5</v>
      </c>
      <c r="B18" s="166"/>
      <c r="C18" s="167" t="s">
        <v>316</v>
      </c>
      <c r="D18" s="179" t="s">
        <v>307</v>
      </c>
      <c r="E18" s="179"/>
      <c r="F18" s="295" t="s">
        <v>297</v>
      </c>
      <c r="G18" s="169">
        <v>28.98</v>
      </c>
      <c r="H18" s="170" t="s">
        <v>195</v>
      </c>
      <c r="I18" s="171" t="s">
        <v>8</v>
      </c>
      <c r="J18" s="171">
        <v>52</v>
      </c>
      <c r="K18" s="173">
        <v>52</v>
      </c>
      <c r="L18" s="173">
        <v>52</v>
      </c>
      <c r="M18" s="173">
        <v>52</v>
      </c>
      <c r="N18" s="174">
        <f t="shared" si="0"/>
        <v>1506.96</v>
      </c>
      <c r="O18" s="54"/>
      <c r="P18" s="175" t="e">
        <f t="shared" si="1"/>
        <v>#DIV/0!</v>
      </c>
      <c r="Q18" s="175" t="e">
        <f t="shared" si="2"/>
        <v>#DIV/0!</v>
      </c>
      <c r="R18" s="51" t="e">
        <f t="shared" si="3"/>
        <v>#DIV/0!</v>
      </c>
      <c r="T18" s="177"/>
      <c r="U18" s="551"/>
    </row>
    <row r="19" spans="1:22" s="176" customFormat="1" ht="14.1" customHeight="1">
      <c r="A19" s="165">
        <v>6</v>
      </c>
      <c r="B19" s="178"/>
      <c r="C19" s="167" t="s">
        <v>317</v>
      </c>
      <c r="D19" s="179" t="s">
        <v>307</v>
      </c>
      <c r="E19" s="179"/>
      <c r="F19" s="295" t="s">
        <v>198</v>
      </c>
      <c r="G19" s="169">
        <v>60.5</v>
      </c>
      <c r="H19" s="170" t="s">
        <v>184</v>
      </c>
      <c r="I19" s="171" t="s">
        <v>9</v>
      </c>
      <c r="J19" s="171">
        <v>4</v>
      </c>
      <c r="K19" s="173">
        <v>4</v>
      </c>
      <c r="L19" s="173">
        <v>4</v>
      </c>
      <c r="M19" s="173">
        <v>4</v>
      </c>
      <c r="N19" s="174">
        <f t="shared" si="0"/>
        <v>242</v>
      </c>
      <c r="O19" s="54"/>
      <c r="P19" s="175" t="e">
        <f t="shared" si="1"/>
        <v>#DIV/0!</v>
      </c>
      <c r="Q19" s="175" t="e">
        <f t="shared" si="2"/>
        <v>#DIV/0!</v>
      </c>
      <c r="R19" s="51" t="e">
        <f t="shared" si="3"/>
        <v>#DIV/0!</v>
      </c>
      <c r="T19" s="177"/>
      <c r="U19" s="551"/>
    </row>
    <row r="20" spans="1:22" s="176" customFormat="1" ht="14.1" customHeight="1">
      <c r="A20" s="165">
        <v>7</v>
      </c>
      <c r="B20" s="166"/>
      <c r="C20" s="167" t="s">
        <v>318</v>
      </c>
      <c r="D20" s="179" t="s">
        <v>307</v>
      </c>
      <c r="E20" s="179"/>
      <c r="F20" s="168" t="s">
        <v>303</v>
      </c>
      <c r="G20" s="169">
        <v>0</v>
      </c>
      <c r="H20" s="170"/>
      <c r="I20" s="171" t="s">
        <v>8</v>
      </c>
      <c r="J20" s="171"/>
      <c r="K20" s="173">
        <v>0</v>
      </c>
      <c r="L20" s="173">
        <v>0</v>
      </c>
      <c r="M20" s="173">
        <v>0</v>
      </c>
      <c r="N20" s="174">
        <f t="shared" si="0"/>
        <v>0</v>
      </c>
      <c r="O20" s="54"/>
      <c r="P20" s="175" t="e">
        <f t="shared" si="1"/>
        <v>#DIV/0!</v>
      </c>
      <c r="Q20" s="175" t="e">
        <f t="shared" si="2"/>
        <v>#DIV/0!</v>
      </c>
      <c r="R20" s="51" t="e">
        <f t="shared" si="3"/>
        <v>#DIV/0!</v>
      </c>
      <c r="T20" s="177"/>
      <c r="U20" s="551"/>
    </row>
    <row r="21" spans="1:22" s="176" customFormat="1" ht="14.1" customHeight="1">
      <c r="A21" s="165">
        <v>8</v>
      </c>
      <c r="B21" s="178"/>
      <c r="C21" s="167" t="s">
        <v>68</v>
      </c>
      <c r="D21" s="179" t="s">
        <v>307</v>
      </c>
      <c r="E21" s="179"/>
      <c r="F21" s="295" t="s">
        <v>305</v>
      </c>
      <c r="G21" s="169">
        <v>27.28</v>
      </c>
      <c r="H21" s="170" t="s">
        <v>195</v>
      </c>
      <c r="I21" s="171" t="s">
        <v>8</v>
      </c>
      <c r="J21" s="171">
        <v>52</v>
      </c>
      <c r="K21" s="173">
        <v>52</v>
      </c>
      <c r="L21" s="173">
        <v>52</v>
      </c>
      <c r="M21" s="173">
        <v>52</v>
      </c>
      <c r="N21" s="174">
        <f t="shared" si="0"/>
        <v>1418.56</v>
      </c>
      <c r="O21" s="54"/>
      <c r="P21" s="175" t="e">
        <f t="shared" si="1"/>
        <v>#DIV/0!</v>
      </c>
      <c r="Q21" s="175" t="e">
        <f t="shared" si="2"/>
        <v>#DIV/0!</v>
      </c>
      <c r="R21" s="51" t="e">
        <f t="shared" si="3"/>
        <v>#DIV/0!</v>
      </c>
      <c r="T21" s="177"/>
      <c r="U21" s="551"/>
    </row>
    <row r="22" spans="1:22" s="176" customFormat="1" ht="14.1" customHeight="1">
      <c r="A22" s="165">
        <v>9</v>
      </c>
      <c r="B22" s="178"/>
      <c r="C22" s="167" t="s">
        <v>319</v>
      </c>
      <c r="D22" s="179" t="s">
        <v>182</v>
      </c>
      <c r="E22" s="179"/>
      <c r="F22" s="295" t="s">
        <v>297</v>
      </c>
      <c r="G22" s="169">
        <v>18.149999999999999</v>
      </c>
      <c r="H22" s="170" t="s">
        <v>195</v>
      </c>
      <c r="I22" s="171" t="s">
        <v>8</v>
      </c>
      <c r="J22" s="171">
        <v>52</v>
      </c>
      <c r="K22" s="173">
        <v>52</v>
      </c>
      <c r="L22" s="173">
        <v>52</v>
      </c>
      <c r="M22" s="173">
        <v>52</v>
      </c>
      <c r="N22" s="174">
        <f t="shared" si="0"/>
        <v>943.8</v>
      </c>
      <c r="O22" s="54"/>
      <c r="P22" s="175" t="e">
        <f t="shared" si="1"/>
        <v>#DIV/0!</v>
      </c>
      <c r="Q22" s="175" t="e">
        <f t="shared" si="2"/>
        <v>#DIV/0!</v>
      </c>
      <c r="R22" s="51" t="e">
        <f t="shared" si="3"/>
        <v>#DIV/0!</v>
      </c>
      <c r="T22" s="177"/>
      <c r="U22" s="551"/>
    </row>
    <row r="23" spans="1:22" s="176" customFormat="1" ht="14.1" customHeight="1">
      <c r="A23" s="165">
        <v>10</v>
      </c>
      <c r="B23" s="166"/>
      <c r="C23" s="167" t="s">
        <v>320</v>
      </c>
      <c r="D23" s="179" t="s">
        <v>182</v>
      </c>
      <c r="E23" s="179"/>
      <c r="F23" s="295" t="s">
        <v>321</v>
      </c>
      <c r="G23" s="169">
        <v>16.43</v>
      </c>
      <c r="H23" s="170" t="s">
        <v>184</v>
      </c>
      <c r="I23" s="171" t="s">
        <v>9</v>
      </c>
      <c r="J23" s="171">
        <v>52</v>
      </c>
      <c r="K23" s="173">
        <v>52</v>
      </c>
      <c r="L23" s="173">
        <v>52</v>
      </c>
      <c r="M23" s="173">
        <v>52</v>
      </c>
      <c r="N23" s="174">
        <f t="shared" si="0"/>
        <v>854.36</v>
      </c>
      <c r="O23" s="54"/>
      <c r="P23" s="175" t="e">
        <f t="shared" si="1"/>
        <v>#DIV/0!</v>
      </c>
      <c r="Q23" s="175" t="e">
        <f t="shared" si="2"/>
        <v>#DIV/0!</v>
      </c>
      <c r="R23" s="51" t="e">
        <f t="shared" si="3"/>
        <v>#DIV/0!</v>
      </c>
      <c r="T23" s="177"/>
      <c r="U23" s="551"/>
    </row>
    <row r="24" spans="1:22" s="176" customFormat="1" ht="14.1" customHeight="1">
      <c r="A24" s="165">
        <v>11</v>
      </c>
      <c r="B24" s="178"/>
      <c r="C24" s="167" t="s">
        <v>322</v>
      </c>
      <c r="D24" s="179" t="s">
        <v>182</v>
      </c>
      <c r="E24" s="179"/>
      <c r="F24" s="295" t="s">
        <v>323</v>
      </c>
      <c r="G24" s="169">
        <v>110.66</v>
      </c>
      <c r="H24" s="170" t="s">
        <v>184</v>
      </c>
      <c r="I24" s="171" t="s">
        <v>9</v>
      </c>
      <c r="J24" s="171">
        <v>2</v>
      </c>
      <c r="K24" s="173">
        <v>2</v>
      </c>
      <c r="L24" s="173">
        <v>2</v>
      </c>
      <c r="M24" s="173">
        <v>2</v>
      </c>
      <c r="N24" s="174">
        <f t="shared" si="0"/>
        <v>221.32</v>
      </c>
      <c r="O24" s="54"/>
      <c r="P24" s="175" t="e">
        <f t="shared" si="1"/>
        <v>#DIV/0!</v>
      </c>
      <c r="Q24" s="175" t="e">
        <f t="shared" si="2"/>
        <v>#DIV/0!</v>
      </c>
      <c r="R24" s="51" t="e">
        <f t="shared" si="3"/>
        <v>#DIV/0!</v>
      </c>
      <c r="T24" s="177"/>
      <c r="U24" s="551"/>
    </row>
    <row r="25" spans="1:22" s="176" customFormat="1" ht="14.1" customHeight="1">
      <c r="A25" s="165">
        <v>12</v>
      </c>
      <c r="B25" s="166"/>
      <c r="C25" s="167" t="s">
        <v>324</v>
      </c>
      <c r="D25" s="179" t="s">
        <v>182</v>
      </c>
      <c r="E25" s="179"/>
      <c r="F25" s="168" t="s">
        <v>325</v>
      </c>
      <c r="G25" s="169">
        <v>0</v>
      </c>
      <c r="H25" s="170" t="s">
        <v>184</v>
      </c>
      <c r="I25" s="171" t="s">
        <v>8</v>
      </c>
      <c r="J25" s="171"/>
      <c r="K25" s="173">
        <v>0</v>
      </c>
      <c r="L25" s="173">
        <v>0</v>
      </c>
      <c r="M25" s="173">
        <v>0</v>
      </c>
      <c r="N25" s="174">
        <f t="shared" si="0"/>
        <v>0</v>
      </c>
      <c r="O25" s="54"/>
      <c r="P25" s="175" t="e">
        <f t="shared" si="1"/>
        <v>#DIV/0!</v>
      </c>
      <c r="Q25" s="175" t="e">
        <f t="shared" si="2"/>
        <v>#DIV/0!</v>
      </c>
      <c r="R25" s="51" t="e">
        <f t="shared" si="3"/>
        <v>#DIV/0!</v>
      </c>
      <c r="T25" s="177"/>
      <c r="U25" s="551"/>
    </row>
    <row r="26" spans="1:22" s="176" customFormat="1" ht="5.45" customHeight="1">
      <c r="A26" s="165"/>
      <c r="B26" s="166"/>
      <c r="C26" s="167"/>
      <c r="D26" s="179"/>
      <c r="E26" s="179"/>
      <c r="F26" s="168"/>
      <c r="G26" s="169"/>
      <c r="H26" s="170"/>
      <c r="I26" s="194"/>
      <c r="J26" s="194"/>
      <c r="K26" s="195"/>
      <c r="L26" s="195"/>
      <c r="M26" s="195"/>
      <c r="N26" s="193"/>
      <c r="O26" s="219"/>
      <c r="P26" s="196"/>
      <c r="Q26" s="196"/>
      <c r="R26" s="197"/>
      <c r="T26" s="177"/>
      <c r="U26" s="551"/>
    </row>
    <row r="27" spans="1:22" s="176" customFormat="1" ht="14.1" customHeight="1">
      <c r="A27" s="165"/>
      <c r="B27" s="178"/>
      <c r="C27" s="167"/>
      <c r="D27" s="179"/>
      <c r="E27" s="179"/>
      <c r="F27" s="646" t="s">
        <v>332</v>
      </c>
      <c r="G27" s="647" t="s">
        <v>331</v>
      </c>
      <c r="H27" s="170"/>
      <c r="I27" s="194"/>
      <c r="J27" s="194"/>
      <c r="K27" s="998" t="s">
        <v>146</v>
      </c>
      <c r="L27" s="999"/>
      <c r="M27" s="1000"/>
      <c r="N27" s="193"/>
      <c r="O27" s="648" t="s">
        <v>449</v>
      </c>
      <c r="P27" s="175"/>
      <c r="Q27" s="175"/>
      <c r="R27" s="51"/>
      <c r="T27" s="642" t="s">
        <v>570</v>
      </c>
      <c r="U27" s="643"/>
      <c r="V27" s="167" t="s">
        <v>571</v>
      </c>
    </row>
    <row r="28" spans="1:22" s="176" customFormat="1" ht="14.1" customHeight="1">
      <c r="A28" s="165"/>
      <c r="B28" s="166"/>
      <c r="C28" s="167"/>
      <c r="D28" s="179" t="s">
        <v>187</v>
      </c>
      <c r="E28" s="179" t="s">
        <v>293</v>
      </c>
      <c r="F28" s="168" t="s">
        <v>326</v>
      </c>
      <c r="G28" s="649">
        <v>520</v>
      </c>
      <c r="H28" s="170"/>
      <c r="I28" s="194"/>
      <c r="J28" s="194"/>
      <c r="K28" s="995">
        <v>1</v>
      </c>
      <c r="L28" s="996"/>
      <c r="M28" s="997"/>
      <c r="N28" s="193"/>
      <c r="O28" s="650">
        <f>U28/60*G28</f>
        <v>0</v>
      </c>
      <c r="P28" s="175">
        <f>K28*O28</f>
        <v>0</v>
      </c>
      <c r="Q28" s="175">
        <f>P28/12</f>
        <v>0</v>
      </c>
      <c r="R28" s="51">
        <f>P28*$O$9</f>
        <v>0</v>
      </c>
      <c r="T28" s="177"/>
      <c r="U28" s="644"/>
      <c r="V28" s="553">
        <f>R28/G28</f>
        <v>0</v>
      </c>
    </row>
    <row r="29" spans="1:22" s="176" customFormat="1" ht="14.1" customHeight="1">
      <c r="A29" s="165"/>
      <c r="B29" s="178"/>
      <c r="C29" s="167"/>
      <c r="D29" s="179" t="s">
        <v>307</v>
      </c>
      <c r="E29" s="179" t="s">
        <v>315</v>
      </c>
      <c r="F29" s="168" t="s">
        <v>327</v>
      </c>
      <c r="G29" s="649">
        <v>224</v>
      </c>
      <c r="H29" s="170"/>
      <c r="I29" s="194"/>
      <c r="J29" s="194"/>
      <c r="K29" s="995">
        <v>1</v>
      </c>
      <c r="L29" s="996"/>
      <c r="M29" s="997"/>
      <c r="N29" s="193"/>
      <c r="O29" s="650">
        <f t="shared" ref="O29:O34" si="4">U29/60*G29</f>
        <v>0</v>
      </c>
      <c r="P29" s="175">
        <f t="shared" ref="P29:P34" si="5">K29*O29</f>
        <v>0</v>
      </c>
      <c r="Q29" s="175">
        <f t="shared" ref="Q29:Q34" si="6">P29/12</f>
        <v>0</v>
      </c>
      <c r="R29" s="51">
        <f t="shared" ref="R29:R34" si="7">P29*$O$9</f>
        <v>0</v>
      </c>
      <c r="T29" s="177"/>
      <c r="U29" s="645"/>
      <c r="V29" s="553">
        <f t="shared" ref="V29:V34" si="8">R29/G29</f>
        <v>0</v>
      </c>
    </row>
    <row r="30" spans="1:22" s="176" customFormat="1" ht="14.1" customHeight="1">
      <c r="A30" s="165"/>
      <c r="B30" s="166"/>
      <c r="C30" s="167"/>
      <c r="D30" s="179"/>
      <c r="E30" s="179"/>
      <c r="F30" s="168" t="s">
        <v>328</v>
      </c>
      <c r="G30" s="649">
        <v>90</v>
      </c>
      <c r="H30" s="170"/>
      <c r="I30" s="194"/>
      <c r="J30" s="194"/>
      <c r="K30" s="995">
        <v>1</v>
      </c>
      <c r="L30" s="996"/>
      <c r="M30" s="997"/>
      <c r="N30" s="193"/>
      <c r="O30" s="650">
        <f t="shared" si="4"/>
        <v>0</v>
      </c>
      <c r="P30" s="175">
        <f t="shared" si="5"/>
        <v>0</v>
      </c>
      <c r="Q30" s="175">
        <f t="shared" si="6"/>
        <v>0</v>
      </c>
      <c r="R30" s="51">
        <f t="shared" si="7"/>
        <v>0</v>
      </c>
      <c r="T30" s="177"/>
      <c r="U30" s="645"/>
      <c r="V30" s="553">
        <f t="shared" si="8"/>
        <v>0</v>
      </c>
    </row>
    <row r="31" spans="1:22" s="176" customFormat="1" ht="14.1" customHeight="1">
      <c r="A31" s="165"/>
      <c r="B31" s="178"/>
      <c r="C31" s="167"/>
      <c r="D31" s="179"/>
      <c r="E31" s="179"/>
      <c r="F31" s="168" t="s">
        <v>329</v>
      </c>
      <c r="G31" s="649">
        <v>56</v>
      </c>
      <c r="H31" s="170"/>
      <c r="I31" s="194"/>
      <c r="J31" s="194"/>
      <c r="K31" s="995">
        <v>1</v>
      </c>
      <c r="L31" s="996"/>
      <c r="M31" s="997"/>
      <c r="N31" s="193"/>
      <c r="O31" s="650">
        <f t="shared" si="4"/>
        <v>0</v>
      </c>
      <c r="P31" s="175">
        <f t="shared" si="5"/>
        <v>0</v>
      </c>
      <c r="Q31" s="175">
        <f t="shared" si="6"/>
        <v>0</v>
      </c>
      <c r="R31" s="51">
        <f t="shared" si="7"/>
        <v>0</v>
      </c>
      <c r="T31" s="177"/>
      <c r="U31" s="644"/>
      <c r="V31" s="553">
        <f t="shared" si="8"/>
        <v>0</v>
      </c>
    </row>
    <row r="32" spans="1:22" s="176" customFormat="1" ht="14.1" customHeight="1">
      <c r="A32" s="165"/>
      <c r="B32" s="166"/>
      <c r="C32" s="167"/>
      <c r="D32" s="179"/>
      <c r="E32" s="179"/>
      <c r="F32" s="168" t="s">
        <v>330</v>
      </c>
      <c r="G32" s="649">
        <v>12</v>
      </c>
      <c r="H32" s="170"/>
      <c r="I32" s="194"/>
      <c r="J32" s="194"/>
      <c r="K32" s="995">
        <v>1</v>
      </c>
      <c r="L32" s="996"/>
      <c r="M32" s="997"/>
      <c r="N32" s="193"/>
      <c r="O32" s="650">
        <f t="shared" si="4"/>
        <v>0</v>
      </c>
      <c r="P32" s="175">
        <f t="shared" si="5"/>
        <v>0</v>
      </c>
      <c r="Q32" s="175">
        <f t="shared" si="6"/>
        <v>0</v>
      </c>
      <c r="R32" s="51">
        <f t="shared" si="7"/>
        <v>0</v>
      </c>
      <c r="T32" s="177"/>
      <c r="U32" s="645"/>
      <c r="V32" s="553">
        <f t="shared" si="8"/>
        <v>0</v>
      </c>
    </row>
    <row r="33" spans="1:22" s="176" customFormat="1" ht="14.1" customHeight="1">
      <c r="A33" s="165"/>
      <c r="B33" s="178"/>
      <c r="C33" s="167"/>
      <c r="D33" s="179" t="s">
        <v>307</v>
      </c>
      <c r="E33" s="179" t="s">
        <v>309</v>
      </c>
      <c r="F33" s="168" t="s">
        <v>333</v>
      </c>
      <c r="G33" s="649">
        <v>12</v>
      </c>
      <c r="H33" s="170"/>
      <c r="I33" s="194"/>
      <c r="J33" s="194"/>
      <c r="K33" s="995">
        <v>4</v>
      </c>
      <c r="L33" s="996"/>
      <c r="M33" s="997"/>
      <c r="N33" s="193"/>
      <c r="O33" s="650">
        <f t="shared" si="4"/>
        <v>0</v>
      </c>
      <c r="P33" s="175">
        <f t="shared" si="5"/>
        <v>0</v>
      </c>
      <c r="Q33" s="175">
        <f t="shared" si="6"/>
        <v>0</v>
      </c>
      <c r="R33" s="51">
        <f t="shared" si="7"/>
        <v>0</v>
      </c>
      <c r="T33" s="177"/>
      <c r="U33" s="645"/>
      <c r="V33" s="553">
        <f t="shared" si="8"/>
        <v>0</v>
      </c>
    </row>
    <row r="34" spans="1:22" s="176" customFormat="1" ht="14.1" customHeight="1">
      <c r="A34" s="165"/>
      <c r="B34" s="166"/>
      <c r="C34" s="167"/>
      <c r="D34" s="179" t="s">
        <v>307</v>
      </c>
      <c r="E34" s="179" t="s">
        <v>309</v>
      </c>
      <c r="F34" s="168" t="s">
        <v>334</v>
      </c>
      <c r="G34" s="649">
        <v>2</v>
      </c>
      <c r="H34" s="170"/>
      <c r="I34" s="194"/>
      <c r="J34" s="194"/>
      <c r="K34" s="995">
        <v>4</v>
      </c>
      <c r="L34" s="996"/>
      <c r="M34" s="997"/>
      <c r="N34" s="193"/>
      <c r="O34" s="650">
        <f t="shared" si="4"/>
        <v>0</v>
      </c>
      <c r="P34" s="175">
        <f t="shared" si="5"/>
        <v>0</v>
      </c>
      <c r="Q34" s="175">
        <f t="shared" si="6"/>
        <v>0</v>
      </c>
      <c r="R34" s="51">
        <f t="shared" si="7"/>
        <v>0</v>
      </c>
      <c r="T34" s="177"/>
      <c r="U34" s="644"/>
      <c r="V34" s="553">
        <f t="shared" si="8"/>
        <v>0</v>
      </c>
    </row>
    <row r="35" spans="1:22" s="176" customFormat="1" ht="14.1" customHeight="1">
      <c r="A35" s="165"/>
      <c r="B35" s="178"/>
      <c r="C35" s="167"/>
      <c r="D35" s="179"/>
      <c r="E35" s="179"/>
      <c r="F35" s="646" t="s">
        <v>335</v>
      </c>
      <c r="G35" s="169"/>
      <c r="H35" s="170"/>
      <c r="I35" s="194"/>
      <c r="J35" s="194"/>
      <c r="K35" s="173"/>
      <c r="L35" s="173"/>
      <c r="M35" s="173"/>
      <c r="N35" s="193"/>
      <c r="O35" s="219"/>
      <c r="P35" s="196"/>
      <c r="Q35" s="196"/>
      <c r="R35" s="197"/>
      <c r="T35" s="177"/>
      <c r="U35" s="551"/>
    </row>
  </sheetData>
  <sheetProtection algorithmName="SHA-512" hashValue="HhQil/Geh0sFi8C6r/gnMjgP8leKqieK3YucIjRTD6CL13ZqjwvI9nHh5qmGa52wBGhp1PUor1h8TAoyJE09Cg==" saltValue="TJ9mPCxGS7s/1yBL6UmePw==" spinCount="100000" sheet="1" autoFilter="0"/>
  <autoFilter ref="A12:O25" xr:uid="{00000000-0009-0000-0000-000011000000}"/>
  <mergeCells count="22">
    <mergeCell ref="A7:C10"/>
    <mergeCell ref="D7:E10"/>
    <mergeCell ref="F7:G10"/>
    <mergeCell ref="O7:Q8"/>
    <mergeCell ref="O9:Q10"/>
    <mergeCell ref="A2:C6"/>
    <mergeCell ref="D2:G6"/>
    <mergeCell ref="O2:Q2"/>
    <mergeCell ref="R2:R3"/>
    <mergeCell ref="O3:Q3"/>
    <mergeCell ref="H2:N6"/>
    <mergeCell ref="K31:M31"/>
    <mergeCell ref="K32:M32"/>
    <mergeCell ref="K33:M33"/>
    <mergeCell ref="K34:M34"/>
    <mergeCell ref="W9:W10"/>
    <mergeCell ref="K27:M27"/>
    <mergeCell ref="K28:M28"/>
    <mergeCell ref="K29:M29"/>
    <mergeCell ref="K30:M30"/>
    <mergeCell ref="R9:R10"/>
    <mergeCell ref="H7:N10"/>
  </mergeCells>
  <hyperlinks>
    <hyperlink ref="O2" location="Übersicht!A1" display="zur Gesamtübersicht" xr:uid="{00000000-0004-0000-1100-000001000000}"/>
    <hyperlink ref="O3:Q3" location="'3-Angebotsgesamtübersicht'!A1" display="zur Angebotsgesamtübersicht" xr:uid="{5DEC2D22-F0EB-4E82-B85F-D96592A001E4}"/>
  </hyperlinks>
  <pageMargins left="0.70866141732283472" right="0.70866141732283472" top="0.78740157480314965" bottom="0.78740157480314965" header="0.31496062992125984" footer="0.31496062992125984"/>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622AC-1C68-49EC-A9E0-D2DEFA1F410F}">
  <sheetPr>
    <tabColor theme="7" tint="0.79998168889431442"/>
  </sheetPr>
  <dimension ref="A1:W41"/>
  <sheetViews>
    <sheetView topLeftCell="A10" zoomScaleNormal="100" workbookViewId="0">
      <selection activeCell="T34" sqref="T34:T36"/>
    </sheetView>
  </sheetViews>
  <sheetFormatPr baseColWidth="10" defaultColWidth="11.42578125" defaultRowHeight="15"/>
  <cols>
    <col min="1" max="1" width="4.5703125" customWidth="1"/>
    <col min="2" max="2" width="8.7109375" hidden="1" customWidth="1"/>
    <col min="3" max="3" width="8.140625" bestFit="1" customWidth="1"/>
    <col min="4" max="4" width="6.42578125" style="46" bestFit="1" customWidth="1"/>
    <col min="5" max="5" width="8.42578125" style="46" bestFit="1" customWidth="1"/>
    <col min="6" max="6" width="23.5703125" customWidth="1"/>
    <col min="7" max="7" width="13.5703125" customWidth="1"/>
    <col min="9" max="9" width="6.140625" customWidth="1"/>
    <col min="10" max="10" width="6.140625" hidden="1" customWidth="1"/>
    <col min="11" max="11" width="7.7109375" customWidth="1"/>
    <col min="12" max="12" width="0.140625" customWidth="1"/>
    <col min="13" max="13" width="6.28515625" hidden="1" customWidth="1"/>
    <col min="14" max="14" width="10.85546875" bestFit="1" customWidth="1"/>
    <col min="15" max="15" width="8.42578125" customWidth="1"/>
    <col min="16" max="16" width="11" customWidth="1"/>
    <col min="17" max="17" width="8.7109375" customWidth="1"/>
    <col min="18" max="18" width="15.7109375" customWidth="1"/>
    <col min="19" max="19" width="10.7109375" customWidth="1"/>
    <col min="20" max="20" width="11.140625" customWidth="1"/>
    <col min="21" max="21" width="9.5703125" style="558" customWidth="1"/>
    <col min="22" max="22" width="1.140625" customWidth="1"/>
    <col min="23" max="23" width="16.42578125" bestFit="1" customWidth="1"/>
    <col min="37" max="37" width="11" customWidth="1"/>
  </cols>
  <sheetData>
    <row r="1" spans="1:23" ht="7.5" customHeight="1" thickBot="1"/>
    <row r="2" spans="1:23" ht="21.6" customHeight="1">
      <c r="A2" s="1023" t="s">
        <v>140</v>
      </c>
      <c r="B2" s="1024"/>
      <c r="C2" s="1024"/>
      <c r="D2" s="955" t="s">
        <v>271</v>
      </c>
      <c r="E2" s="955"/>
      <c r="F2" s="955"/>
      <c r="G2" s="956"/>
      <c r="H2" s="1019" t="str">
        <f>'3-Angebotsgesamtübersicht'!$G$2</f>
        <v>Firma</v>
      </c>
      <c r="I2" s="1020"/>
      <c r="J2" s="1020"/>
      <c r="K2" s="1020"/>
      <c r="L2" s="1020"/>
      <c r="M2" s="1020"/>
      <c r="N2" s="1021"/>
      <c r="O2" s="1027" t="s">
        <v>173</v>
      </c>
      <c r="P2" s="1027"/>
      <c r="Q2" s="1028"/>
      <c r="R2" s="961" t="s">
        <v>172</v>
      </c>
      <c r="U2" s="559"/>
    </row>
    <row r="3" spans="1:23" ht="15" customHeight="1">
      <c r="A3" s="1025"/>
      <c r="B3" s="1026"/>
      <c r="C3" s="1026"/>
      <c r="D3" s="957"/>
      <c r="E3" s="957"/>
      <c r="F3" s="957"/>
      <c r="G3" s="958"/>
      <c r="H3" s="976"/>
      <c r="I3" s="977"/>
      <c r="J3" s="977"/>
      <c r="K3" s="977"/>
      <c r="L3" s="977"/>
      <c r="M3" s="977"/>
      <c r="N3" s="978"/>
      <c r="O3" s="1029" t="s">
        <v>3</v>
      </c>
      <c r="P3" s="1029"/>
      <c r="Q3" s="1029"/>
      <c r="R3" s="962"/>
      <c r="W3" s="136"/>
    </row>
    <row r="4" spans="1:23" ht="15" customHeight="1">
      <c r="A4" s="1025"/>
      <c r="B4" s="1026"/>
      <c r="C4" s="1026"/>
      <c r="D4" s="957"/>
      <c r="E4" s="957"/>
      <c r="F4" s="957"/>
      <c r="G4" s="958"/>
      <c r="H4" s="976"/>
      <c r="I4" s="977"/>
      <c r="J4" s="977"/>
      <c r="K4" s="977"/>
      <c r="L4" s="977"/>
      <c r="M4" s="977"/>
      <c r="N4" s="978"/>
      <c r="O4" s="964"/>
      <c r="P4" s="965"/>
      <c r="Q4" s="966"/>
      <c r="R4" s="554"/>
      <c r="W4" s="137"/>
    </row>
    <row r="5" spans="1:23" ht="15.75" customHeight="1">
      <c r="A5" s="1025"/>
      <c r="B5" s="1026"/>
      <c r="C5" s="1026"/>
      <c r="D5" s="957"/>
      <c r="E5" s="957"/>
      <c r="F5" s="957"/>
      <c r="G5" s="958"/>
      <c r="H5" s="976"/>
      <c r="I5" s="977"/>
      <c r="J5" s="977"/>
      <c r="K5" s="977"/>
      <c r="L5" s="977"/>
      <c r="M5" s="977"/>
      <c r="N5" s="978"/>
      <c r="O5" s="967"/>
      <c r="P5" s="968"/>
      <c r="Q5" s="969"/>
      <c r="R5" s="554"/>
    </row>
    <row r="6" spans="1:23" ht="15.75" customHeight="1">
      <c r="A6" s="1025"/>
      <c r="B6" s="1026"/>
      <c r="C6" s="1026"/>
      <c r="D6" s="957"/>
      <c r="E6" s="957"/>
      <c r="F6" s="957"/>
      <c r="G6" s="958"/>
      <c r="H6" s="979"/>
      <c r="I6" s="980"/>
      <c r="J6" s="980"/>
      <c r="K6" s="980"/>
      <c r="L6" s="980"/>
      <c r="M6" s="980"/>
      <c r="N6" s="981"/>
      <c r="O6" s="970"/>
      <c r="P6" s="971"/>
      <c r="Q6" s="972"/>
      <c r="R6" s="554"/>
    </row>
    <row r="7" spans="1:23" ht="15" customHeight="1">
      <c r="A7" s="1025" t="s">
        <v>141</v>
      </c>
      <c r="B7" s="1026"/>
      <c r="C7" s="1026"/>
      <c r="D7" s="802" t="s">
        <v>573</v>
      </c>
      <c r="E7" s="863"/>
      <c r="F7" s="932" t="s">
        <v>272</v>
      </c>
      <c r="G7" s="933"/>
      <c r="H7" s="1030" t="s">
        <v>561</v>
      </c>
      <c r="I7" s="1031"/>
      <c r="J7" s="1031"/>
      <c r="K7" s="1031"/>
      <c r="L7" s="1031"/>
      <c r="M7" s="1031"/>
      <c r="N7" s="1032"/>
      <c r="O7" s="934" t="s">
        <v>167</v>
      </c>
      <c r="P7" s="934"/>
      <c r="Q7" s="935"/>
      <c r="R7" s="555"/>
    </row>
    <row r="8" spans="1:23" ht="15.75" customHeight="1" thickBot="1">
      <c r="A8" s="1025"/>
      <c r="B8" s="1026"/>
      <c r="C8" s="1026"/>
      <c r="D8" s="863"/>
      <c r="E8" s="863"/>
      <c r="F8" s="932"/>
      <c r="G8" s="933"/>
      <c r="H8" s="1033"/>
      <c r="I8" s="1034"/>
      <c r="J8" s="1034"/>
      <c r="K8" s="1034"/>
      <c r="L8" s="1034"/>
      <c r="M8" s="1034"/>
      <c r="N8" s="1035"/>
      <c r="O8" s="936"/>
      <c r="P8" s="936"/>
      <c r="Q8" s="937"/>
      <c r="R8" s="554"/>
    </row>
    <row r="9" spans="1:23" ht="15" customHeight="1">
      <c r="A9" s="1025"/>
      <c r="B9" s="1026"/>
      <c r="C9" s="1026"/>
      <c r="D9" s="863"/>
      <c r="E9" s="863"/>
      <c r="F9" s="932"/>
      <c r="G9" s="933"/>
      <c r="H9" s="1033"/>
      <c r="I9" s="1034"/>
      <c r="J9" s="1034"/>
      <c r="K9" s="1034"/>
      <c r="L9" s="1034"/>
      <c r="M9" s="1034"/>
      <c r="N9" s="1035"/>
      <c r="O9" s="1013">
        <f>'2-Preisblatt'!D5</f>
        <v>0</v>
      </c>
      <c r="P9" s="1014"/>
      <c r="Q9" s="1015"/>
      <c r="R9" s="928" t="s">
        <v>165</v>
      </c>
      <c r="U9" s="1022"/>
    </row>
    <row r="10" spans="1:23" ht="15.75" customHeight="1" thickBot="1">
      <c r="A10" s="1025"/>
      <c r="B10" s="1026"/>
      <c r="C10" s="1026"/>
      <c r="D10" s="863"/>
      <c r="E10" s="863"/>
      <c r="F10" s="932"/>
      <c r="G10" s="933"/>
      <c r="H10" s="1036"/>
      <c r="I10" s="1037"/>
      <c r="J10" s="1037"/>
      <c r="K10" s="1037"/>
      <c r="L10" s="1037"/>
      <c r="M10" s="1037"/>
      <c r="N10" s="1038"/>
      <c r="O10" s="1016"/>
      <c r="P10" s="1017"/>
      <c r="Q10" s="1018"/>
      <c r="R10" s="929"/>
      <c r="U10" s="1022"/>
    </row>
    <row r="11" spans="1:23" ht="30" customHeight="1">
      <c r="A11" s="282" t="s">
        <v>142</v>
      </c>
      <c r="B11" s="139"/>
      <c r="C11" s="139" t="s">
        <v>175</v>
      </c>
      <c r="D11" s="139" t="s">
        <v>181</v>
      </c>
      <c r="E11" s="139" t="s">
        <v>143</v>
      </c>
      <c r="F11" s="140" t="s">
        <v>148</v>
      </c>
      <c r="G11" s="141" t="s">
        <v>145</v>
      </c>
      <c r="H11" s="139" t="s">
        <v>43</v>
      </c>
      <c r="I11" s="142" t="s">
        <v>176</v>
      </c>
      <c r="J11" s="142" t="s">
        <v>177</v>
      </c>
      <c r="K11" s="252" t="s">
        <v>146</v>
      </c>
      <c r="L11" s="252"/>
      <c r="M11" s="253"/>
      <c r="N11" s="254" t="s">
        <v>62</v>
      </c>
      <c r="O11" s="539" t="s">
        <v>563</v>
      </c>
      <c r="P11" s="143" t="s">
        <v>147</v>
      </c>
      <c r="Q11" s="143"/>
      <c r="R11" s="144" t="s">
        <v>164</v>
      </c>
      <c r="U11" s="561"/>
    </row>
    <row r="12" spans="1:23" ht="56.25" customHeight="1">
      <c r="A12" s="283"/>
      <c r="B12" s="146"/>
      <c r="C12" s="146"/>
      <c r="D12" s="146" t="s">
        <v>143</v>
      </c>
      <c r="E12" s="146"/>
      <c r="F12" s="147" t="s">
        <v>148</v>
      </c>
      <c r="G12" s="148" t="s">
        <v>149</v>
      </c>
      <c r="H12" s="146" t="s">
        <v>150</v>
      </c>
      <c r="I12" s="149" t="s">
        <v>144</v>
      </c>
      <c r="J12" s="150"/>
      <c r="K12" s="151"/>
      <c r="L12" s="151" t="s">
        <v>151</v>
      </c>
      <c r="M12" s="151" t="s">
        <v>152</v>
      </c>
      <c r="N12" s="152" t="s">
        <v>480</v>
      </c>
      <c r="O12" s="153" t="s">
        <v>564</v>
      </c>
      <c r="P12" s="358" t="s">
        <v>488</v>
      </c>
      <c r="Q12" s="540" t="s">
        <v>489</v>
      </c>
      <c r="R12" s="359" t="s">
        <v>490</v>
      </c>
      <c r="U12" s="560"/>
    </row>
    <row r="13" spans="1:23">
      <c r="A13" s="284"/>
      <c r="B13" s="157"/>
      <c r="C13" s="158"/>
      <c r="D13" s="158"/>
      <c r="E13" s="158"/>
      <c r="F13" s="159" t="s">
        <v>139</v>
      </c>
      <c r="G13" s="160">
        <f>SUM(G14:G$32)</f>
        <v>1471.7000000000003</v>
      </c>
      <c r="H13" s="161"/>
      <c r="I13" s="158"/>
      <c r="J13" s="162"/>
      <c r="K13" s="161"/>
      <c r="L13" s="161"/>
      <c r="M13" s="161"/>
      <c r="N13" s="160">
        <f>SUM(N14:N$32)</f>
        <v>1460.6000000000001</v>
      </c>
      <c r="O13" s="161"/>
      <c r="P13" s="163" t="e">
        <f>SUM(P14:P$40)</f>
        <v>#DIV/0!</v>
      </c>
      <c r="Q13" s="163" t="e">
        <f>SUM(Q14:Q32)</f>
        <v>#DIV/0!</v>
      </c>
      <c r="R13" s="164" t="e">
        <f>SUM(R14:R40)</f>
        <v>#DIV/0!</v>
      </c>
    </row>
    <row r="14" spans="1:23" s="180" customFormat="1" ht="14.1" customHeight="1">
      <c r="A14" s="285">
        <v>1</v>
      </c>
      <c r="B14" s="178"/>
      <c r="C14" s="167" t="s">
        <v>279</v>
      </c>
      <c r="D14" s="179" t="s">
        <v>187</v>
      </c>
      <c r="E14" s="179"/>
      <c r="F14" s="53" t="s">
        <v>188</v>
      </c>
      <c r="G14" s="169">
        <v>37.380000000000003</v>
      </c>
      <c r="H14" s="170" t="s">
        <v>190</v>
      </c>
      <c r="I14" s="171" t="s">
        <v>8</v>
      </c>
      <c r="J14" s="171">
        <v>52</v>
      </c>
      <c r="K14" s="173">
        <v>1</v>
      </c>
      <c r="L14" s="173">
        <v>1</v>
      </c>
      <c r="M14" s="173">
        <v>1</v>
      </c>
      <c r="N14" s="174">
        <f>G14*K14</f>
        <v>37.380000000000003</v>
      </c>
      <c r="O14" s="54"/>
      <c r="P14" s="175" t="e">
        <f t="shared" ref="P14:P32" si="0">N14/O14</f>
        <v>#DIV/0!</v>
      </c>
      <c r="Q14" s="175" t="e">
        <f>P14*80</f>
        <v>#DIV/0!</v>
      </c>
      <c r="R14" s="51" t="e">
        <f>Q14*$O$9</f>
        <v>#DIV/0!</v>
      </c>
      <c r="U14" s="562"/>
    </row>
    <row r="15" spans="1:23" s="180" customFormat="1" ht="14.1" customHeight="1">
      <c r="A15" s="285">
        <v>2</v>
      </c>
      <c r="B15" s="178"/>
      <c r="C15" s="167" t="s">
        <v>281</v>
      </c>
      <c r="D15" s="179" t="s">
        <v>187</v>
      </c>
      <c r="E15" s="179"/>
      <c r="F15" s="168" t="s">
        <v>200</v>
      </c>
      <c r="G15" s="169">
        <v>10.73</v>
      </c>
      <c r="H15" s="170" t="s">
        <v>190</v>
      </c>
      <c r="I15" s="171" t="s">
        <v>8</v>
      </c>
      <c r="J15" s="171">
        <v>52</v>
      </c>
      <c r="K15" s="173">
        <v>1</v>
      </c>
      <c r="L15" s="173">
        <v>1</v>
      </c>
      <c r="M15" s="173">
        <v>1</v>
      </c>
      <c r="N15" s="174">
        <f t="shared" ref="N15:N32" si="1">G15*K15</f>
        <v>10.73</v>
      </c>
      <c r="O15" s="54"/>
      <c r="P15" s="175" t="e">
        <f t="shared" si="0"/>
        <v>#DIV/0!</v>
      </c>
      <c r="Q15" s="175" t="e">
        <f t="shared" ref="Q15:Q32" si="2">P15*80</f>
        <v>#DIV/0!</v>
      </c>
      <c r="R15" s="51" t="e">
        <f t="shared" ref="R15:R32" si="3">Q15*$O$9</f>
        <v>#DIV/0!</v>
      </c>
      <c r="U15" s="562"/>
    </row>
    <row r="16" spans="1:23" s="180" customFormat="1" ht="14.1" customHeight="1">
      <c r="A16" s="285">
        <v>3</v>
      </c>
      <c r="B16" s="178"/>
      <c r="C16" s="167" t="s">
        <v>282</v>
      </c>
      <c r="D16" s="179" t="s">
        <v>187</v>
      </c>
      <c r="E16" s="179"/>
      <c r="F16" s="168" t="s">
        <v>283</v>
      </c>
      <c r="G16" s="169">
        <v>221.95</v>
      </c>
      <c r="H16" s="170" t="s">
        <v>190</v>
      </c>
      <c r="I16" s="171" t="s">
        <v>11</v>
      </c>
      <c r="J16" s="171">
        <v>52</v>
      </c>
      <c r="K16" s="173">
        <v>1</v>
      </c>
      <c r="L16" s="173">
        <v>1</v>
      </c>
      <c r="M16" s="173">
        <v>1</v>
      </c>
      <c r="N16" s="174">
        <f t="shared" si="1"/>
        <v>221.95</v>
      </c>
      <c r="O16" s="54"/>
      <c r="P16" s="175" t="e">
        <f t="shared" si="0"/>
        <v>#DIV/0!</v>
      </c>
      <c r="Q16" s="175" t="e">
        <f t="shared" si="2"/>
        <v>#DIV/0!</v>
      </c>
      <c r="R16" s="51" t="e">
        <f t="shared" si="3"/>
        <v>#DIV/0!</v>
      </c>
      <c r="U16" s="562"/>
    </row>
    <row r="17" spans="1:21" s="180" customFormat="1" ht="14.1" customHeight="1">
      <c r="A17" s="285">
        <v>4</v>
      </c>
      <c r="B17" s="178"/>
      <c r="C17" s="167" t="s">
        <v>284</v>
      </c>
      <c r="D17" s="179" t="s">
        <v>187</v>
      </c>
      <c r="E17" s="179"/>
      <c r="F17" s="168" t="s">
        <v>285</v>
      </c>
      <c r="G17" s="169">
        <v>30.55</v>
      </c>
      <c r="H17" s="170" t="s">
        <v>195</v>
      </c>
      <c r="I17" s="171" t="s">
        <v>8</v>
      </c>
      <c r="J17" s="171">
        <v>52</v>
      </c>
      <c r="K17" s="173">
        <v>1</v>
      </c>
      <c r="L17" s="173">
        <v>1</v>
      </c>
      <c r="M17" s="173">
        <v>1</v>
      </c>
      <c r="N17" s="174">
        <f t="shared" si="1"/>
        <v>30.55</v>
      </c>
      <c r="O17" s="54"/>
      <c r="P17" s="175" t="e">
        <f t="shared" si="0"/>
        <v>#DIV/0!</v>
      </c>
      <c r="Q17" s="175" t="e">
        <f t="shared" si="2"/>
        <v>#DIV/0!</v>
      </c>
      <c r="R17" s="51" t="e">
        <f t="shared" si="3"/>
        <v>#DIV/0!</v>
      </c>
      <c r="U17" s="562"/>
    </row>
    <row r="18" spans="1:21" s="180" customFormat="1" ht="14.1" customHeight="1">
      <c r="A18" s="285">
        <v>5</v>
      </c>
      <c r="B18" s="178"/>
      <c r="C18" s="167" t="s">
        <v>286</v>
      </c>
      <c r="D18" s="179" t="s">
        <v>187</v>
      </c>
      <c r="E18" s="179"/>
      <c r="F18" s="168" t="s">
        <v>339</v>
      </c>
      <c r="G18" s="169">
        <v>11.1</v>
      </c>
      <c r="H18" s="170" t="s">
        <v>184</v>
      </c>
      <c r="I18" s="171" t="s">
        <v>9</v>
      </c>
      <c r="J18" s="171"/>
      <c r="K18" s="173">
        <v>0</v>
      </c>
      <c r="L18" s="173">
        <v>0</v>
      </c>
      <c r="M18" s="173">
        <v>0</v>
      </c>
      <c r="N18" s="174">
        <f t="shared" si="1"/>
        <v>0</v>
      </c>
      <c r="O18" s="54"/>
      <c r="P18" s="175" t="e">
        <f t="shared" si="0"/>
        <v>#DIV/0!</v>
      </c>
      <c r="Q18" s="175" t="e">
        <f t="shared" si="2"/>
        <v>#DIV/0!</v>
      </c>
      <c r="R18" s="51" t="e">
        <f t="shared" si="3"/>
        <v>#DIV/0!</v>
      </c>
      <c r="U18" s="562"/>
    </row>
    <row r="19" spans="1:21" s="180" customFormat="1" ht="14.1" customHeight="1">
      <c r="A19" s="285">
        <v>6</v>
      </c>
      <c r="B19" s="178"/>
      <c r="C19" s="167" t="s">
        <v>287</v>
      </c>
      <c r="D19" s="179" t="s">
        <v>187</v>
      </c>
      <c r="E19" s="179"/>
      <c r="F19" s="168" t="s">
        <v>288</v>
      </c>
      <c r="G19" s="169">
        <v>9.92</v>
      </c>
      <c r="H19" s="170" t="s">
        <v>195</v>
      </c>
      <c r="I19" s="171" t="s">
        <v>8</v>
      </c>
      <c r="J19" s="171">
        <v>52</v>
      </c>
      <c r="K19" s="173">
        <v>1</v>
      </c>
      <c r="L19" s="173">
        <v>1</v>
      </c>
      <c r="M19" s="173">
        <v>1</v>
      </c>
      <c r="N19" s="174">
        <f t="shared" si="1"/>
        <v>9.92</v>
      </c>
      <c r="O19" s="54"/>
      <c r="P19" s="175" t="e">
        <f t="shared" si="0"/>
        <v>#DIV/0!</v>
      </c>
      <c r="Q19" s="175" t="e">
        <f t="shared" si="2"/>
        <v>#DIV/0!</v>
      </c>
      <c r="R19" s="51" t="e">
        <f t="shared" si="3"/>
        <v>#DIV/0!</v>
      </c>
      <c r="U19" s="562"/>
    </row>
    <row r="20" spans="1:21" s="180" customFormat="1" ht="14.1" customHeight="1">
      <c r="A20" s="285">
        <v>7</v>
      </c>
      <c r="B20" s="178"/>
      <c r="C20" s="167" t="s">
        <v>289</v>
      </c>
      <c r="D20" s="179" t="s">
        <v>187</v>
      </c>
      <c r="E20" s="179"/>
      <c r="F20" s="168" t="s">
        <v>290</v>
      </c>
      <c r="G20" s="169">
        <v>5.37</v>
      </c>
      <c r="H20" s="170" t="s">
        <v>190</v>
      </c>
      <c r="I20" s="171" t="s">
        <v>6</v>
      </c>
      <c r="J20" s="171">
        <v>52</v>
      </c>
      <c r="K20" s="173">
        <v>1</v>
      </c>
      <c r="L20" s="173">
        <v>1</v>
      </c>
      <c r="M20" s="173">
        <v>1</v>
      </c>
      <c r="N20" s="174">
        <f t="shared" si="1"/>
        <v>5.37</v>
      </c>
      <c r="O20" s="54"/>
      <c r="P20" s="175" t="e">
        <f t="shared" si="0"/>
        <v>#DIV/0!</v>
      </c>
      <c r="Q20" s="175" t="e">
        <f t="shared" si="2"/>
        <v>#DIV/0!</v>
      </c>
      <c r="R20" s="51" t="e">
        <f t="shared" si="3"/>
        <v>#DIV/0!</v>
      </c>
      <c r="U20" s="562"/>
    </row>
    <row r="21" spans="1:21" s="180" customFormat="1" ht="14.1" customHeight="1">
      <c r="A21" s="285">
        <v>8</v>
      </c>
      <c r="B21" s="178"/>
      <c r="C21" s="167" t="s">
        <v>291</v>
      </c>
      <c r="D21" s="179" t="s">
        <v>187</v>
      </c>
      <c r="E21" s="179"/>
      <c r="F21" s="168" t="s">
        <v>196</v>
      </c>
      <c r="G21" s="169">
        <v>16.420000000000002</v>
      </c>
      <c r="H21" s="181" t="s">
        <v>190</v>
      </c>
      <c r="I21" s="171" t="s">
        <v>6</v>
      </c>
      <c r="J21" s="171">
        <v>52</v>
      </c>
      <c r="K21" s="173">
        <v>1</v>
      </c>
      <c r="L21" s="173">
        <v>1</v>
      </c>
      <c r="M21" s="173">
        <v>1</v>
      </c>
      <c r="N21" s="174">
        <f t="shared" si="1"/>
        <v>16.420000000000002</v>
      </c>
      <c r="O21" s="54"/>
      <c r="P21" s="175" t="e">
        <f t="shared" si="0"/>
        <v>#DIV/0!</v>
      </c>
      <c r="Q21" s="175" t="e">
        <f t="shared" si="2"/>
        <v>#DIV/0!</v>
      </c>
      <c r="R21" s="51" t="e">
        <f t="shared" si="3"/>
        <v>#DIV/0!</v>
      </c>
      <c r="U21" s="562"/>
    </row>
    <row r="22" spans="1:21" s="180" customFormat="1" ht="14.1" customHeight="1">
      <c r="A22" s="285">
        <v>9</v>
      </c>
      <c r="B22" s="178"/>
      <c r="C22" s="167" t="s">
        <v>133</v>
      </c>
      <c r="D22" s="179" t="s">
        <v>187</v>
      </c>
      <c r="E22" s="179"/>
      <c r="F22" s="168" t="s">
        <v>293</v>
      </c>
      <c r="G22" s="169">
        <v>556</v>
      </c>
      <c r="H22" s="170" t="s">
        <v>191</v>
      </c>
      <c r="I22" s="171" t="s">
        <v>11</v>
      </c>
      <c r="J22" s="171">
        <v>52</v>
      </c>
      <c r="K22" s="173">
        <v>1</v>
      </c>
      <c r="L22" s="173">
        <v>1</v>
      </c>
      <c r="M22" s="173">
        <v>1</v>
      </c>
      <c r="N22" s="174">
        <f t="shared" si="1"/>
        <v>556</v>
      </c>
      <c r="O22" s="54"/>
      <c r="P22" s="175" t="e">
        <f t="shared" si="0"/>
        <v>#DIV/0!</v>
      </c>
      <c r="Q22" s="175" t="e">
        <f t="shared" si="2"/>
        <v>#DIV/0!</v>
      </c>
      <c r="R22" s="51" t="e">
        <f t="shared" si="3"/>
        <v>#DIV/0!</v>
      </c>
      <c r="U22" s="562"/>
    </row>
    <row r="23" spans="1:21" s="180" customFormat="1" ht="14.1" customHeight="1">
      <c r="A23" s="285">
        <v>10</v>
      </c>
      <c r="B23" s="178"/>
      <c r="C23" s="167" t="s">
        <v>294</v>
      </c>
      <c r="D23" s="179" t="s">
        <v>187</v>
      </c>
      <c r="E23" s="179"/>
      <c r="F23" s="168" t="s">
        <v>295</v>
      </c>
      <c r="G23" s="169">
        <v>88.29</v>
      </c>
      <c r="H23" s="170" t="s">
        <v>191</v>
      </c>
      <c r="I23" s="171" t="s">
        <v>5</v>
      </c>
      <c r="J23" s="171">
        <v>52</v>
      </c>
      <c r="K23" s="173">
        <v>1</v>
      </c>
      <c r="L23" s="173">
        <v>1</v>
      </c>
      <c r="M23" s="173">
        <v>1</v>
      </c>
      <c r="N23" s="174">
        <f t="shared" si="1"/>
        <v>88.29</v>
      </c>
      <c r="O23" s="54"/>
      <c r="P23" s="175" t="e">
        <f t="shared" si="0"/>
        <v>#DIV/0!</v>
      </c>
      <c r="Q23" s="175" t="e">
        <f t="shared" si="2"/>
        <v>#DIV/0!</v>
      </c>
      <c r="R23" s="51" t="e">
        <f t="shared" si="3"/>
        <v>#DIV/0!</v>
      </c>
      <c r="U23" s="562"/>
    </row>
    <row r="24" spans="1:21" s="180" customFormat="1" ht="14.1" customHeight="1">
      <c r="A24" s="285">
        <v>11</v>
      </c>
      <c r="B24" s="178"/>
      <c r="C24" s="167" t="s">
        <v>298</v>
      </c>
      <c r="D24" s="179" t="s">
        <v>187</v>
      </c>
      <c r="E24" s="179"/>
      <c r="F24" s="168" t="s">
        <v>299</v>
      </c>
      <c r="G24" s="169">
        <v>5.8</v>
      </c>
      <c r="H24" s="170" t="s">
        <v>184</v>
      </c>
      <c r="I24" s="171" t="s">
        <v>5</v>
      </c>
      <c r="J24" s="171">
        <v>52</v>
      </c>
      <c r="K24" s="173">
        <v>1</v>
      </c>
      <c r="L24" s="173">
        <v>1</v>
      </c>
      <c r="M24" s="173">
        <v>1</v>
      </c>
      <c r="N24" s="174">
        <f t="shared" si="1"/>
        <v>5.8</v>
      </c>
      <c r="O24" s="54"/>
      <c r="P24" s="175" t="e">
        <f t="shared" si="0"/>
        <v>#DIV/0!</v>
      </c>
      <c r="Q24" s="175" t="e">
        <f t="shared" si="2"/>
        <v>#DIV/0!</v>
      </c>
      <c r="R24" s="51" t="e">
        <f t="shared" si="3"/>
        <v>#DIV/0!</v>
      </c>
      <c r="U24" s="562"/>
    </row>
    <row r="25" spans="1:21" s="180" customFormat="1" ht="14.1" customHeight="1">
      <c r="A25" s="285">
        <v>12</v>
      </c>
      <c r="B25" s="178"/>
      <c r="C25" s="167" t="s">
        <v>300</v>
      </c>
      <c r="D25" s="179" t="s">
        <v>187</v>
      </c>
      <c r="E25" s="179"/>
      <c r="F25" s="168" t="s">
        <v>301</v>
      </c>
      <c r="G25" s="169">
        <v>2.1</v>
      </c>
      <c r="H25" s="170" t="s">
        <v>190</v>
      </c>
      <c r="I25" s="171" t="s">
        <v>6</v>
      </c>
      <c r="J25" s="171">
        <v>52</v>
      </c>
      <c r="K25" s="173">
        <v>1</v>
      </c>
      <c r="L25" s="173">
        <v>1</v>
      </c>
      <c r="M25" s="173">
        <v>1</v>
      </c>
      <c r="N25" s="174">
        <f t="shared" si="1"/>
        <v>2.1</v>
      </c>
      <c r="O25" s="54"/>
      <c r="P25" s="175" t="e">
        <f t="shared" si="0"/>
        <v>#DIV/0!</v>
      </c>
      <c r="Q25" s="175" t="e">
        <f t="shared" si="2"/>
        <v>#DIV/0!</v>
      </c>
      <c r="R25" s="51" t="e">
        <f t="shared" si="3"/>
        <v>#DIV/0!</v>
      </c>
      <c r="U25" s="562"/>
    </row>
    <row r="26" spans="1:21" s="180" customFormat="1" ht="14.1" customHeight="1">
      <c r="A26" s="285">
        <v>13</v>
      </c>
      <c r="B26" s="178"/>
      <c r="C26" s="167" t="s">
        <v>302</v>
      </c>
      <c r="D26" s="179" t="s">
        <v>187</v>
      </c>
      <c r="E26" s="179"/>
      <c r="F26" s="168" t="s">
        <v>299</v>
      </c>
      <c r="G26" s="169">
        <v>50.3</v>
      </c>
      <c r="H26" s="170" t="s">
        <v>184</v>
      </c>
      <c r="I26" s="171" t="s">
        <v>5</v>
      </c>
      <c r="J26" s="171">
        <v>52</v>
      </c>
      <c r="K26" s="173">
        <v>1</v>
      </c>
      <c r="L26" s="173">
        <v>1</v>
      </c>
      <c r="M26" s="173">
        <v>1</v>
      </c>
      <c r="N26" s="174">
        <f t="shared" si="1"/>
        <v>50.3</v>
      </c>
      <c r="O26" s="54"/>
      <c r="P26" s="175" t="e">
        <f t="shared" si="0"/>
        <v>#DIV/0!</v>
      </c>
      <c r="Q26" s="175" t="e">
        <f t="shared" si="2"/>
        <v>#DIV/0!</v>
      </c>
      <c r="R26" s="51" t="e">
        <f t="shared" si="3"/>
        <v>#DIV/0!</v>
      </c>
      <c r="U26" s="562"/>
    </row>
    <row r="27" spans="1:21" s="180" customFormat="1" ht="14.1" customHeight="1">
      <c r="A27" s="285">
        <v>14</v>
      </c>
      <c r="B27" s="178"/>
      <c r="C27" s="167" t="s">
        <v>304</v>
      </c>
      <c r="D27" s="179" t="s">
        <v>187</v>
      </c>
      <c r="E27" s="179"/>
      <c r="F27" s="168" t="s">
        <v>305</v>
      </c>
      <c r="G27" s="169">
        <v>30</v>
      </c>
      <c r="H27" s="170" t="s">
        <v>195</v>
      </c>
      <c r="I27" s="171" t="s">
        <v>8</v>
      </c>
      <c r="J27" s="171">
        <v>12</v>
      </c>
      <c r="K27" s="173">
        <v>1</v>
      </c>
      <c r="L27" s="173">
        <v>12</v>
      </c>
      <c r="M27" s="173">
        <v>12</v>
      </c>
      <c r="N27" s="174">
        <f t="shared" si="1"/>
        <v>30</v>
      </c>
      <c r="O27" s="54"/>
      <c r="P27" s="175" t="e">
        <f t="shared" si="0"/>
        <v>#DIV/0!</v>
      </c>
      <c r="Q27" s="175" t="e">
        <f t="shared" si="2"/>
        <v>#DIV/0!</v>
      </c>
      <c r="R27" s="51" t="e">
        <f t="shared" si="3"/>
        <v>#DIV/0!</v>
      </c>
      <c r="U27" s="562"/>
    </row>
    <row r="28" spans="1:21" s="180" customFormat="1" ht="14.1" customHeight="1">
      <c r="A28" s="285">
        <v>15</v>
      </c>
      <c r="B28" s="178"/>
      <c r="C28" s="167" t="s">
        <v>306</v>
      </c>
      <c r="D28" s="179" t="s">
        <v>307</v>
      </c>
      <c r="E28" s="179"/>
      <c r="F28" s="168" t="s">
        <v>285</v>
      </c>
      <c r="G28" s="169">
        <v>28.96</v>
      </c>
      <c r="H28" s="170" t="s">
        <v>195</v>
      </c>
      <c r="I28" s="171" t="s">
        <v>8</v>
      </c>
      <c r="J28" s="171">
        <v>52</v>
      </c>
      <c r="K28" s="173">
        <v>1</v>
      </c>
      <c r="L28" s="173">
        <v>1</v>
      </c>
      <c r="M28" s="173">
        <v>1</v>
      </c>
      <c r="N28" s="174">
        <f t="shared" si="1"/>
        <v>28.96</v>
      </c>
      <c r="O28" s="54"/>
      <c r="P28" s="175" t="e">
        <f t="shared" si="0"/>
        <v>#DIV/0!</v>
      </c>
      <c r="Q28" s="175" t="e">
        <f t="shared" si="2"/>
        <v>#DIV/0!</v>
      </c>
      <c r="R28" s="51" t="e">
        <f t="shared" si="3"/>
        <v>#DIV/0!</v>
      </c>
      <c r="U28" s="562"/>
    </row>
    <row r="29" spans="1:21" s="180" customFormat="1" ht="14.1" customHeight="1">
      <c r="A29" s="285">
        <v>16</v>
      </c>
      <c r="B29" s="178"/>
      <c r="C29" s="167" t="s">
        <v>308</v>
      </c>
      <c r="D29" s="182" t="s">
        <v>307</v>
      </c>
      <c r="E29" s="182"/>
      <c r="F29" s="168" t="s">
        <v>309</v>
      </c>
      <c r="G29" s="169">
        <v>103</v>
      </c>
      <c r="H29" s="170" t="s">
        <v>190</v>
      </c>
      <c r="I29" s="171" t="s">
        <v>5</v>
      </c>
      <c r="J29" s="171">
        <v>52</v>
      </c>
      <c r="K29" s="173">
        <v>1</v>
      </c>
      <c r="L29" s="173">
        <v>1</v>
      </c>
      <c r="M29" s="173">
        <v>1</v>
      </c>
      <c r="N29" s="174">
        <f t="shared" si="1"/>
        <v>103</v>
      </c>
      <c r="O29" s="54"/>
      <c r="P29" s="175" t="e">
        <f t="shared" si="0"/>
        <v>#DIV/0!</v>
      </c>
      <c r="Q29" s="175" t="e">
        <f t="shared" si="2"/>
        <v>#DIV/0!</v>
      </c>
      <c r="R29" s="51" t="e">
        <f t="shared" si="3"/>
        <v>#DIV/0!</v>
      </c>
      <c r="U29" s="562"/>
    </row>
    <row r="30" spans="1:21" s="180" customFormat="1" ht="14.1" customHeight="1">
      <c r="A30" s="285">
        <v>17</v>
      </c>
      <c r="B30" s="178"/>
      <c r="C30" s="167" t="s">
        <v>312</v>
      </c>
      <c r="D30" s="179" t="s">
        <v>307</v>
      </c>
      <c r="E30" s="179"/>
      <c r="F30" s="168" t="s">
        <v>288</v>
      </c>
      <c r="G30" s="169">
        <v>17.72</v>
      </c>
      <c r="H30" s="170" t="s">
        <v>195</v>
      </c>
      <c r="I30" s="171" t="s">
        <v>8</v>
      </c>
      <c r="J30" s="171">
        <v>52</v>
      </c>
      <c r="K30" s="173">
        <v>1</v>
      </c>
      <c r="L30" s="173">
        <v>1</v>
      </c>
      <c r="M30" s="173">
        <v>1</v>
      </c>
      <c r="N30" s="174">
        <f t="shared" si="1"/>
        <v>17.72</v>
      </c>
      <c r="O30" s="54"/>
      <c r="P30" s="175" t="e">
        <f t="shared" si="0"/>
        <v>#DIV/0!</v>
      </c>
      <c r="Q30" s="175" t="e">
        <f t="shared" si="2"/>
        <v>#DIV/0!</v>
      </c>
      <c r="R30" s="51" t="e">
        <f t="shared" si="3"/>
        <v>#DIV/0!</v>
      </c>
      <c r="U30" s="562"/>
    </row>
    <row r="31" spans="1:21" s="176" customFormat="1" ht="14.1" customHeight="1">
      <c r="A31" s="285">
        <v>18</v>
      </c>
      <c r="B31" s="178"/>
      <c r="C31" s="167" t="s">
        <v>314</v>
      </c>
      <c r="D31" s="179" t="s">
        <v>307</v>
      </c>
      <c r="E31" s="179"/>
      <c r="F31" s="168" t="s">
        <v>315</v>
      </c>
      <c r="G31" s="169">
        <v>229.66</v>
      </c>
      <c r="H31" s="170" t="s">
        <v>184</v>
      </c>
      <c r="I31" s="171" t="s">
        <v>8</v>
      </c>
      <c r="J31" s="171">
        <v>12</v>
      </c>
      <c r="K31" s="173">
        <v>1</v>
      </c>
      <c r="L31" s="173">
        <v>1</v>
      </c>
      <c r="M31" s="173">
        <v>1</v>
      </c>
      <c r="N31" s="174">
        <f>G31*K31</f>
        <v>229.66</v>
      </c>
      <c r="O31" s="54"/>
      <c r="P31" s="175" t="e">
        <f>N31/O31</f>
        <v>#DIV/0!</v>
      </c>
      <c r="Q31" s="175" t="e">
        <f t="shared" si="2"/>
        <v>#DIV/0!</v>
      </c>
      <c r="R31" s="51" t="e">
        <f t="shared" si="3"/>
        <v>#DIV/0!</v>
      </c>
      <c r="U31" s="563"/>
    </row>
    <row r="32" spans="1:21" s="176" customFormat="1" ht="20.100000000000001" customHeight="1">
      <c r="A32" s="285">
        <v>19</v>
      </c>
      <c r="B32" s="166"/>
      <c r="C32" s="167" t="s">
        <v>313</v>
      </c>
      <c r="D32" s="179" t="s">
        <v>307</v>
      </c>
      <c r="E32" s="179"/>
      <c r="F32" s="168" t="s">
        <v>197</v>
      </c>
      <c r="G32" s="169">
        <v>16.45</v>
      </c>
      <c r="H32" s="170" t="s">
        <v>195</v>
      </c>
      <c r="I32" s="171" t="s">
        <v>6</v>
      </c>
      <c r="J32" s="171">
        <v>52</v>
      </c>
      <c r="K32" s="173">
        <v>1</v>
      </c>
      <c r="L32" s="173">
        <v>1</v>
      </c>
      <c r="M32" s="173">
        <v>1</v>
      </c>
      <c r="N32" s="174">
        <f t="shared" si="1"/>
        <v>16.45</v>
      </c>
      <c r="O32" s="54"/>
      <c r="P32" s="175" t="e">
        <f t="shared" si="0"/>
        <v>#DIV/0!</v>
      </c>
      <c r="Q32" s="175" t="e">
        <f t="shared" si="2"/>
        <v>#DIV/0!</v>
      </c>
      <c r="R32" s="51" t="e">
        <f t="shared" si="3"/>
        <v>#DIV/0!</v>
      </c>
      <c r="U32" s="563"/>
    </row>
    <row r="33" spans="1:21" s="176" customFormat="1" ht="14.1" customHeight="1">
      <c r="A33" s="285"/>
      <c r="B33" s="178"/>
      <c r="C33" s="167"/>
      <c r="D33" s="179"/>
      <c r="E33" s="179"/>
      <c r="F33" s="646" t="s">
        <v>332</v>
      </c>
      <c r="G33" s="647" t="s">
        <v>331</v>
      </c>
      <c r="H33" s="170"/>
      <c r="I33" s="194"/>
      <c r="J33" s="194"/>
      <c r="K33" s="998" t="s">
        <v>146</v>
      </c>
      <c r="L33" s="999"/>
      <c r="M33" s="1000"/>
      <c r="N33" s="193"/>
      <c r="O33" s="648" t="s">
        <v>449</v>
      </c>
      <c r="P33" s="175"/>
      <c r="Q33" s="175"/>
      <c r="R33" s="51"/>
      <c r="S33" s="662" t="s">
        <v>570</v>
      </c>
      <c r="T33" s="643"/>
      <c r="U33" s="659" t="s">
        <v>571</v>
      </c>
    </row>
    <row r="34" spans="1:21" s="176" customFormat="1" ht="14.1" customHeight="1">
      <c r="A34" s="651"/>
      <c r="B34" s="166"/>
      <c r="C34" s="167"/>
      <c r="D34" s="179" t="s">
        <v>187</v>
      </c>
      <c r="E34" s="179" t="s">
        <v>293</v>
      </c>
      <c r="F34" s="168" t="s">
        <v>326</v>
      </c>
      <c r="G34" s="649">
        <v>520</v>
      </c>
      <c r="H34" s="170"/>
      <c r="I34" s="194"/>
      <c r="J34" s="194"/>
      <c r="K34" s="995">
        <v>1</v>
      </c>
      <c r="L34" s="996"/>
      <c r="M34" s="997"/>
      <c r="N34" s="193"/>
      <c r="O34" s="650">
        <f>T34/60*G34</f>
        <v>0</v>
      </c>
      <c r="P34" s="650">
        <f>K34*O34</f>
        <v>0</v>
      </c>
      <c r="Q34" s="379">
        <f>P34/12</f>
        <v>0</v>
      </c>
      <c r="R34" s="652">
        <f>P34*$O$9</f>
        <v>0</v>
      </c>
      <c r="S34" s="663"/>
      <c r="T34" s="644"/>
      <c r="U34" s="660">
        <f>R34/G34</f>
        <v>0</v>
      </c>
    </row>
    <row r="35" spans="1:21" s="176" customFormat="1" ht="14.1" customHeight="1">
      <c r="A35" s="285"/>
      <c r="B35" s="178"/>
      <c r="C35" s="167"/>
      <c r="D35" s="179" t="s">
        <v>307</v>
      </c>
      <c r="E35" s="179" t="s">
        <v>315</v>
      </c>
      <c r="F35" s="168" t="s">
        <v>327</v>
      </c>
      <c r="G35" s="649">
        <v>224</v>
      </c>
      <c r="H35" s="170"/>
      <c r="I35" s="194"/>
      <c r="J35" s="194"/>
      <c r="K35" s="995">
        <v>1</v>
      </c>
      <c r="L35" s="996"/>
      <c r="M35" s="997"/>
      <c r="N35" s="193"/>
      <c r="O35" s="650">
        <f t="shared" ref="O35:O40" si="4">T35/60*G35</f>
        <v>0</v>
      </c>
      <c r="P35" s="650">
        <f t="shared" ref="P35:P40" si="5">K35*O35</f>
        <v>0</v>
      </c>
      <c r="Q35" s="379">
        <f t="shared" ref="Q35:Q40" si="6">P35/12</f>
        <v>0</v>
      </c>
      <c r="R35" s="652">
        <f t="shared" ref="R35:R40" si="7">P35*$O$9</f>
        <v>0</v>
      </c>
      <c r="S35" s="663"/>
      <c r="T35" s="645"/>
      <c r="U35" s="661">
        <f t="shared" ref="U35:U40" si="8">R35/G35</f>
        <v>0</v>
      </c>
    </row>
    <row r="36" spans="1:21" s="176" customFormat="1" ht="14.1" customHeight="1">
      <c r="A36" s="285"/>
      <c r="B36" s="166"/>
      <c r="C36" s="167"/>
      <c r="D36" s="179"/>
      <c r="E36" s="179"/>
      <c r="F36" s="168" t="s">
        <v>328</v>
      </c>
      <c r="G36" s="649">
        <v>90</v>
      </c>
      <c r="H36" s="170"/>
      <c r="I36" s="194"/>
      <c r="J36" s="194"/>
      <c r="K36" s="995">
        <v>1</v>
      </c>
      <c r="L36" s="996"/>
      <c r="M36" s="997"/>
      <c r="N36" s="193"/>
      <c r="O36" s="650">
        <f t="shared" si="4"/>
        <v>0</v>
      </c>
      <c r="P36" s="650">
        <f t="shared" si="5"/>
        <v>0</v>
      </c>
      <c r="Q36" s="379">
        <f t="shared" si="6"/>
        <v>0</v>
      </c>
      <c r="R36" s="652">
        <f t="shared" si="7"/>
        <v>0</v>
      </c>
      <c r="S36" s="663"/>
      <c r="T36" s="645"/>
      <c r="U36" s="661">
        <f t="shared" si="8"/>
        <v>0</v>
      </c>
    </row>
    <row r="37" spans="1:21" s="176" customFormat="1" ht="14.1" customHeight="1">
      <c r="A37" s="285"/>
      <c r="B37" s="178"/>
      <c r="C37" s="167"/>
      <c r="D37" s="179"/>
      <c r="E37" s="179"/>
      <c r="F37" s="168" t="s">
        <v>329</v>
      </c>
      <c r="G37" s="649">
        <v>56</v>
      </c>
      <c r="H37" s="170"/>
      <c r="I37" s="194"/>
      <c r="J37" s="194"/>
      <c r="K37" s="995">
        <v>1</v>
      </c>
      <c r="L37" s="996"/>
      <c r="M37" s="997"/>
      <c r="N37" s="193"/>
      <c r="O37" s="650">
        <f t="shared" si="4"/>
        <v>0</v>
      </c>
      <c r="P37" s="650">
        <f t="shared" si="5"/>
        <v>0</v>
      </c>
      <c r="Q37" s="379">
        <f t="shared" si="6"/>
        <v>0</v>
      </c>
      <c r="R37" s="652">
        <f t="shared" si="7"/>
        <v>0</v>
      </c>
      <c r="S37" s="663"/>
      <c r="T37" s="644"/>
      <c r="U37" s="661">
        <f t="shared" si="8"/>
        <v>0</v>
      </c>
    </row>
    <row r="38" spans="1:21" s="176" customFormat="1" ht="14.1" customHeight="1">
      <c r="A38" s="285"/>
      <c r="B38" s="166"/>
      <c r="C38" s="167"/>
      <c r="D38" s="179"/>
      <c r="E38" s="179"/>
      <c r="F38" s="168" t="s">
        <v>330</v>
      </c>
      <c r="G38" s="649">
        <v>12</v>
      </c>
      <c r="H38" s="170"/>
      <c r="I38" s="194"/>
      <c r="J38" s="194"/>
      <c r="K38" s="995">
        <v>1</v>
      </c>
      <c r="L38" s="996"/>
      <c r="M38" s="997"/>
      <c r="N38" s="193"/>
      <c r="O38" s="650">
        <f t="shared" si="4"/>
        <v>0</v>
      </c>
      <c r="P38" s="650">
        <f t="shared" si="5"/>
        <v>0</v>
      </c>
      <c r="Q38" s="379">
        <f t="shared" si="6"/>
        <v>0</v>
      </c>
      <c r="R38" s="652">
        <f t="shared" si="7"/>
        <v>0</v>
      </c>
      <c r="S38" s="663"/>
      <c r="T38" s="645"/>
      <c r="U38" s="661">
        <f t="shared" si="8"/>
        <v>0</v>
      </c>
    </row>
    <row r="39" spans="1:21" s="176" customFormat="1" ht="14.1" customHeight="1">
      <c r="A39" s="285"/>
      <c r="B39" s="178"/>
      <c r="C39" s="167"/>
      <c r="D39" s="179" t="s">
        <v>307</v>
      </c>
      <c r="E39" s="179" t="s">
        <v>309</v>
      </c>
      <c r="F39" s="168" t="s">
        <v>333</v>
      </c>
      <c r="G39" s="649">
        <v>12</v>
      </c>
      <c r="H39" s="170"/>
      <c r="I39" s="194"/>
      <c r="J39" s="194"/>
      <c r="K39" s="995">
        <v>4</v>
      </c>
      <c r="L39" s="996"/>
      <c r="M39" s="997"/>
      <c r="N39" s="193"/>
      <c r="O39" s="650">
        <f t="shared" si="4"/>
        <v>0</v>
      </c>
      <c r="P39" s="650">
        <f t="shared" si="5"/>
        <v>0</v>
      </c>
      <c r="Q39" s="379">
        <f t="shared" si="6"/>
        <v>0</v>
      </c>
      <c r="R39" s="652">
        <f t="shared" si="7"/>
        <v>0</v>
      </c>
      <c r="S39" s="663"/>
      <c r="T39" s="645"/>
      <c r="U39" s="661">
        <f t="shared" si="8"/>
        <v>0</v>
      </c>
    </row>
    <row r="40" spans="1:21" s="176" customFormat="1" ht="14.1" customHeight="1">
      <c r="A40" s="285"/>
      <c r="B40" s="166"/>
      <c r="C40" s="167"/>
      <c r="D40" s="179" t="s">
        <v>307</v>
      </c>
      <c r="E40" s="179" t="s">
        <v>309</v>
      </c>
      <c r="F40" s="168" t="s">
        <v>334</v>
      </c>
      <c r="G40" s="649">
        <v>2</v>
      </c>
      <c r="H40" s="170"/>
      <c r="I40" s="194"/>
      <c r="J40" s="194"/>
      <c r="K40" s="995">
        <v>4</v>
      </c>
      <c r="L40" s="996"/>
      <c r="M40" s="997"/>
      <c r="N40" s="193"/>
      <c r="O40" s="650">
        <f t="shared" si="4"/>
        <v>0</v>
      </c>
      <c r="P40" s="650">
        <f t="shared" si="5"/>
        <v>0</v>
      </c>
      <c r="Q40" s="379">
        <f t="shared" si="6"/>
        <v>0</v>
      </c>
      <c r="R40" s="652">
        <f t="shared" si="7"/>
        <v>0</v>
      </c>
      <c r="S40" s="663"/>
      <c r="T40" s="644"/>
      <c r="U40" s="661">
        <f t="shared" si="8"/>
        <v>0</v>
      </c>
    </row>
    <row r="41" spans="1:21" s="176" customFormat="1" ht="14.1" customHeight="1" thickBot="1">
      <c r="A41" s="286"/>
      <c r="B41" s="293"/>
      <c r="C41" s="637"/>
      <c r="D41" s="276"/>
      <c r="E41" s="276"/>
      <c r="F41" s="653" t="s">
        <v>335</v>
      </c>
      <c r="G41" s="287"/>
      <c r="H41" s="288"/>
      <c r="I41" s="654"/>
      <c r="J41" s="654"/>
      <c r="K41" s="290"/>
      <c r="L41" s="290"/>
      <c r="M41" s="290"/>
      <c r="N41" s="655"/>
      <c r="O41" s="656"/>
      <c r="P41" s="656"/>
      <c r="Q41" s="657"/>
      <c r="R41" s="658"/>
      <c r="S41" s="177"/>
      <c r="T41" s="551"/>
      <c r="U41" s="563"/>
    </row>
  </sheetData>
  <sheetProtection algorithmName="SHA-512" hashValue="ukUxNY5RYV9IN1vcjTlet+Rwlh167C7MNasiaybF7uWfY8aEl9hwoEk9yEbQBSCLna6+k8Z5qOnG2anofDblxw==" saltValue="U53frZ/dXAMlR5PbBnNTPg==" spinCount="100000" sheet="1" autoFilter="0"/>
  <autoFilter ref="A12:O32" xr:uid="{00000000-0009-0000-0000-000011000000}"/>
  <mergeCells count="25">
    <mergeCell ref="U9:U10"/>
    <mergeCell ref="A2:C6"/>
    <mergeCell ref="D2:G6"/>
    <mergeCell ref="O2:Q2"/>
    <mergeCell ref="R2:R3"/>
    <mergeCell ref="O3:Q3"/>
    <mergeCell ref="O4:Q4"/>
    <mergeCell ref="O5:Q5"/>
    <mergeCell ref="O6:Q6"/>
    <mergeCell ref="A7:C10"/>
    <mergeCell ref="D7:E10"/>
    <mergeCell ref="F7:G10"/>
    <mergeCell ref="O7:Q8"/>
    <mergeCell ref="O9:Q10"/>
    <mergeCell ref="R9:R10"/>
    <mergeCell ref="H7:N10"/>
    <mergeCell ref="H2:N6"/>
    <mergeCell ref="K39:M39"/>
    <mergeCell ref="K40:M40"/>
    <mergeCell ref="K33:M33"/>
    <mergeCell ref="K34:M34"/>
    <mergeCell ref="K35:M35"/>
    <mergeCell ref="K36:M36"/>
    <mergeCell ref="K37:M37"/>
    <mergeCell ref="K38:M38"/>
  </mergeCells>
  <hyperlinks>
    <hyperlink ref="O2" location="Übersicht!A1" display="zur Gesamtübersicht" xr:uid="{B0008706-E062-4792-9535-72BF686AE732}"/>
    <hyperlink ref="O3:Q3" location="'3-Angebotsgesamtübersicht'!A1" display="zur Angebotsgesamtübersicht" xr:uid="{7344451A-EDD3-4FCF-AE40-8B830E9ECA34}"/>
  </hyperlinks>
  <pageMargins left="0.70866141732283472" right="0.70866141732283472" top="0.78740157480314965" bottom="0.78740157480314965"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3153A-5EBE-4393-B9DC-D641EA68ABB9}">
  <sheetPr>
    <tabColor rgb="FF00B050"/>
  </sheetPr>
  <dimension ref="A1:U78"/>
  <sheetViews>
    <sheetView showGridLines="0" zoomScale="80" zoomScaleNormal="80" workbookViewId="0">
      <selection activeCell="P8" sqref="P8"/>
    </sheetView>
  </sheetViews>
  <sheetFormatPr baseColWidth="10" defaultColWidth="11.5703125" defaultRowHeight="15"/>
  <cols>
    <col min="1" max="1" width="4.28515625" style="5" customWidth="1"/>
    <col min="2" max="2" width="4.85546875" style="5" customWidth="1"/>
    <col min="3" max="4" width="11.5703125" style="5" customWidth="1"/>
    <col min="5" max="5" width="30" style="5" customWidth="1"/>
    <col min="6" max="6" width="8.5703125" style="5" customWidth="1"/>
    <col min="7" max="7" width="2.7109375" style="5" customWidth="1"/>
    <col min="8" max="8" width="1.140625" style="5" customWidth="1"/>
    <col min="9" max="9" width="11.42578125" style="5" customWidth="1"/>
    <col min="10" max="10" width="2.28515625" style="5" customWidth="1"/>
    <col min="11" max="11" width="8" style="5" customWidth="1"/>
    <col min="12" max="12" width="2.7109375" style="5" customWidth="1"/>
    <col min="13" max="13" width="1.140625" style="5" customWidth="1"/>
    <col min="14" max="14" width="10.85546875" style="5" customWidth="1"/>
    <col min="15" max="15" width="2.28515625" style="5" customWidth="1"/>
    <col min="16" max="16" width="26.5703125" style="5" customWidth="1"/>
    <col min="17" max="17" width="13.140625" style="5" customWidth="1"/>
    <col min="18" max="18" width="12.140625" style="5" customWidth="1"/>
    <col min="19" max="19" width="3" style="5" customWidth="1"/>
    <col min="20" max="16384" width="11.5703125" style="5"/>
  </cols>
  <sheetData>
    <row r="1" spans="1:19" ht="3.6" customHeight="1" thickBot="1"/>
    <row r="2" spans="1:19" ht="27" customHeight="1" thickBot="1">
      <c r="A2" s="678" t="str">
        <f>Übersicht!B2</f>
        <v>Stadt Meiningen / Los 1</v>
      </c>
      <c r="B2" s="679"/>
      <c r="C2" s="679"/>
      <c r="D2" s="679"/>
      <c r="E2" s="679"/>
      <c r="F2" s="679"/>
      <c r="G2" s="679"/>
      <c r="H2" s="679"/>
      <c r="I2" s="679"/>
      <c r="J2" s="679"/>
      <c r="K2" s="679"/>
      <c r="L2" s="679"/>
      <c r="M2" s="679"/>
      <c r="N2" s="680"/>
      <c r="O2" s="4"/>
    </row>
    <row r="3" spans="1:19" ht="18" customHeight="1">
      <c r="A3" s="6"/>
      <c r="B3" s="6"/>
      <c r="C3" s="6"/>
      <c r="D3" s="6"/>
      <c r="E3" s="6"/>
      <c r="P3"/>
      <c r="Q3"/>
      <c r="R3"/>
      <c r="S3"/>
    </row>
    <row r="4" spans="1:19" ht="39.950000000000003" customHeight="1">
      <c r="A4" s="681" t="s">
        <v>555</v>
      </c>
      <c r="B4" s="682"/>
      <c r="C4" s="682"/>
      <c r="D4" s="682"/>
      <c r="E4" s="683"/>
      <c r="F4" s="675" t="s">
        <v>539</v>
      </c>
      <c r="G4" s="676"/>
      <c r="H4" s="676"/>
      <c r="I4" s="677"/>
      <c r="J4" s="489"/>
      <c r="K4" s="675" t="s">
        <v>538</v>
      </c>
      <c r="L4" s="676"/>
      <c r="M4" s="676"/>
      <c r="N4" s="677"/>
      <c r="O4" s="7"/>
      <c r="P4" s="48"/>
      <c r="Q4" s="49"/>
      <c r="R4" s="49"/>
      <c r="S4"/>
    </row>
    <row r="5" spans="1:19" ht="15.75">
      <c r="A5" s="490" t="s">
        <v>63</v>
      </c>
      <c r="B5" s="668" t="s">
        <v>64</v>
      </c>
      <c r="C5" s="668"/>
      <c r="D5" s="668"/>
      <c r="E5" s="668"/>
      <c r="F5" s="8">
        <v>100</v>
      </c>
      <c r="G5" s="9" t="s">
        <v>65</v>
      </c>
      <c r="H5" s="10"/>
      <c r="I5" s="422">
        <v>15</v>
      </c>
      <c r="J5" s="11"/>
      <c r="K5" s="8">
        <v>100</v>
      </c>
      <c r="L5" s="9" t="s">
        <v>65</v>
      </c>
      <c r="M5" s="10"/>
      <c r="N5" s="422">
        <v>15</v>
      </c>
      <c r="O5" s="11"/>
      <c r="P5" s="48"/>
      <c r="Q5" s="49"/>
      <c r="R5" s="49"/>
      <c r="S5"/>
    </row>
    <row r="6" spans="1:19" ht="7.9" customHeight="1">
      <c r="A6" s="492"/>
      <c r="B6" s="12"/>
      <c r="C6" s="12"/>
      <c r="D6" s="12"/>
      <c r="E6" s="12"/>
      <c r="F6" s="12"/>
      <c r="G6" s="12"/>
      <c r="H6" s="12"/>
      <c r="I6" s="12"/>
      <c r="K6" s="12"/>
      <c r="L6" s="12"/>
      <c r="M6" s="12"/>
      <c r="N6" s="493"/>
      <c r="P6" s="421"/>
      <c r="Q6"/>
      <c r="R6"/>
      <c r="S6"/>
    </row>
    <row r="7" spans="1:19" ht="16.5" thickBot="1">
      <c r="A7" s="490" t="s">
        <v>66</v>
      </c>
      <c r="B7" s="668" t="s">
        <v>67</v>
      </c>
      <c r="C7" s="668"/>
      <c r="D7" s="668"/>
      <c r="E7" s="668"/>
      <c r="F7" s="12"/>
      <c r="G7" s="12"/>
      <c r="H7" s="12"/>
      <c r="I7" s="12"/>
      <c r="K7" s="12"/>
      <c r="L7" s="12"/>
      <c r="M7" s="12"/>
      <c r="N7" s="493"/>
      <c r="P7" s="421"/>
      <c r="Q7"/>
      <c r="R7"/>
      <c r="S7"/>
    </row>
    <row r="8" spans="1:19" s="17" customFormat="1" ht="13.5" thickBot="1">
      <c r="A8" s="31"/>
      <c r="B8" s="13" t="s">
        <v>68</v>
      </c>
      <c r="C8" s="25" t="s">
        <v>69</v>
      </c>
      <c r="D8" s="14"/>
      <c r="E8" s="14"/>
      <c r="F8" s="15"/>
      <c r="G8" s="16"/>
      <c r="H8" s="3"/>
      <c r="I8" s="3"/>
      <c r="K8" s="411"/>
      <c r="L8" s="411"/>
      <c r="M8" s="3"/>
      <c r="N8" s="494"/>
      <c r="P8" s="420" t="s">
        <v>45</v>
      </c>
    </row>
    <row r="9" spans="1:19" s="17" customFormat="1" ht="13.5" thickBot="1">
      <c r="A9" s="31"/>
      <c r="B9" s="18" t="s">
        <v>70</v>
      </c>
      <c r="C9" s="15" t="s">
        <v>537</v>
      </c>
      <c r="D9" s="15"/>
      <c r="E9" s="15"/>
      <c r="F9" s="20">
        <v>2</v>
      </c>
      <c r="G9" s="21" t="s">
        <v>65</v>
      </c>
      <c r="H9" s="3"/>
      <c r="I9" s="536">
        <f t="shared" ref="I9:I15" si="0">IF(F9&lt;&gt;0,$I$5*F9%,0)</f>
        <v>0.3</v>
      </c>
      <c r="K9" s="20">
        <v>2</v>
      </c>
      <c r="L9" s="21" t="s">
        <v>65</v>
      </c>
      <c r="M9" s="3"/>
      <c r="N9" s="536">
        <f t="shared" ref="N9:N15" si="1">IF(K9&lt;&gt;0,$N$5*K9%,0)</f>
        <v>0.3</v>
      </c>
      <c r="P9" s="420" t="s">
        <v>3</v>
      </c>
    </row>
    <row r="10" spans="1:19" s="17" customFormat="1" ht="12.75">
      <c r="A10" s="31"/>
      <c r="B10" s="18" t="s">
        <v>71</v>
      </c>
      <c r="C10" s="15" t="s">
        <v>72</v>
      </c>
      <c r="D10" s="15"/>
      <c r="E10" s="15"/>
      <c r="F10" s="20"/>
      <c r="G10" s="21" t="s">
        <v>65</v>
      </c>
      <c r="H10" s="3"/>
      <c r="I10" s="522">
        <f t="shared" si="0"/>
        <v>0</v>
      </c>
      <c r="K10" s="20"/>
      <c r="L10" s="21" t="s">
        <v>65</v>
      </c>
      <c r="M10" s="3"/>
      <c r="N10" s="522">
        <f t="shared" si="1"/>
        <v>0</v>
      </c>
      <c r="P10" s="419"/>
    </row>
    <row r="11" spans="1:19" s="17" customFormat="1" ht="12.75">
      <c r="A11" s="31"/>
      <c r="B11" s="18" t="s">
        <v>73</v>
      </c>
      <c r="C11" s="15" t="s">
        <v>74</v>
      </c>
      <c r="D11" s="15"/>
      <c r="E11" s="15"/>
      <c r="F11" s="20"/>
      <c r="G11" s="21" t="s">
        <v>65</v>
      </c>
      <c r="H11" s="3"/>
      <c r="I11" s="522">
        <f t="shared" si="0"/>
        <v>0</v>
      </c>
      <c r="K11" s="20"/>
      <c r="L11" s="21" t="s">
        <v>65</v>
      </c>
      <c r="M11" s="3"/>
      <c r="N11" s="522">
        <f t="shared" si="1"/>
        <v>0</v>
      </c>
      <c r="P11" s="418"/>
    </row>
    <row r="12" spans="1:19" s="17" customFormat="1" ht="12.75">
      <c r="A12" s="31"/>
      <c r="B12" s="18" t="s">
        <v>75</v>
      </c>
      <c r="C12" s="15" t="s">
        <v>76</v>
      </c>
      <c r="D12" s="15"/>
      <c r="E12" s="15"/>
      <c r="F12" s="20"/>
      <c r="G12" s="21" t="s">
        <v>65</v>
      </c>
      <c r="H12" s="3"/>
      <c r="I12" s="522">
        <f t="shared" si="0"/>
        <v>0</v>
      </c>
      <c r="K12" s="20"/>
      <c r="L12" s="21" t="s">
        <v>65</v>
      </c>
      <c r="M12" s="3"/>
      <c r="N12" s="522">
        <f t="shared" si="1"/>
        <v>0</v>
      </c>
      <c r="P12" s="417"/>
    </row>
    <row r="13" spans="1:19" s="17" customFormat="1" ht="12.75">
      <c r="A13" s="31"/>
      <c r="B13" s="18" t="s">
        <v>77</v>
      </c>
      <c r="C13" s="15" t="s">
        <v>78</v>
      </c>
      <c r="D13" s="15"/>
      <c r="E13" s="15"/>
      <c r="F13" s="20">
        <v>2</v>
      </c>
      <c r="G13" s="21" t="s">
        <v>65</v>
      </c>
      <c r="H13" s="3"/>
      <c r="I13" s="522">
        <f t="shared" si="0"/>
        <v>0.3</v>
      </c>
      <c r="K13" s="20"/>
      <c r="L13" s="21" t="s">
        <v>65</v>
      </c>
      <c r="M13" s="3"/>
      <c r="N13" s="522">
        <f t="shared" si="1"/>
        <v>0</v>
      </c>
      <c r="P13" s="417"/>
    </row>
    <row r="14" spans="1:19" s="17" customFormat="1" ht="12.75">
      <c r="A14" s="31"/>
      <c r="B14" s="18" t="s">
        <v>79</v>
      </c>
      <c r="C14" s="15" t="s">
        <v>536</v>
      </c>
      <c r="D14" s="15"/>
      <c r="E14" s="15"/>
      <c r="F14" s="20"/>
      <c r="G14" s="21" t="s">
        <v>65</v>
      </c>
      <c r="H14" s="3"/>
      <c r="I14" s="522">
        <f t="shared" si="0"/>
        <v>0</v>
      </c>
      <c r="K14" s="20">
        <v>2</v>
      </c>
      <c r="L14" s="21" t="s">
        <v>65</v>
      </c>
      <c r="M14" s="3"/>
      <c r="N14" s="522">
        <f t="shared" si="1"/>
        <v>0.3</v>
      </c>
      <c r="P14" s="417"/>
    </row>
    <row r="15" spans="1:19" s="17" customFormat="1" ht="13.5" thickBot="1">
      <c r="A15" s="31"/>
      <c r="B15" s="18" t="s">
        <v>80</v>
      </c>
      <c r="C15" s="15" t="s">
        <v>81</v>
      </c>
      <c r="D15" s="15"/>
      <c r="E15" s="15"/>
      <c r="F15" s="20"/>
      <c r="G15" s="23" t="s">
        <v>65</v>
      </c>
      <c r="H15" s="24"/>
      <c r="I15" s="523">
        <f t="shared" si="0"/>
        <v>0</v>
      </c>
      <c r="K15" s="20"/>
      <c r="L15" s="23" t="s">
        <v>65</v>
      </c>
      <c r="M15" s="24"/>
      <c r="N15" s="523">
        <f t="shared" si="1"/>
        <v>0</v>
      </c>
      <c r="P15" s="417"/>
    </row>
    <row r="16" spans="1:19" ht="15.75">
      <c r="A16" s="492"/>
      <c r="B16" s="667" t="s">
        <v>82</v>
      </c>
      <c r="C16" s="674"/>
      <c r="D16" s="674"/>
      <c r="E16" s="674"/>
      <c r="F16" s="415">
        <f>SUM(F9:F15)</f>
        <v>4</v>
      </c>
      <c r="G16" s="414" t="s">
        <v>65</v>
      </c>
      <c r="H16" s="414"/>
      <c r="I16" s="524">
        <f>SUM(I9:I15)</f>
        <v>0.6</v>
      </c>
      <c r="J16" s="11"/>
      <c r="K16" s="415">
        <f>SUM(K9:K15)</f>
        <v>4</v>
      </c>
      <c r="L16" s="414" t="s">
        <v>65</v>
      </c>
      <c r="M16" s="414"/>
      <c r="N16" s="524">
        <f>SUM(N9:N15)</f>
        <v>0.6</v>
      </c>
      <c r="O16" s="11"/>
    </row>
    <row r="17" spans="1:21" ht="20.25" customHeight="1">
      <c r="A17" s="492"/>
      <c r="B17" s="495"/>
      <c r="C17" s="496"/>
      <c r="D17" s="496"/>
      <c r="E17" s="496"/>
      <c r="F17" s="497"/>
      <c r="G17" s="498"/>
      <c r="H17" s="498"/>
      <c r="I17" s="525"/>
      <c r="J17" s="11"/>
      <c r="K17" s="497"/>
      <c r="L17" s="498"/>
      <c r="M17" s="498"/>
      <c r="N17" s="525"/>
      <c r="O17" s="11"/>
    </row>
    <row r="18" spans="1:21" s="17" customFormat="1" ht="12.75">
      <c r="A18" s="31"/>
      <c r="B18" s="13" t="s">
        <v>83</v>
      </c>
      <c r="C18" s="670" t="s">
        <v>84</v>
      </c>
      <c r="D18" s="670"/>
      <c r="E18" s="670"/>
      <c r="F18" s="413"/>
      <c r="G18" s="16"/>
      <c r="H18" s="3"/>
      <c r="I18" s="526"/>
      <c r="K18" s="413"/>
      <c r="L18" s="16"/>
      <c r="M18" s="3"/>
      <c r="N18" s="526"/>
    </row>
    <row r="19" spans="1:21" s="17" customFormat="1" ht="12.75">
      <c r="A19" s="31"/>
      <c r="B19" s="18" t="s">
        <v>85</v>
      </c>
      <c r="C19" s="15" t="s">
        <v>535</v>
      </c>
      <c r="D19" s="15"/>
      <c r="E19" s="15"/>
      <c r="F19" s="20"/>
      <c r="G19" s="21" t="s">
        <v>65</v>
      </c>
      <c r="H19" s="3"/>
      <c r="I19" s="522">
        <f t="shared" ref="I19:I28" si="2">IF(F19&lt;&gt;0,$I$5*F19%,0)</f>
        <v>0</v>
      </c>
      <c r="K19" s="20"/>
      <c r="L19" s="21" t="s">
        <v>65</v>
      </c>
      <c r="M19" s="3"/>
      <c r="N19" s="522">
        <f t="shared" ref="N19:N28" si="3">IF(K19&lt;&gt;0,$N$5*K19%,0)</f>
        <v>0</v>
      </c>
      <c r="U19" s="416"/>
    </row>
    <row r="20" spans="1:21" s="17" customFormat="1" ht="12.75">
      <c r="A20" s="31"/>
      <c r="B20" s="18"/>
      <c r="C20" s="15" t="s">
        <v>86</v>
      </c>
      <c r="D20" s="15"/>
      <c r="E20" s="15"/>
      <c r="F20" s="20"/>
      <c r="G20" s="21" t="s">
        <v>65</v>
      </c>
      <c r="H20" s="3"/>
      <c r="I20" s="522">
        <f t="shared" si="2"/>
        <v>0</v>
      </c>
      <c r="K20" s="20"/>
      <c r="L20" s="21" t="s">
        <v>65</v>
      </c>
      <c r="M20" s="3"/>
      <c r="N20" s="522">
        <f t="shared" si="3"/>
        <v>0</v>
      </c>
    </row>
    <row r="21" spans="1:21" s="17" customFormat="1" ht="12.75">
      <c r="A21" s="31"/>
      <c r="B21" s="18" t="s">
        <v>87</v>
      </c>
      <c r="C21" s="15" t="s">
        <v>534</v>
      </c>
      <c r="D21" s="15"/>
      <c r="E21" s="15"/>
      <c r="F21" s="20"/>
      <c r="G21" s="21" t="s">
        <v>65</v>
      </c>
      <c r="H21" s="3"/>
      <c r="I21" s="522">
        <f t="shared" si="2"/>
        <v>0</v>
      </c>
      <c r="K21" s="20"/>
      <c r="L21" s="21" t="s">
        <v>65</v>
      </c>
      <c r="M21" s="3"/>
      <c r="N21" s="522">
        <f t="shared" si="3"/>
        <v>0</v>
      </c>
    </row>
    <row r="22" spans="1:21" s="17" customFormat="1" ht="12.75">
      <c r="A22" s="31"/>
      <c r="B22" s="18"/>
      <c r="C22" s="15" t="s">
        <v>88</v>
      </c>
      <c r="D22" s="15"/>
      <c r="E22" s="15"/>
      <c r="F22" s="20">
        <v>5</v>
      </c>
      <c r="G22" s="21" t="s">
        <v>65</v>
      </c>
      <c r="H22" s="3"/>
      <c r="I22" s="522">
        <f t="shared" si="2"/>
        <v>0.75</v>
      </c>
      <c r="K22" s="20">
        <v>5</v>
      </c>
      <c r="L22" s="21" t="s">
        <v>65</v>
      </c>
      <c r="M22" s="3"/>
      <c r="N22" s="522">
        <f t="shared" si="3"/>
        <v>0.75</v>
      </c>
    </row>
    <row r="23" spans="1:21" s="17" customFormat="1" ht="12.75">
      <c r="A23" s="31"/>
      <c r="B23" s="18" t="s">
        <v>89</v>
      </c>
      <c r="C23" s="15" t="s">
        <v>533</v>
      </c>
      <c r="D23" s="15"/>
      <c r="E23" s="15"/>
      <c r="F23" s="20">
        <v>5</v>
      </c>
      <c r="G23" s="21" t="s">
        <v>65</v>
      </c>
      <c r="H23" s="3"/>
      <c r="I23" s="522">
        <f t="shared" si="2"/>
        <v>0.75</v>
      </c>
      <c r="K23" s="20">
        <v>5</v>
      </c>
      <c r="L23" s="21" t="s">
        <v>65</v>
      </c>
      <c r="M23" s="3"/>
      <c r="N23" s="522">
        <f t="shared" si="3"/>
        <v>0.75</v>
      </c>
    </row>
    <row r="24" spans="1:21" s="17" customFormat="1" ht="12.75">
      <c r="A24" s="31"/>
      <c r="B24" s="18"/>
      <c r="C24" s="15" t="s">
        <v>90</v>
      </c>
      <c r="D24" s="15"/>
      <c r="E24" s="15"/>
      <c r="F24" s="20"/>
      <c r="G24" s="21" t="s">
        <v>65</v>
      </c>
      <c r="H24" s="3"/>
      <c r="I24" s="522">
        <f t="shared" si="2"/>
        <v>0</v>
      </c>
      <c r="K24" s="20"/>
      <c r="L24" s="21" t="s">
        <v>65</v>
      </c>
      <c r="M24" s="3"/>
      <c r="N24" s="522">
        <f t="shared" si="3"/>
        <v>0</v>
      </c>
    </row>
    <row r="25" spans="1:21" s="17" customFormat="1" ht="12.75">
      <c r="A25" s="31"/>
      <c r="B25" s="18" t="s">
        <v>91</v>
      </c>
      <c r="C25" s="15" t="s">
        <v>532</v>
      </c>
      <c r="D25" s="15"/>
      <c r="E25" s="15"/>
      <c r="F25" s="20"/>
      <c r="G25" s="21" t="s">
        <v>65</v>
      </c>
      <c r="H25" s="3"/>
      <c r="I25" s="522">
        <f t="shared" si="2"/>
        <v>0</v>
      </c>
      <c r="K25" s="20"/>
      <c r="L25" s="21" t="s">
        <v>65</v>
      </c>
      <c r="M25" s="3"/>
      <c r="N25" s="522">
        <f t="shared" si="3"/>
        <v>0</v>
      </c>
    </row>
    <row r="26" spans="1:21" s="17" customFormat="1" ht="12.75">
      <c r="A26" s="31"/>
      <c r="B26" s="18"/>
      <c r="C26" s="15" t="s">
        <v>92</v>
      </c>
      <c r="D26" s="15"/>
      <c r="E26" s="15"/>
      <c r="F26" s="20">
        <v>5</v>
      </c>
      <c r="G26" s="21" t="s">
        <v>65</v>
      </c>
      <c r="H26" s="3"/>
      <c r="I26" s="522">
        <f t="shared" si="2"/>
        <v>0.75</v>
      </c>
      <c r="K26" s="20">
        <v>5</v>
      </c>
      <c r="L26" s="21" t="s">
        <v>65</v>
      </c>
      <c r="M26" s="3"/>
      <c r="N26" s="522">
        <f t="shared" si="3"/>
        <v>0.75</v>
      </c>
    </row>
    <row r="27" spans="1:21" s="17" customFormat="1" ht="12.75">
      <c r="A27" s="31"/>
      <c r="B27" s="18" t="s">
        <v>93</v>
      </c>
      <c r="C27" s="14" t="s">
        <v>531</v>
      </c>
      <c r="D27" s="14"/>
      <c r="E27" s="14"/>
      <c r="F27" s="20"/>
      <c r="G27" s="21" t="s">
        <v>65</v>
      </c>
      <c r="H27" s="3"/>
      <c r="I27" s="522">
        <f t="shared" si="2"/>
        <v>0</v>
      </c>
      <c r="K27" s="20"/>
      <c r="L27" s="21" t="s">
        <v>65</v>
      </c>
      <c r="M27" s="3"/>
      <c r="N27" s="522">
        <f t="shared" si="3"/>
        <v>0</v>
      </c>
    </row>
    <row r="28" spans="1:21" s="17" customFormat="1" ht="12.75">
      <c r="A28" s="31"/>
      <c r="B28" s="18"/>
      <c r="C28" s="15" t="s">
        <v>530</v>
      </c>
      <c r="D28" s="15"/>
      <c r="E28" s="15"/>
      <c r="F28" s="20"/>
      <c r="G28" s="21" t="s">
        <v>65</v>
      </c>
      <c r="H28" s="3"/>
      <c r="I28" s="522">
        <f t="shared" si="2"/>
        <v>0</v>
      </c>
      <c r="K28" s="20"/>
      <c r="L28" s="21" t="s">
        <v>65</v>
      </c>
      <c r="M28" s="3"/>
      <c r="N28" s="522">
        <f t="shared" si="3"/>
        <v>0</v>
      </c>
    </row>
    <row r="29" spans="1:21" ht="15.75">
      <c r="A29" s="492"/>
      <c r="B29" s="667" t="s">
        <v>529</v>
      </c>
      <c r="C29" s="674"/>
      <c r="D29" s="674"/>
      <c r="E29" s="674"/>
      <c r="F29" s="497">
        <f>SUM(F19:F28)</f>
        <v>15</v>
      </c>
      <c r="G29" s="498" t="s">
        <v>65</v>
      </c>
      <c r="H29" s="498"/>
      <c r="I29" s="527">
        <f>SUM(I19:I28)</f>
        <v>2.25</v>
      </c>
      <c r="J29" s="11"/>
      <c r="K29" s="497">
        <f>SUM(K19:K28)</f>
        <v>15</v>
      </c>
      <c r="L29" s="498" t="s">
        <v>65</v>
      </c>
      <c r="M29" s="498"/>
      <c r="N29" s="527">
        <f>SUM(N19:N28)</f>
        <v>2.25</v>
      </c>
      <c r="O29" s="11"/>
    </row>
    <row r="30" spans="1:21" ht="4.5" customHeight="1">
      <c r="A30" s="492"/>
      <c r="B30" s="495"/>
      <c r="C30" s="496"/>
      <c r="D30" s="496"/>
      <c r="E30" s="496"/>
      <c r="F30" s="497"/>
      <c r="G30" s="498"/>
      <c r="H30" s="498"/>
      <c r="I30" s="527"/>
      <c r="J30" s="11"/>
      <c r="K30" s="497"/>
      <c r="L30" s="498"/>
      <c r="M30" s="498"/>
      <c r="N30" s="527"/>
      <c r="O30" s="11"/>
    </row>
    <row r="31" spans="1:21" ht="15.75">
      <c r="A31" s="492"/>
      <c r="B31" s="495" t="s">
        <v>528</v>
      </c>
      <c r="C31" s="496"/>
      <c r="D31" s="496"/>
      <c r="E31" s="496"/>
      <c r="F31" s="415">
        <f>F16+F29</f>
        <v>19</v>
      </c>
      <c r="G31" s="414" t="s">
        <v>65</v>
      </c>
      <c r="H31" s="414"/>
      <c r="I31" s="528">
        <f>IF(F31&lt;&gt;0,$I$5*F31%,0)</f>
        <v>2.85</v>
      </c>
      <c r="J31" s="11"/>
      <c r="K31" s="415">
        <f>K16+K29</f>
        <v>19</v>
      </c>
      <c r="L31" s="414" t="s">
        <v>65</v>
      </c>
      <c r="M31" s="414"/>
      <c r="N31" s="528">
        <f>IF(K31&lt;&gt;0,$N$5*K31%,0)</f>
        <v>2.85</v>
      </c>
      <c r="O31" s="11"/>
    </row>
    <row r="32" spans="1:21" customFormat="1" ht="16.5" customHeight="1">
      <c r="A32" s="255"/>
      <c r="I32" s="522"/>
      <c r="N32" s="310"/>
    </row>
    <row r="33" spans="1:17" s="17" customFormat="1" ht="12.75">
      <c r="A33" s="31"/>
      <c r="B33" s="13" t="s">
        <v>95</v>
      </c>
      <c r="C33" s="670" t="s">
        <v>96</v>
      </c>
      <c r="D33" s="670"/>
      <c r="E33" s="670"/>
      <c r="F33" s="413"/>
      <c r="G33" s="16"/>
      <c r="H33" s="3"/>
      <c r="I33" s="522"/>
      <c r="K33" s="412"/>
      <c r="L33" s="411"/>
      <c r="M33" s="3"/>
      <c r="N33" s="526"/>
    </row>
    <row r="34" spans="1:17" s="17" customFormat="1" ht="12.75">
      <c r="A34" s="31"/>
      <c r="B34" s="18" t="s">
        <v>97</v>
      </c>
      <c r="C34" s="15" t="s">
        <v>98</v>
      </c>
      <c r="D34" s="15"/>
      <c r="E34" s="15"/>
      <c r="F34" s="20">
        <v>5</v>
      </c>
      <c r="G34" s="21" t="s">
        <v>65</v>
      </c>
      <c r="H34" s="3"/>
      <c r="I34" s="522">
        <f>IF(F34&lt;&gt;0,$I$5*F34%,0)</f>
        <v>0.75</v>
      </c>
      <c r="K34" s="20">
        <v>5</v>
      </c>
      <c r="L34" s="21" t="s">
        <v>65</v>
      </c>
      <c r="M34" s="3"/>
      <c r="N34" s="522">
        <f>IF(K34&lt;&gt;0,$N$5*K34%,0)</f>
        <v>0.75</v>
      </c>
    </row>
    <row r="35" spans="1:17" s="17" customFormat="1" ht="13.5" thickBot="1">
      <c r="A35" s="31"/>
      <c r="B35" s="18" t="s">
        <v>99</v>
      </c>
      <c r="C35" s="15" t="s">
        <v>527</v>
      </c>
      <c r="D35" s="15"/>
      <c r="E35" s="15"/>
      <c r="F35" s="22">
        <v>5</v>
      </c>
      <c r="G35" s="23" t="s">
        <v>65</v>
      </c>
      <c r="H35" s="24"/>
      <c r="I35" s="523">
        <f>IF(F35&lt;&gt;0,$I$5*F35%,0)</f>
        <v>0.75</v>
      </c>
      <c r="K35" s="22">
        <v>5</v>
      </c>
      <c r="L35" s="23" t="s">
        <v>65</v>
      </c>
      <c r="M35" s="24"/>
      <c r="N35" s="523">
        <f>IF(K35&lt;&gt;0,$N$5*K35%,0)</f>
        <v>0.75</v>
      </c>
      <c r="Q35" s="26"/>
    </row>
    <row r="36" spans="1:17" ht="9.9499999999999993" customHeight="1">
      <c r="A36" s="492"/>
      <c r="B36" s="667"/>
      <c r="C36" s="674"/>
      <c r="D36" s="674"/>
      <c r="E36" s="674"/>
      <c r="F36" s="497"/>
      <c r="G36" s="498"/>
      <c r="H36" s="498"/>
      <c r="I36" s="527"/>
      <c r="J36" s="11"/>
      <c r="K36" s="497"/>
      <c r="L36" s="498"/>
      <c r="M36" s="498"/>
      <c r="N36" s="527"/>
      <c r="O36" s="11"/>
    </row>
    <row r="37" spans="1:17" ht="16.5" thickBot="1">
      <c r="A37" s="492"/>
      <c r="B37" s="671" t="s">
        <v>526</v>
      </c>
      <c r="C37" s="672"/>
      <c r="D37" s="672"/>
      <c r="E37" s="672"/>
      <c r="F37" s="410">
        <f>F31+F34+F35</f>
        <v>29</v>
      </c>
      <c r="G37" s="409" t="s">
        <v>65</v>
      </c>
      <c r="H37" s="409"/>
      <c r="I37" s="529">
        <f>SUM(I31:I36)</f>
        <v>4.3499999999999996</v>
      </c>
      <c r="J37" s="499"/>
      <c r="K37" s="410">
        <f>K31+K34+K35</f>
        <v>29</v>
      </c>
      <c r="L37" s="409" t="s">
        <v>65</v>
      </c>
      <c r="M37" s="409"/>
      <c r="N37" s="529">
        <f>SUM(N31:N36)</f>
        <v>4.3499999999999996</v>
      </c>
      <c r="O37" s="11"/>
    </row>
    <row r="38" spans="1:17" ht="9" customHeight="1" thickTop="1">
      <c r="A38" s="492"/>
      <c r="B38" s="500"/>
      <c r="C38" s="12"/>
      <c r="D38" s="12"/>
      <c r="E38" s="12"/>
      <c r="F38" s="12"/>
      <c r="G38" s="12"/>
      <c r="H38" s="12"/>
      <c r="I38" s="530"/>
      <c r="J38" s="27"/>
      <c r="K38" s="12"/>
      <c r="L38" s="12"/>
      <c r="M38" s="12"/>
      <c r="N38" s="530"/>
      <c r="O38" s="27"/>
    </row>
    <row r="39" spans="1:17" ht="15.75">
      <c r="A39" s="490" t="s">
        <v>100</v>
      </c>
      <c r="B39" s="673" t="s">
        <v>101</v>
      </c>
      <c r="C39" s="673"/>
      <c r="D39" s="673"/>
      <c r="E39" s="673"/>
      <c r="F39" s="12"/>
      <c r="G39" s="12"/>
      <c r="H39" s="12"/>
      <c r="I39" s="531"/>
      <c r="K39" s="12"/>
      <c r="L39" s="12"/>
      <c r="M39" s="12"/>
      <c r="N39" s="531"/>
    </row>
    <row r="40" spans="1:17" s="17" customFormat="1" ht="12.75">
      <c r="A40" s="31"/>
      <c r="B40" s="28" t="s">
        <v>102</v>
      </c>
      <c r="C40" s="15" t="s">
        <v>525</v>
      </c>
      <c r="D40" s="15"/>
      <c r="E40" s="15"/>
      <c r="F40" s="408"/>
      <c r="G40" s="406"/>
      <c r="H40" s="3"/>
      <c r="I40" s="526"/>
      <c r="K40" s="407"/>
      <c r="L40" s="406"/>
      <c r="M40" s="3"/>
      <c r="N40" s="526"/>
    </row>
    <row r="41" spans="1:17" s="17" customFormat="1" ht="12.75">
      <c r="A41" s="31"/>
      <c r="B41" s="28"/>
      <c r="C41" s="14" t="s">
        <v>524</v>
      </c>
      <c r="D41" s="14"/>
      <c r="E41" s="14"/>
      <c r="F41" s="20">
        <v>2</v>
      </c>
      <c r="G41" s="30" t="s">
        <v>65</v>
      </c>
      <c r="H41" s="31"/>
      <c r="I41" s="522">
        <f>IF(F41&lt;&gt;0,$I$5*F41%,0)</f>
        <v>0.3</v>
      </c>
      <c r="K41" s="20">
        <v>2</v>
      </c>
      <c r="L41" s="30" t="s">
        <v>65</v>
      </c>
      <c r="M41" s="31"/>
      <c r="N41" s="522">
        <f>IF(K41&lt;&gt;0,$N$5*K41%,0)</f>
        <v>0.3</v>
      </c>
    </row>
    <row r="42" spans="1:17" s="17" customFormat="1" ht="12.75">
      <c r="A42" s="31"/>
      <c r="B42" s="28" t="s">
        <v>103</v>
      </c>
      <c r="C42" s="15" t="s">
        <v>523</v>
      </c>
      <c r="D42" s="15"/>
      <c r="E42" s="15"/>
      <c r="F42" s="20">
        <v>2</v>
      </c>
      <c r="G42" s="30" t="s">
        <v>65</v>
      </c>
      <c r="H42" s="31"/>
      <c r="I42" s="522">
        <f>IF(F42&lt;&gt;0,$I$5*F42%,0)</f>
        <v>0.3</v>
      </c>
      <c r="K42" s="20">
        <v>2</v>
      </c>
      <c r="L42" s="30" t="s">
        <v>65</v>
      </c>
      <c r="M42" s="31"/>
      <c r="N42" s="522">
        <f>IF(K42&lt;&gt;0,$N$5*K42%,0)</f>
        <v>0.3</v>
      </c>
    </row>
    <row r="43" spans="1:17" s="17" customFormat="1" ht="12.75">
      <c r="A43" s="31"/>
      <c r="B43" s="28" t="s">
        <v>104</v>
      </c>
      <c r="C43" s="15" t="s">
        <v>522</v>
      </c>
      <c r="D43" s="15"/>
      <c r="E43" s="15"/>
      <c r="F43" s="20"/>
      <c r="G43" s="30" t="s">
        <v>65</v>
      </c>
      <c r="H43" s="31"/>
      <c r="I43" s="522">
        <f>IF(F43&lt;&gt;0,$I$5*F43%,0)</f>
        <v>0</v>
      </c>
      <c r="K43" s="20"/>
      <c r="L43" s="30" t="s">
        <v>65</v>
      </c>
      <c r="M43" s="31"/>
      <c r="N43" s="522">
        <f>IF(K43&lt;&gt;0,$N$5*K43%,0)</f>
        <v>0</v>
      </c>
    </row>
    <row r="44" spans="1:17" s="17" customFormat="1" ht="13.5" thickBot="1">
      <c r="A44" s="31"/>
      <c r="B44" s="28" t="s">
        <v>105</v>
      </c>
      <c r="C44" s="15" t="s">
        <v>106</v>
      </c>
      <c r="D44" s="15"/>
      <c r="E44" s="15"/>
      <c r="F44" s="20"/>
      <c r="G44" s="30" t="s">
        <v>65</v>
      </c>
      <c r="H44" s="31"/>
      <c r="I44" s="523">
        <f>IF(F44&lt;&gt;0,$I$5*F44%,0)</f>
        <v>0</v>
      </c>
      <c r="K44" s="20"/>
      <c r="L44" s="30" t="s">
        <v>65</v>
      </c>
      <c r="M44" s="31"/>
      <c r="N44" s="523">
        <f>IF(K44&lt;&gt;0,$N$5*K44%,0)</f>
        <v>0</v>
      </c>
    </row>
    <row r="45" spans="1:17" ht="16.5" thickBot="1">
      <c r="A45" s="492"/>
      <c r="B45" s="667" t="s">
        <v>521</v>
      </c>
      <c r="C45" s="674"/>
      <c r="D45" s="674"/>
      <c r="E45" s="674"/>
      <c r="F45" s="405">
        <f>SUM(F41:F44)</f>
        <v>4</v>
      </c>
      <c r="G45" s="32" t="s">
        <v>65</v>
      </c>
      <c r="H45" s="32"/>
      <c r="I45" s="532">
        <f>SUM(I41:I44)</f>
        <v>0.6</v>
      </c>
      <c r="J45" s="11"/>
      <c r="K45" s="405">
        <f>SUM(K41:K44)</f>
        <v>4</v>
      </c>
      <c r="L45" s="32" t="s">
        <v>65</v>
      </c>
      <c r="M45" s="32"/>
      <c r="N45" s="532">
        <f>SUM(N41:N44)</f>
        <v>0.6</v>
      </c>
      <c r="O45" s="11"/>
    </row>
    <row r="46" spans="1:17" ht="9.75" customHeight="1" thickTop="1">
      <c r="A46" s="492"/>
      <c r="B46" s="500"/>
      <c r="C46" s="12"/>
      <c r="D46" s="12"/>
      <c r="E46" s="12"/>
      <c r="F46" s="12"/>
      <c r="G46" s="12"/>
      <c r="H46" s="12"/>
      <c r="I46" s="533"/>
      <c r="J46" s="33"/>
      <c r="K46" s="12"/>
      <c r="L46" s="12"/>
      <c r="M46" s="12"/>
      <c r="N46" s="533"/>
      <c r="O46" s="33"/>
    </row>
    <row r="47" spans="1:17" ht="15.75">
      <c r="A47" s="501" t="s">
        <v>107</v>
      </c>
      <c r="B47" s="673" t="s">
        <v>108</v>
      </c>
      <c r="C47" s="673"/>
      <c r="D47" s="673"/>
      <c r="E47" s="673"/>
      <c r="F47" s="12"/>
      <c r="G47" s="12"/>
      <c r="H47" s="12"/>
      <c r="I47" s="533"/>
      <c r="J47" s="33"/>
      <c r="K47" s="12"/>
      <c r="L47" s="12"/>
      <c r="M47" s="12"/>
      <c r="N47" s="533"/>
      <c r="O47" s="33"/>
    </row>
    <row r="48" spans="1:17" s="17" customFormat="1">
      <c r="A48" s="31"/>
      <c r="B48" s="13" t="s">
        <v>109</v>
      </c>
      <c r="C48" s="401" t="s">
        <v>110</v>
      </c>
      <c r="D48" s="401"/>
      <c r="E48" s="401"/>
      <c r="F48" s="29"/>
      <c r="G48" s="19"/>
      <c r="H48"/>
      <c r="I48" s="310"/>
      <c r="J48" s="34"/>
      <c r="K48" s="404"/>
      <c r="L48" s="404"/>
      <c r="M48"/>
      <c r="N48" s="310"/>
      <c r="O48" s="34"/>
    </row>
    <row r="49" spans="1:15" s="17" customFormat="1" ht="12.75">
      <c r="A49" s="31"/>
      <c r="B49" s="18" t="s">
        <v>111</v>
      </c>
      <c r="C49" s="15" t="s">
        <v>520</v>
      </c>
      <c r="D49" s="15"/>
      <c r="E49" s="15"/>
      <c r="F49" s="20">
        <v>5</v>
      </c>
      <c r="G49" s="30" t="s">
        <v>65</v>
      </c>
      <c r="H49" s="31"/>
      <c r="I49" s="534">
        <f>IF(F49&lt;&gt;0,$I$5*F49%,0)</f>
        <v>0.75</v>
      </c>
      <c r="J49" s="34"/>
      <c r="K49" s="20">
        <v>5</v>
      </c>
      <c r="L49" s="30" t="s">
        <v>65</v>
      </c>
      <c r="M49" s="31"/>
      <c r="N49" s="534">
        <f>IF(K49&lt;&gt;0,$N$5*K49%,0)</f>
        <v>0.75</v>
      </c>
      <c r="O49" s="34"/>
    </row>
    <row r="50" spans="1:15" s="17" customFormat="1" ht="12.75">
      <c r="A50" s="31"/>
      <c r="B50" s="18" t="s">
        <v>112</v>
      </c>
      <c r="C50" s="14" t="s">
        <v>519</v>
      </c>
      <c r="D50" s="14"/>
      <c r="E50" s="14"/>
      <c r="F50" s="20"/>
      <c r="G50" s="30" t="s">
        <v>65</v>
      </c>
      <c r="H50" s="31"/>
      <c r="I50" s="534">
        <f>IF(F50&lt;&gt;0,$I$5*F50%,0)</f>
        <v>0</v>
      </c>
      <c r="J50" s="34"/>
      <c r="K50" s="20"/>
      <c r="L50" s="30" t="s">
        <v>65</v>
      </c>
      <c r="M50" s="31"/>
      <c r="N50" s="534">
        <f>IF(K50&lt;&gt;0,$N$5*K50%,0)</f>
        <v>0</v>
      </c>
      <c r="O50" s="34"/>
    </row>
    <row r="51" spans="1:15" s="17" customFormat="1" ht="12.75">
      <c r="A51" s="31"/>
      <c r="B51" s="13" t="s">
        <v>113</v>
      </c>
      <c r="C51" s="401" t="s">
        <v>114</v>
      </c>
      <c r="D51" s="401"/>
      <c r="E51" s="401"/>
      <c r="F51" s="20">
        <v>5</v>
      </c>
      <c r="G51" s="30" t="s">
        <v>65</v>
      </c>
      <c r="H51" s="31"/>
      <c r="I51" s="534">
        <f>IF(F51&lt;&gt;0,$I$5*F51%,0)</f>
        <v>0.75</v>
      </c>
      <c r="J51" s="34"/>
      <c r="K51" s="20">
        <v>5</v>
      </c>
      <c r="L51" s="30" t="s">
        <v>65</v>
      </c>
      <c r="M51" s="31"/>
      <c r="N51" s="534">
        <f>IF(K51&lt;&gt;0,$N$5*K51%,0)</f>
        <v>0.75</v>
      </c>
      <c r="O51" s="34"/>
    </row>
    <row r="52" spans="1:15" s="17" customFormat="1" ht="12.75">
      <c r="A52" s="31"/>
      <c r="B52" s="13" t="s">
        <v>115</v>
      </c>
      <c r="C52" s="401" t="s">
        <v>518</v>
      </c>
      <c r="D52" s="401"/>
      <c r="E52" s="401"/>
      <c r="F52" s="403"/>
      <c r="G52" s="402"/>
      <c r="H52" s="31"/>
      <c r="I52" s="534"/>
      <c r="J52" s="34"/>
      <c r="K52" s="403"/>
      <c r="L52" s="402"/>
      <c r="M52" s="31"/>
      <c r="N52" s="534"/>
      <c r="O52" s="34"/>
    </row>
    <row r="53" spans="1:15" s="17" customFormat="1" ht="12.75">
      <c r="A53" s="31"/>
      <c r="B53" s="18" t="s">
        <v>116</v>
      </c>
      <c r="C53" s="14" t="s">
        <v>117</v>
      </c>
      <c r="D53" s="14"/>
      <c r="E53" s="14"/>
      <c r="F53" s="20">
        <v>5</v>
      </c>
      <c r="G53" s="30" t="s">
        <v>65</v>
      </c>
      <c r="H53" s="31"/>
      <c r="I53" s="534">
        <f t="shared" ref="I53:I59" si="4">IF(F53&lt;&gt;0,$I$5*F53%,0)</f>
        <v>0.75</v>
      </c>
      <c r="J53" s="34"/>
      <c r="K53" s="20">
        <v>5</v>
      </c>
      <c r="L53" s="30" t="s">
        <v>65</v>
      </c>
      <c r="M53" s="31"/>
      <c r="N53" s="534">
        <f t="shared" ref="N53:N59" si="5">IF(K53&lt;&gt;0,$N$5*K53%,0)</f>
        <v>0.75</v>
      </c>
      <c r="O53" s="34"/>
    </row>
    <row r="54" spans="1:15" s="17" customFormat="1" ht="12.75">
      <c r="A54" s="31"/>
      <c r="B54" s="18" t="s">
        <v>118</v>
      </c>
      <c r="C54" s="14" t="s">
        <v>517</v>
      </c>
      <c r="D54" s="14"/>
      <c r="E54" s="14"/>
      <c r="F54" s="20"/>
      <c r="G54" s="30" t="s">
        <v>65</v>
      </c>
      <c r="H54" s="31"/>
      <c r="I54" s="534">
        <f t="shared" si="4"/>
        <v>0</v>
      </c>
      <c r="J54" s="34"/>
      <c r="K54" s="20"/>
      <c r="L54" s="30" t="s">
        <v>65</v>
      </c>
      <c r="M54" s="31"/>
      <c r="N54" s="534">
        <f t="shared" si="5"/>
        <v>0</v>
      </c>
      <c r="O54" s="34"/>
    </row>
    <row r="55" spans="1:15" s="17" customFormat="1" ht="12.75">
      <c r="A55" s="31"/>
      <c r="B55" s="13" t="s">
        <v>119</v>
      </c>
      <c r="C55" s="25" t="s">
        <v>94</v>
      </c>
      <c r="D55" s="14"/>
      <c r="E55" s="14"/>
      <c r="F55" s="20">
        <v>5</v>
      </c>
      <c r="G55" s="30" t="s">
        <v>65</v>
      </c>
      <c r="H55" s="31"/>
      <c r="I55" s="534">
        <f t="shared" si="4"/>
        <v>0.75</v>
      </c>
      <c r="J55" s="34"/>
      <c r="K55" s="20"/>
      <c r="L55" s="30" t="s">
        <v>65</v>
      </c>
      <c r="M55" s="31"/>
      <c r="N55" s="534">
        <f t="shared" si="5"/>
        <v>0</v>
      </c>
      <c r="O55" s="34"/>
    </row>
    <row r="56" spans="1:15" s="17" customFormat="1" ht="12.75">
      <c r="A56" s="31"/>
      <c r="B56" s="13" t="s">
        <v>120</v>
      </c>
      <c r="C56" s="401" t="s">
        <v>121</v>
      </c>
      <c r="D56" s="401"/>
      <c r="E56" s="401"/>
      <c r="F56" s="20"/>
      <c r="G56" s="30" t="s">
        <v>65</v>
      </c>
      <c r="H56" s="31"/>
      <c r="I56" s="534">
        <f t="shared" si="4"/>
        <v>0</v>
      </c>
      <c r="J56" s="34"/>
      <c r="K56" s="20">
        <v>5</v>
      </c>
      <c r="L56" s="30" t="s">
        <v>65</v>
      </c>
      <c r="M56" s="31"/>
      <c r="N56" s="534">
        <f t="shared" si="5"/>
        <v>0.75</v>
      </c>
      <c r="O56" s="34"/>
    </row>
    <row r="57" spans="1:15" s="17" customFormat="1" ht="12.75">
      <c r="A57" s="31"/>
      <c r="B57" s="13" t="s">
        <v>122</v>
      </c>
      <c r="C57" s="25" t="s">
        <v>123</v>
      </c>
      <c r="D57" s="14"/>
      <c r="E57" s="14"/>
      <c r="F57" s="20"/>
      <c r="G57" s="30" t="s">
        <v>65</v>
      </c>
      <c r="H57" s="31"/>
      <c r="I57" s="534">
        <f t="shared" si="4"/>
        <v>0</v>
      </c>
      <c r="J57" s="34"/>
      <c r="K57" s="20"/>
      <c r="L57" s="30" t="s">
        <v>65</v>
      </c>
      <c r="M57" s="31"/>
      <c r="N57" s="534">
        <f t="shared" si="5"/>
        <v>0</v>
      </c>
      <c r="O57" s="34"/>
    </row>
    <row r="58" spans="1:15" s="17" customFormat="1" ht="12.75">
      <c r="A58" s="31"/>
      <c r="B58" s="13" t="s">
        <v>124</v>
      </c>
      <c r="C58" s="401" t="s">
        <v>516</v>
      </c>
      <c r="D58" s="401"/>
      <c r="E58" s="401"/>
      <c r="F58" s="20">
        <v>5</v>
      </c>
      <c r="G58" s="30" t="s">
        <v>65</v>
      </c>
      <c r="H58" s="31"/>
      <c r="I58" s="534">
        <f t="shared" si="4"/>
        <v>0.75</v>
      </c>
      <c r="J58" s="34"/>
      <c r="K58" s="20">
        <v>5</v>
      </c>
      <c r="L58" s="30" t="s">
        <v>65</v>
      </c>
      <c r="M58" s="31"/>
      <c r="N58" s="534">
        <f t="shared" si="5"/>
        <v>0.75</v>
      </c>
      <c r="O58" s="34"/>
    </row>
    <row r="59" spans="1:15" s="17" customFormat="1" ht="13.5" thickBot="1">
      <c r="A59" s="31"/>
      <c r="B59" s="13" t="s">
        <v>125</v>
      </c>
      <c r="C59" s="401" t="s">
        <v>515</v>
      </c>
      <c r="D59" s="401"/>
      <c r="E59" s="401"/>
      <c r="F59" s="22"/>
      <c r="G59" s="30" t="s">
        <v>65</v>
      </c>
      <c r="H59" s="36"/>
      <c r="I59" s="537">
        <f t="shared" si="4"/>
        <v>0</v>
      </c>
      <c r="J59" s="34"/>
      <c r="K59" s="22"/>
      <c r="L59" s="35" t="s">
        <v>65</v>
      </c>
      <c r="M59" s="36"/>
      <c r="N59" s="537">
        <f t="shared" si="5"/>
        <v>0</v>
      </c>
      <c r="O59" s="34"/>
    </row>
    <row r="60" spans="1:15" ht="16.5" thickBot="1">
      <c r="A60" s="492"/>
      <c r="B60" s="667" t="s">
        <v>126</v>
      </c>
      <c r="C60" s="667"/>
      <c r="D60" s="667"/>
      <c r="E60" s="667"/>
      <c r="F60" s="400">
        <f>SUM(F49:F59)</f>
        <v>25</v>
      </c>
      <c r="G60" s="37" t="s">
        <v>65</v>
      </c>
      <c r="H60" s="37"/>
      <c r="I60" s="538">
        <f>SUM(I49:I59)</f>
        <v>3.75</v>
      </c>
      <c r="J60" s="11"/>
      <c r="K60" s="400">
        <f>SUM(K49:K59)</f>
        <v>25</v>
      </c>
      <c r="L60" s="37" t="s">
        <v>65</v>
      </c>
      <c r="M60" s="37"/>
      <c r="N60" s="538">
        <f>SUM(N49:N59)</f>
        <v>3.75</v>
      </c>
      <c r="O60" s="11"/>
    </row>
    <row r="61" spans="1:15" ht="13.5" customHeight="1" thickTop="1">
      <c r="A61" s="492"/>
      <c r="B61" s="12"/>
      <c r="C61" s="12"/>
      <c r="D61" s="12"/>
      <c r="E61" s="12"/>
      <c r="F61" s="12"/>
      <c r="G61" s="12"/>
      <c r="H61" s="12"/>
      <c r="I61" s="533"/>
      <c r="J61" s="33"/>
      <c r="K61" s="12"/>
      <c r="L61" s="12"/>
      <c r="M61" s="12"/>
      <c r="N61" s="533"/>
      <c r="O61" s="33"/>
    </row>
    <row r="62" spans="1:15" ht="15.75">
      <c r="A62" s="490" t="s">
        <v>127</v>
      </c>
      <c r="B62" s="668" t="s">
        <v>514</v>
      </c>
      <c r="C62" s="669"/>
      <c r="D62" s="669"/>
      <c r="E62" s="669"/>
      <c r="F62" s="399">
        <f>F5+F37+F45+F60</f>
        <v>158</v>
      </c>
      <c r="G62" s="38" t="s">
        <v>65</v>
      </c>
      <c r="H62" s="39"/>
      <c r="I62" s="534">
        <f>I60+I45+I37+I5</f>
        <v>23.7</v>
      </c>
      <c r="J62" s="33"/>
      <c r="K62" s="399">
        <f>K5+K37+K45+K60</f>
        <v>158</v>
      </c>
      <c r="L62" s="38" t="s">
        <v>65</v>
      </c>
      <c r="M62" s="39"/>
      <c r="N62" s="534">
        <f>N60+N45+N37+N5</f>
        <v>23.7</v>
      </c>
      <c r="O62" s="33"/>
    </row>
    <row r="63" spans="1:15" ht="8.1" customHeight="1">
      <c r="A63" s="505"/>
      <c r="B63" s="506"/>
      <c r="C63" s="507"/>
      <c r="D63" s="507"/>
      <c r="E63" s="507"/>
      <c r="F63" s="508"/>
      <c r="G63" s="509"/>
      <c r="H63" s="509"/>
      <c r="I63" s="534"/>
      <c r="J63" s="33"/>
      <c r="K63" s="508"/>
      <c r="L63" s="509"/>
      <c r="M63" s="509"/>
      <c r="N63" s="534"/>
      <c r="O63" s="33"/>
    </row>
    <row r="64" spans="1:15" ht="15.75">
      <c r="A64" s="490" t="s">
        <v>128</v>
      </c>
      <c r="B64" s="491" t="s">
        <v>129</v>
      </c>
      <c r="C64" s="504"/>
      <c r="D64" s="504"/>
      <c r="E64" s="504"/>
      <c r="F64" s="40">
        <v>8</v>
      </c>
      <c r="G64" s="47" t="s">
        <v>65</v>
      </c>
      <c r="H64" s="509"/>
      <c r="I64" s="534">
        <f>I62*F64/100</f>
        <v>1.8959999999999999</v>
      </c>
      <c r="J64" s="33"/>
      <c r="K64" s="40">
        <v>8</v>
      </c>
      <c r="L64" s="47" t="s">
        <v>65</v>
      </c>
      <c r="M64" s="509"/>
      <c r="N64" s="534">
        <f>N62*K64/100</f>
        <v>1.8959999999999999</v>
      </c>
      <c r="O64" s="33"/>
    </row>
    <row r="65" spans="1:15" ht="9.75" customHeight="1">
      <c r="A65" s="492"/>
      <c r="B65" s="12"/>
      <c r="C65" s="12"/>
      <c r="D65" s="12"/>
      <c r="E65" s="12"/>
      <c r="F65" s="12"/>
      <c r="G65" s="12"/>
      <c r="H65" s="12"/>
      <c r="I65" s="534"/>
      <c r="J65" s="33"/>
      <c r="K65" s="12"/>
      <c r="L65" s="12"/>
      <c r="M65" s="12"/>
      <c r="N65" s="534"/>
      <c r="O65" s="33"/>
    </row>
    <row r="66" spans="1:15" ht="15.75">
      <c r="A66" s="490" t="s">
        <v>130</v>
      </c>
      <c r="B66" s="668" t="s">
        <v>513</v>
      </c>
      <c r="C66" s="668"/>
      <c r="D66" s="668"/>
      <c r="E66" s="668"/>
      <c r="F66" s="40">
        <v>20</v>
      </c>
      <c r="G66" s="41" t="s">
        <v>65</v>
      </c>
      <c r="H66" s="39"/>
      <c r="I66" s="535">
        <f>I62*F66/100</f>
        <v>4.74</v>
      </c>
      <c r="J66" s="33"/>
      <c r="K66" s="40">
        <v>20</v>
      </c>
      <c r="L66" s="41" t="s">
        <v>65</v>
      </c>
      <c r="M66" s="39"/>
      <c r="N66" s="535">
        <f>N62*K66/100</f>
        <v>4.74</v>
      </c>
      <c r="O66" s="33"/>
    </row>
    <row r="67" spans="1:15" ht="13.5" customHeight="1" thickBot="1">
      <c r="A67" s="492"/>
      <c r="B67" s="12"/>
      <c r="C67" s="12"/>
      <c r="D67" s="12"/>
      <c r="E67" s="12"/>
      <c r="F67" s="12"/>
      <c r="G67" s="12"/>
      <c r="H67" s="12"/>
      <c r="I67" s="510"/>
      <c r="J67" s="33"/>
      <c r="K67" s="12"/>
      <c r="L67" s="12"/>
      <c r="M67" s="12"/>
      <c r="N67" s="511"/>
      <c r="O67" s="33"/>
    </row>
    <row r="68" spans="1:15" ht="30" customHeight="1" thickBot="1">
      <c r="A68" s="255"/>
      <c r="B68" s="398" t="s">
        <v>131</v>
      </c>
      <c r="C68" s="398"/>
      <c r="D68" s="397"/>
      <c r="E68" s="397"/>
      <c r="F68" s="396">
        <f>IF(I5="",0,I68/I5*100)</f>
        <v>202.23999999999998</v>
      </c>
      <c r="G68" s="395" t="s">
        <v>65</v>
      </c>
      <c r="H68" s="394"/>
      <c r="I68" s="541">
        <f>I62+I64+I66</f>
        <v>30.335999999999999</v>
      </c>
      <c r="J68" s="512"/>
      <c r="K68" s="396">
        <f>IF(N5="",0,N68/N5*100)</f>
        <v>202.23999999999998</v>
      </c>
      <c r="L68" s="395" t="s">
        <v>65</v>
      </c>
      <c r="M68" s="394"/>
      <c r="N68" s="513">
        <f>N62+N64+N66</f>
        <v>30.335999999999999</v>
      </c>
      <c r="O68" s="42"/>
    </row>
    <row r="69" spans="1:15" ht="7.5" customHeight="1">
      <c r="A69" s="514"/>
      <c r="B69" s="515"/>
      <c r="C69" s="515"/>
      <c r="D69" s="515"/>
      <c r="E69" s="515"/>
      <c r="F69" s="12"/>
      <c r="G69" s="12"/>
      <c r="H69" s="12"/>
      <c r="I69" s="502"/>
      <c r="J69" s="33"/>
      <c r="K69" s="12"/>
      <c r="L69" s="12"/>
      <c r="M69" s="12"/>
      <c r="N69" s="503"/>
      <c r="O69" s="33"/>
    </row>
    <row r="70" spans="1:15">
      <c r="A70" s="516"/>
      <c r="B70" s="517" t="s">
        <v>132</v>
      </c>
      <c r="C70" s="517"/>
      <c r="D70" s="517"/>
      <c r="E70" s="517"/>
      <c r="F70" s="399"/>
      <c r="G70" s="38" t="s">
        <v>65</v>
      </c>
      <c r="H70" s="518"/>
      <c r="I70" s="519">
        <f>I5*F70/100</f>
        <v>0</v>
      </c>
      <c r="J70" s="520"/>
      <c r="K70" s="399">
        <f>IF(K9&lt;&gt;0,SUM(K68-K5),"")</f>
        <v>102.23999999999998</v>
      </c>
      <c r="L70" s="38" t="s">
        <v>65</v>
      </c>
      <c r="M70" s="518"/>
      <c r="N70" s="521">
        <f>N68-N5</f>
        <v>15.335999999999999</v>
      </c>
      <c r="O70" s="33"/>
    </row>
    <row r="71" spans="1:15">
      <c r="A71" s="393"/>
      <c r="B71" s="393"/>
      <c r="C71" s="393"/>
      <c r="D71" s="393"/>
      <c r="E71" s="393"/>
      <c r="F71" s="390"/>
      <c r="G71" s="390"/>
      <c r="H71" s="390"/>
      <c r="I71" s="392"/>
      <c r="J71" s="391"/>
      <c r="K71" s="390"/>
      <c r="L71" s="390"/>
      <c r="M71" s="12"/>
      <c r="N71" s="43"/>
      <c r="O71" s="33"/>
    </row>
    <row r="72" spans="1:15">
      <c r="A72" s="386"/>
      <c r="B72" s="386"/>
      <c r="C72" s="386"/>
      <c r="D72" s="386"/>
      <c r="E72" s="386"/>
      <c r="F72" s="386"/>
      <c r="G72" s="386"/>
      <c r="H72" s="386"/>
      <c r="I72" s="389"/>
      <c r="J72" s="386"/>
      <c r="K72" s="386"/>
      <c r="L72" s="386"/>
    </row>
    <row r="73" spans="1:15">
      <c r="A73" s="386"/>
      <c r="B73" s="386"/>
      <c r="C73" s="386"/>
      <c r="D73" s="386"/>
      <c r="E73" s="386"/>
      <c r="F73" s="386"/>
      <c r="G73" s="386"/>
      <c r="H73" s="386"/>
      <c r="I73" s="386"/>
      <c r="J73" s="386"/>
      <c r="K73" s="386"/>
      <c r="L73" s="386"/>
    </row>
    <row r="74" spans="1:15">
      <c r="A74" s="386"/>
      <c r="B74" s="386"/>
      <c r="C74" s="386"/>
      <c r="D74" s="386"/>
      <c r="E74" s="386"/>
      <c r="F74" s="386"/>
      <c r="G74" s="386"/>
      <c r="H74" s="386"/>
      <c r="I74" s="386"/>
      <c r="J74" s="386"/>
      <c r="K74" s="386"/>
      <c r="L74" s="386"/>
    </row>
    <row r="75" spans="1:15" ht="25.5">
      <c r="A75" s="386"/>
      <c r="B75" s="386"/>
      <c r="C75" s="386"/>
      <c r="D75" s="386"/>
      <c r="E75" s="388"/>
      <c r="F75" s="387"/>
      <c r="G75" s="386"/>
      <c r="H75" s="386"/>
      <c r="I75" s="386"/>
      <c r="J75" s="386"/>
      <c r="K75" s="386"/>
      <c r="L75" s="386"/>
    </row>
    <row r="76" spans="1:15">
      <c r="A76" s="386"/>
      <c r="B76" s="386"/>
      <c r="C76" s="386"/>
      <c r="D76" s="386"/>
      <c r="E76" s="386"/>
      <c r="F76" s="386"/>
      <c r="G76" s="386"/>
      <c r="H76" s="386"/>
      <c r="I76" s="386"/>
      <c r="J76" s="386"/>
      <c r="K76" s="386"/>
      <c r="L76" s="386"/>
    </row>
    <row r="77" spans="1:15">
      <c r="A77" s="386"/>
      <c r="B77" s="386"/>
      <c r="C77" s="386"/>
      <c r="D77" s="386"/>
      <c r="E77" s="386"/>
      <c r="F77" s="386"/>
      <c r="G77" s="386"/>
      <c r="H77" s="386"/>
      <c r="I77" s="386"/>
      <c r="J77" s="386"/>
      <c r="K77" s="386"/>
      <c r="L77" s="386"/>
    </row>
    <row r="78" spans="1:15">
      <c r="A78" s="386"/>
      <c r="B78" s="386"/>
      <c r="C78" s="386"/>
      <c r="D78" s="386"/>
      <c r="E78" s="386"/>
      <c r="F78" s="386"/>
      <c r="G78" s="386"/>
      <c r="H78" s="386"/>
      <c r="I78" s="386"/>
      <c r="J78" s="386"/>
      <c r="K78" s="386"/>
      <c r="L78" s="386"/>
    </row>
  </sheetData>
  <sheetProtection algorithmName="SHA-512" hashValue="R32O4BgzZyKP1LxaGFK5An93d6CvKu8jVo/fyENblocW80JloDhQBvovOq270CEt6kgKF9mkS/pLs6a0eYscJA==" saltValue="1bpnZAw6V+c9ioXRxwZFoQ==" spinCount="100000" sheet="1" objects="1" scenarios="1"/>
  <mergeCells count="18">
    <mergeCell ref="K4:N4"/>
    <mergeCell ref="A2:N2"/>
    <mergeCell ref="B29:E29"/>
    <mergeCell ref="B36:E36"/>
    <mergeCell ref="B7:E7"/>
    <mergeCell ref="B16:E16"/>
    <mergeCell ref="C18:E18"/>
    <mergeCell ref="B5:E5"/>
    <mergeCell ref="F4:I4"/>
    <mergeCell ref="A4:E4"/>
    <mergeCell ref="B60:E60"/>
    <mergeCell ref="B62:E62"/>
    <mergeCell ref="B66:E66"/>
    <mergeCell ref="C33:E33"/>
    <mergeCell ref="B37:E37"/>
    <mergeCell ref="B39:E39"/>
    <mergeCell ref="B45:E45"/>
    <mergeCell ref="B47:E47"/>
  </mergeCells>
  <hyperlinks>
    <hyperlink ref="P8" location="Übersicht!A1" display="zur Gesamtübersicht" xr:uid="{925BC1FA-AAFD-4136-93C3-78D012AC2530}"/>
    <hyperlink ref="P9" location="'2-Angebotsgesamtübersicht'!A1" display="zur Angebotsgesamtübersicht" xr:uid="{41B0E90C-3D14-4E49-BECD-C3A26B6D1DD0}"/>
  </hyperlinks>
  <pageMargins left="0.51181102362204722" right="0.11811023622047245" top="0.59055118110236227" bottom="0.39370078740157483" header="0.31496062992125984" footer="0.31496062992125984"/>
  <pageSetup paperSize="9" scale="74" orientation="portrait" r:id="rId1"/>
  <headerFooter>
    <oddFooter>&amp;L&amp;F&amp;C&amp;A&amp;R&amp;P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FFFF00"/>
  </sheetPr>
  <dimension ref="B1:J38"/>
  <sheetViews>
    <sheetView showGridLines="0" topLeftCell="A4" zoomScaleNormal="100" workbookViewId="0">
      <selection activeCell="D5" sqref="D5"/>
    </sheetView>
  </sheetViews>
  <sheetFormatPr baseColWidth="10" defaultColWidth="11.42578125" defaultRowHeight="15"/>
  <cols>
    <col min="1" max="1" width="1" customWidth="1"/>
    <col min="2" max="2" width="4.7109375" customWidth="1"/>
    <col min="3" max="3" width="55.85546875" customWidth="1"/>
    <col min="4" max="4" width="19" customWidth="1"/>
    <col min="5" max="5" width="27.5703125" customWidth="1"/>
    <col min="6" max="6" width="23.5703125" customWidth="1"/>
  </cols>
  <sheetData>
    <row r="1" spans="2:5" ht="26.25" customHeight="1" thickBot="1">
      <c r="B1" s="691" t="str">
        <f>Übersicht!B2</f>
        <v>Stadt Meiningen / Los 1</v>
      </c>
      <c r="C1" s="692"/>
      <c r="D1" s="692"/>
      <c r="E1" s="309" t="s">
        <v>45</v>
      </c>
    </row>
    <row r="2" spans="2:5" ht="21.75" customHeight="1">
      <c r="B2" s="689" t="s">
        <v>542</v>
      </c>
      <c r="C2" s="690"/>
      <c r="D2" s="690"/>
      <c r="E2" s="442" t="s">
        <v>3</v>
      </c>
    </row>
    <row r="3" spans="2:5">
      <c r="B3" s="1"/>
      <c r="C3" s="44"/>
      <c r="D3" s="687" t="s">
        <v>548</v>
      </c>
      <c r="E3" s="688"/>
    </row>
    <row r="4" spans="2:5" ht="39" thickBot="1">
      <c r="B4" s="315" t="s">
        <v>544</v>
      </c>
      <c r="C4" s="316" t="s">
        <v>134</v>
      </c>
      <c r="D4" s="317" t="s">
        <v>567</v>
      </c>
      <c r="E4" s="435" t="s">
        <v>568</v>
      </c>
    </row>
    <row r="5" spans="2:5" ht="27" customHeight="1" thickBot="1">
      <c r="B5" s="318">
        <v>1</v>
      </c>
      <c r="C5" s="323" t="s">
        <v>464</v>
      </c>
      <c r="D5" s="447"/>
      <c r="E5" s="693"/>
    </row>
    <row r="6" spans="2:5" ht="25.5">
      <c r="B6" s="319">
        <v>2</v>
      </c>
      <c r="C6" s="431" t="s">
        <v>179</v>
      </c>
      <c r="D6" s="436"/>
      <c r="E6" s="694"/>
    </row>
    <row r="7" spans="2:5" ht="25.5">
      <c r="B7" s="320">
        <v>3</v>
      </c>
      <c r="C7" s="432" t="s">
        <v>180</v>
      </c>
      <c r="D7" s="437"/>
      <c r="E7" s="694"/>
    </row>
    <row r="8" spans="2:5" ht="25.5" customHeight="1">
      <c r="B8" s="320">
        <v>4</v>
      </c>
      <c r="C8" s="432" t="s">
        <v>253</v>
      </c>
      <c r="D8" s="437"/>
      <c r="E8" s="694"/>
    </row>
    <row r="9" spans="2:5" ht="25.5">
      <c r="B9" s="320">
        <v>5</v>
      </c>
      <c r="C9" s="432" t="s">
        <v>254</v>
      </c>
      <c r="D9" s="438"/>
      <c r="E9" s="695"/>
    </row>
    <row r="10" spans="2:5" ht="25.5">
      <c r="B10" s="321">
        <v>6</v>
      </c>
      <c r="C10" s="433" t="s">
        <v>466</v>
      </c>
      <c r="D10" s="438"/>
      <c r="E10" s="439"/>
    </row>
    <row r="11" spans="2:5" ht="25.5">
      <c r="B11" s="321">
        <v>7</v>
      </c>
      <c r="C11" s="433" t="s">
        <v>465</v>
      </c>
      <c r="D11" s="438"/>
      <c r="E11" s="439"/>
    </row>
    <row r="12" spans="2:5" ht="25.5">
      <c r="B12" s="321">
        <v>8</v>
      </c>
      <c r="C12" s="433" t="s">
        <v>494</v>
      </c>
      <c r="D12" s="438"/>
      <c r="E12" s="439"/>
    </row>
    <row r="13" spans="2:5" ht="26.25" thickBot="1">
      <c r="B13" s="322">
        <v>9</v>
      </c>
      <c r="C13" s="434" t="s">
        <v>495</v>
      </c>
      <c r="D13" s="440"/>
      <c r="E13" s="441"/>
    </row>
    <row r="15" spans="2:5" ht="25.5">
      <c r="B15" s="565"/>
      <c r="C15" s="566" t="s">
        <v>467</v>
      </c>
      <c r="D15" s="564"/>
      <c r="E15" s="567"/>
    </row>
    <row r="16" spans="2:5">
      <c r="B16" s="568"/>
      <c r="C16" s="702" t="s">
        <v>574</v>
      </c>
      <c r="D16" s="685"/>
      <c r="E16" s="686"/>
    </row>
    <row r="17" spans="2:5">
      <c r="B17" s="568"/>
      <c r="C17" s="570" t="s">
        <v>468</v>
      </c>
      <c r="E17" s="569"/>
    </row>
    <row r="18" spans="2:5">
      <c r="B18" s="568"/>
      <c r="C18" s="570" t="s">
        <v>470</v>
      </c>
      <c r="E18" s="569"/>
    </row>
    <row r="19" spans="2:5">
      <c r="B19" s="568"/>
      <c r="C19" s="570" t="s">
        <v>471</v>
      </c>
      <c r="E19" s="569"/>
    </row>
    <row r="20" spans="2:5">
      <c r="B20" s="568"/>
      <c r="C20" s="446" t="s">
        <v>469</v>
      </c>
      <c r="D20" s="446"/>
      <c r="E20" s="571"/>
    </row>
    <row r="21" spans="2:5" ht="40.5" customHeight="1">
      <c r="B21" s="568"/>
      <c r="C21" s="696" t="s">
        <v>496</v>
      </c>
      <c r="D21" s="697"/>
      <c r="E21" s="698"/>
    </row>
    <row r="22" spans="2:5" ht="18.75">
      <c r="B22" s="568"/>
      <c r="C22" s="572" t="s">
        <v>545</v>
      </c>
      <c r="D22" s="573"/>
      <c r="E22" s="573"/>
    </row>
    <row r="23" spans="2:5" ht="18.75">
      <c r="B23" s="568"/>
      <c r="C23" s="699" t="s">
        <v>546</v>
      </c>
      <c r="D23" s="700"/>
      <c r="E23" s="701"/>
    </row>
    <row r="24" spans="2:5">
      <c r="B24" s="568"/>
      <c r="C24" s="684" t="s">
        <v>559</v>
      </c>
      <c r="D24" s="685"/>
      <c r="E24" s="686"/>
    </row>
    <row r="25" spans="2:5">
      <c r="B25" s="568"/>
      <c r="E25" s="569"/>
    </row>
    <row r="26" spans="2:5" ht="15.75">
      <c r="B26" s="574"/>
      <c r="C26" s="575" t="s">
        <v>547</v>
      </c>
      <c r="D26" s="575"/>
      <c r="E26" s="576"/>
    </row>
    <row r="38" spans="10:10">
      <c r="J38" s="446"/>
    </row>
  </sheetData>
  <sheetProtection algorithmName="SHA-512" hashValue="Vy7PDN78B3jfPm/8NCS0xlEeVogVnhIJzuyChylkR3YQXGbNaJG+cTa8RHO7LHCsQXrm2um1pcoXndcO1RmXiQ==" saltValue="BruWwqbjGI2fC/ZVlcqwmQ==" spinCount="100000" sheet="1" objects="1" scenarios="1"/>
  <mergeCells count="8">
    <mergeCell ref="C24:E24"/>
    <mergeCell ref="D3:E3"/>
    <mergeCell ref="B2:D2"/>
    <mergeCell ref="B1:D1"/>
    <mergeCell ref="E5:E9"/>
    <mergeCell ref="C21:E21"/>
    <mergeCell ref="C23:E23"/>
    <mergeCell ref="C16:E16"/>
  </mergeCells>
  <hyperlinks>
    <hyperlink ref="E1" location="Übersicht!A1" display="zur Gesamtübersicht" xr:uid="{00000000-0004-0000-0300-000000000000}"/>
    <hyperlink ref="E2" location="'3-Angebotsgesamtübersicht'!A1" display="zur Angebotsgesamtübersicht" xr:uid="{57E5648B-6161-437B-BA2A-3E068464C51E}"/>
  </hyperlinks>
  <pageMargins left="0.9055118110236221" right="0.31496062992125984" top="1.5748031496062993" bottom="0.78740157480314965" header="0.31496062992125984" footer="0.31496062992125984"/>
  <pageSetup paperSize="9" scale="95" orientation="portrait" r:id="rId1"/>
  <headerFooter>
    <oddFooter>&amp;L&amp;F&amp;C&amp;A&amp;R&amp;P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rgb="FFFF0000"/>
  </sheetPr>
  <dimension ref="B1:V511"/>
  <sheetViews>
    <sheetView zoomScaleNormal="100" workbookViewId="0">
      <selection activeCell="G3" sqref="G3:I3"/>
    </sheetView>
  </sheetViews>
  <sheetFormatPr baseColWidth="10" defaultColWidth="11.42578125" defaultRowHeight="15.75"/>
  <cols>
    <col min="1" max="1" width="0.42578125" style="325" customWidth="1"/>
    <col min="2" max="2" width="13.140625" style="324" customWidth="1"/>
    <col min="3" max="3" width="7" style="324" customWidth="1"/>
    <col min="4" max="4" width="11.42578125" style="324" customWidth="1"/>
    <col min="5" max="5" width="17.28515625" style="325" customWidth="1"/>
    <col min="6" max="6" width="48" style="360" customWidth="1"/>
    <col min="7" max="7" width="12.140625" style="354" customWidth="1"/>
    <col min="8" max="8" width="11.7109375" style="354" customWidth="1"/>
    <col min="9" max="9" width="14.42578125" style="280" customWidth="1"/>
    <col min="10" max="10" width="11.42578125" style="280" customWidth="1"/>
    <col min="11" max="11" width="11.42578125" style="326"/>
    <col min="12" max="13" width="0" style="326" hidden="1" customWidth="1"/>
    <col min="14" max="14" width="12" style="326" hidden="1" customWidth="1"/>
    <col min="15" max="18" width="11.42578125" style="326"/>
    <col min="19" max="16384" width="11.42578125" style="325"/>
  </cols>
  <sheetData>
    <row r="1" spans="2:22" ht="2.1" customHeight="1" thickBot="1"/>
    <row r="2" spans="2:22" ht="91.5" customHeight="1" thickBot="1">
      <c r="B2" s="327"/>
      <c r="C2" s="707" t="str">
        <f>Übersicht!B2</f>
        <v>Stadt Meiningen / Los 1</v>
      </c>
      <c r="D2" s="707"/>
      <c r="E2" s="707"/>
      <c r="F2" s="708"/>
      <c r="G2" s="711" t="s">
        <v>575</v>
      </c>
      <c r="H2" s="712"/>
      <c r="I2" s="712"/>
      <c r="J2" s="355" t="s">
        <v>173</v>
      </c>
    </row>
    <row r="3" spans="2:22" ht="26.45" customHeight="1" thickBot="1">
      <c r="B3" s="328"/>
      <c r="C3" s="709"/>
      <c r="D3" s="709"/>
      <c r="E3" s="709"/>
      <c r="F3" s="710"/>
      <c r="G3" s="713" t="s">
        <v>166</v>
      </c>
      <c r="H3" s="714"/>
      <c r="I3" s="715"/>
      <c r="J3" s="272"/>
      <c r="K3" s="329"/>
      <c r="L3" s="330"/>
      <c r="M3" s="331"/>
      <c r="O3" s="332"/>
    </row>
    <row r="4" spans="2:22" ht="27" customHeight="1" thickTop="1" thickBot="1">
      <c r="B4" s="333"/>
      <c r="C4" s="716" t="s">
        <v>461</v>
      </c>
      <c r="D4" s="717"/>
      <c r="E4" s="717"/>
      <c r="F4" s="718"/>
      <c r="G4" s="542">
        <f>SUM(G7:G13)</f>
        <v>6454.4500000000007</v>
      </c>
      <c r="H4" s="544" t="e">
        <f>SUM(H7:H13)</f>
        <v>#DIV/0!</v>
      </c>
      <c r="I4" s="545" t="e">
        <f>SUM(I7:I13)</f>
        <v>#DIV/0!</v>
      </c>
      <c r="J4" s="543" t="e">
        <f>SUM(J7:J13)</f>
        <v>#DIV/0!</v>
      </c>
      <c r="K4" s="329"/>
      <c r="L4" s="330"/>
      <c r="M4" s="331"/>
      <c r="O4" s="332"/>
    </row>
    <row r="5" spans="2:22" s="335" customFormat="1" ht="15" customHeight="1">
      <c r="B5" s="721" t="s">
        <v>135</v>
      </c>
      <c r="C5" s="723" t="s">
        <v>136</v>
      </c>
      <c r="D5" s="723" t="s">
        <v>137</v>
      </c>
      <c r="E5" s="725" t="s">
        <v>138</v>
      </c>
      <c r="F5" s="727" t="s">
        <v>178</v>
      </c>
      <c r="G5" s="719" t="s">
        <v>458</v>
      </c>
      <c r="H5" s="703" t="s">
        <v>460</v>
      </c>
      <c r="I5" s="705" t="s">
        <v>462</v>
      </c>
      <c r="J5" s="454" t="s">
        <v>168</v>
      </c>
      <c r="K5" s="329"/>
      <c r="L5" s="330"/>
      <c r="M5" s="331"/>
      <c r="N5" s="334"/>
      <c r="O5" s="332"/>
      <c r="P5" s="334"/>
      <c r="Q5" s="334"/>
      <c r="R5" s="334"/>
    </row>
    <row r="6" spans="2:22" s="335" customFormat="1" ht="12" customHeight="1">
      <c r="B6" s="722"/>
      <c r="C6" s="724"/>
      <c r="D6" s="724"/>
      <c r="E6" s="726"/>
      <c r="F6" s="728"/>
      <c r="G6" s="720"/>
      <c r="H6" s="704"/>
      <c r="I6" s="706"/>
      <c r="J6" s="455" t="s">
        <v>459</v>
      </c>
      <c r="K6" s="329"/>
      <c r="L6" s="330"/>
      <c r="M6" s="331"/>
      <c r="N6" s="334"/>
      <c r="O6" s="332"/>
      <c r="P6" s="334"/>
      <c r="Q6" s="334"/>
      <c r="R6" s="334"/>
    </row>
    <row r="7" spans="2:22" s="337" customFormat="1" ht="20.100000000000001" customHeight="1">
      <c r="B7" s="368" t="s">
        <v>454</v>
      </c>
      <c r="C7" s="369">
        <v>98617</v>
      </c>
      <c r="D7" s="370" t="s">
        <v>273</v>
      </c>
      <c r="E7" s="371" t="s">
        <v>263</v>
      </c>
      <c r="F7" s="361" t="s">
        <v>262</v>
      </c>
      <c r="G7" s="257">
        <f>'1-SV'!$G$13</f>
        <v>2596.4700000000012</v>
      </c>
      <c r="H7" s="258" t="e">
        <f>'1-SV'!$P$13</f>
        <v>#DIV/0!</v>
      </c>
      <c r="I7" s="267" t="e">
        <f>'1-SV'!$R$13</f>
        <v>#DIV/0!</v>
      </c>
      <c r="J7" s="271" t="e">
        <f t="shared" ref="J7:J13" si="0">I7/12</f>
        <v>#DIV/0!</v>
      </c>
      <c r="K7" s="329"/>
      <c r="L7" s="330"/>
      <c r="M7" s="331"/>
      <c r="N7" s="336"/>
      <c r="O7" s="332"/>
      <c r="P7" s="326"/>
      <c r="Q7" s="326"/>
      <c r="R7" s="326"/>
      <c r="S7" s="325"/>
      <c r="T7" s="325"/>
      <c r="U7" s="325"/>
      <c r="V7" s="325"/>
    </row>
    <row r="8" spans="2:22" ht="20.100000000000001" customHeight="1">
      <c r="B8" s="368" t="s">
        <v>455</v>
      </c>
      <c r="C8" s="369">
        <v>98617</v>
      </c>
      <c r="D8" s="370" t="s">
        <v>273</v>
      </c>
      <c r="E8" s="371" t="s">
        <v>264</v>
      </c>
      <c r="F8" s="361" t="s">
        <v>497</v>
      </c>
      <c r="G8" s="257">
        <f>'2-Marstall'!$G$13</f>
        <v>946.58</v>
      </c>
      <c r="H8" s="258" t="e">
        <f>'2-Marstall'!$P$13</f>
        <v>#DIV/0!</v>
      </c>
      <c r="I8" s="267" t="e">
        <f>'2-Marstall'!$R$13</f>
        <v>#DIV/0!</v>
      </c>
      <c r="J8" s="269" t="e">
        <f t="shared" si="0"/>
        <v>#DIV/0!</v>
      </c>
      <c r="K8" s="329"/>
      <c r="L8" s="330"/>
      <c r="M8" s="331"/>
      <c r="N8" s="336"/>
      <c r="O8" s="338"/>
    </row>
    <row r="9" spans="2:22" ht="20.100000000000001" customHeight="1">
      <c r="B9" s="368" t="s">
        <v>456</v>
      </c>
      <c r="C9" s="369">
        <v>98617</v>
      </c>
      <c r="D9" s="370" t="s">
        <v>273</v>
      </c>
      <c r="E9" s="372" t="s">
        <v>266</v>
      </c>
      <c r="F9" s="429" t="s">
        <v>265</v>
      </c>
      <c r="G9" s="257">
        <f>'3- Friedhof'!$G$13</f>
        <v>74.430000000000007</v>
      </c>
      <c r="H9" s="258" t="e">
        <f>'3- Friedhof'!$P$13</f>
        <v>#DIV/0!</v>
      </c>
      <c r="I9" s="267" t="e">
        <f>'3- Friedhof'!$R$13</f>
        <v>#DIV/0!</v>
      </c>
      <c r="J9" s="269" t="e">
        <f t="shared" si="0"/>
        <v>#DIV/0!</v>
      </c>
      <c r="K9" s="329"/>
      <c r="L9" s="330"/>
      <c r="M9" s="331"/>
      <c r="N9" s="336"/>
      <c r="O9" s="332"/>
    </row>
    <row r="10" spans="2:22" ht="20.100000000000001" customHeight="1">
      <c r="B10" s="368" t="s">
        <v>472</v>
      </c>
      <c r="C10" s="369">
        <v>98617</v>
      </c>
      <c r="D10" s="370" t="s">
        <v>273</v>
      </c>
      <c r="E10" s="372" t="s">
        <v>269</v>
      </c>
      <c r="F10" s="429" t="s">
        <v>267</v>
      </c>
      <c r="G10" s="257">
        <f>'4-ADA'!$G$13</f>
        <v>265</v>
      </c>
      <c r="H10" s="258" t="e">
        <f>'4-ADA'!$P$13</f>
        <v>#DIV/0!</v>
      </c>
      <c r="I10" s="267" t="e">
        <f>'4-ADA'!$R$13</f>
        <v>#DIV/0!</v>
      </c>
      <c r="J10" s="269" t="e">
        <f t="shared" si="0"/>
        <v>#DIV/0!</v>
      </c>
      <c r="K10" s="329"/>
      <c r="L10" s="330"/>
      <c r="M10" s="339"/>
      <c r="N10" s="336"/>
      <c r="O10" s="332"/>
    </row>
    <row r="11" spans="2:22" ht="20.100000000000001" customHeight="1">
      <c r="B11" s="368" t="s">
        <v>473</v>
      </c>
      <c r="C11" s="369">
        <v>98617</v>
      </c>
      <c r="D11" s="370" t="s">
        <v>273</v>
      </c>
      <c r="E11" s="372" t="s">
        <v>270</v>
      </c>
      <c r="F11" s="429" t="s">
        <v>268</v>
      </c>
      <c r="G11" s="257">
        <f>'5-Bibo'!$G$13</f>
        <v>726.27</v>
      </c>
      <c r="H11" s="258" t="e">
        <f>'5-Bibo'!$P$13</f>
        <v>#DIV/0!</v>
      </c>
      <c r="I11" s="267" t="e">
        <f>'5-Bibo'!$R$13</f>
        <v>#DIV/0!</v>
      </c>
      <c r="J11" s="269" t="e">
        <f t="shared" si="0"/>
        <v>#DIV/0!</v>
      </c>
      <c r="K11" s="329"/>
      <c r="L11" s="330"/>
      <c r="M11" s="339"/>
      <c r="N11" s="336"/>
      <c r="O11" s="340"/>
    </row>
    <row r="12" spans="2:22" ht="20.100000000000001" customHeight="1">
      <c r="B12" s="445" t="s">
        <v>485</v>
      </c>
      <c r="C12" s="374">
        <v>98617</v>
      </c>
      <c r="D12" s="375" t="s">
        <v>273</v>
      </c>
      <c r="E12" s="373" t="s">
        <v>272</v>
      </c>
      <c r="F12" s="430" t="s">
        <v>487</v>
      </c>
      <c r="G12" s="265">
        <f>'6a-Volkshaus-UR'!$G$13</f>
        <v>374</v>
      </c>
      <c r="H12" s="266" t="e">
        <f>'6a-Volkshaus-UR'!P13</f>
        <v>#DIV/0!</v>
      </c>
      <c r="I12" s="268" t="e">
        <f>'6a-Volkshaus-UR'!R13</f>
        <v>#DIV/0!</v>
      </c>
      <c r="J12" s="270" t="e">
        <f t="shared" ref="J12" si="1">I12/12</f>
        <v>#DIV/0!</v>
      </c>
      <c r="K12" s="329"/>
      <c r="L12" s="330"/>
      <c r="M12" s="339"/>
      <c r="N12" s="336"/>
      <c r="O12" s="340"/>
    </row>
    <row r="13" spans="2:22" ht="20.100000000000001" customHeight="1" thickBot="1">
      <c r="B13" s="456" t="s">
        <v>486</v>
      </c>
      <c r="C13" s="457">
        <v>98617</v>
      </c>
      <c r="D13" s="458" t="s">
        <v>273</v>
      </c>
      <c r="E13" s="459" t="s">
        <v>272</v>
      </c>
      <c r="F13" s="460" t="s">
        <v>457</v>
      </c>
      <c r="G13" s="461">
        <f>'6b-Volkshaus- BR'!G13</f>
        <v>1471.7000000000003</v>
      </c>
      <c r="H13" s="462" t="e">
        <f>'6b-Volkshaus- BR'!Q13</f>
        <v>#DIV/0!</v>
      </c>
      <c r="I13" s="463" t="e">
        <f>'6b-Volkshaus- BR'!R13</f>
        <v>#DIV/0!</v>
      </c>
      <c r="J13" s="464" t="e">
        <f t="shared" si="0"/>
        <v>#DIV/0!</v>
      </c>
      <c r="K13" s="329"/>
      <c r="L13" s="330"/>
      <c r="M13" s="339"/>
      <c r="N13" s="336"/>
      <c r="O13" s="340"/>
    </row>
    <row r="14" spans="2:22" ht="20.100000000000001" customHeight="1">
      <c r="J14" s="259"/>
      <c r="K14" s="329"/>
      <c r="L14" s="330"/>
      <c r="M14" s="331"/>
      <c r="N14" s="336"/>
      <c r="O14" s="341"/>
    </row>
    <row r="16" spans="2:22" s="326" customFormat="1" ht="17.45" customHeight="1">
      <c r="B16" s="342"/>
      <c r="C16" s="343"/>
      <c r="D16" s="344"/>
      <c r="E16" s="345"/>
      <c r="F16" s="362"/>
      <c r="G16" s="260"/>
      <c r="H16" s="261"/>
      <c r="I16" s="261"/>
      <c r="J16" s="356"/>
      <c r="K16" s="329"/>
      <c r="L16" s="330"/>
      <c r="M16" s="331"/>
      <c r="O16" s="332"/>
    </row>
    <row r="17" spans="2:15" s="326" customFormat="1" ht="17.45" customHeight="1">
      <c r="B17" s="342"/>
      <c r="C17" s="343"/>
      <c r="D17" s="344"/>
      <c r="E17" s="345"/>
      <c r="F17" s="363"/>
      <c r="G17" s="260"/>
      <c r="H17" s="261"/>
      <c r="I17" s="261"/>
      <c r="J17" s="356"/>
      <c r="K17" s="329"/>
      <c r="L17" s="330"/>
      <c r="M17" s="331"/>
      <c r="O17" s="332"/>
    </row>
    <row r="18" spans="2:15" s="326" customFormat="1" ht="17.45" customHeight="1">
      <c r="B18" s="342"/>
      <c r="C18" s="343"/>
      <c r="D18" s="344"/>
      <c r="E18" s="345"/>
      <c r="F18" s="363"/>
      <c r="G18" s="260"/>
      <c r="H18" s="261"/>
      <c r="I18" s="261"/>
      <c r="J18" s="356"/>
      <c r="K18" s="329"/>
      <c r="L18" s="330"/>
      <c r="M18" s="331"/>
      <c r="O18" s="332"/>
    </row>
    <row r="19" spans="2:15" s="326" customFormat="1">
      <c r="B19" s="346"/>
      <c r="C19" s="346"/>
      <c r="D19" s="346"/>
      <c r="F19" s="364"/>
      <c r="G19" s="357"/>
      <c r="H19" s="357"/>
      <c r="I19" s="356"/>
      <c r="J19" s="356"/>
    </row>
    <row r="20" spans="2:15" s="326" customFormat="1" ht="17.45" customHeight="1">
      <c r="B20" s="342"/>
      <c r="C20" s="343"/>
      <c r="D20" s="344"/>
      <c r="E20" s="345"/>
      <c r="F20" s="363"/>
      <c r="G20" s="260"/>
      <c r="H20" s="261"/>
      <c r="I20" s="261"/>
      <c r="J20" s="356"/>
      <c r="K20" s="329"/>
      <c r="L20" s="330"/>
      <c r="M20" s="331"/>
      <c r="O20" s="332"/>
    </row>
    <row r="21" spans="2:15" s="326" customFormat="1" ht="16.5" customHeight="1">
      <c r="B21" s="342"/>
      <c r="C21" s="343"/>
      <c r="D21" s="344"/>
      <c r="E21" s="345"/>
      <c r="F21" s="363"/>
      <c r="G21" s="260"/>
      <c r="H21" s="261"/>
      <c r="I21" s="261"/>
      <c r="J21" s="356"/>
      <c r="K21" s="329"/>
      <c r="L21" s="347"/>
      <c r="M21" s="347"/>
      <c r="O21" s="332"/>
    </row>
    <row r="22" spans="2:15" s="326" customFormat="1">
      <c r="B22" s="348"/>
      <c r="C22" s="349"/>
      <c r="D22" s="350"/>
      <c r="E22" s="351"/>
      <c r="F22" s="365"/>
      <c r="G22" s="262"/>
      <c r="H22" s="263"/>
      <c r="I22" s="264"/>
      <c r="J22" s="356"/>
      <c r="K22" s="329"/>
      <c r="L22" s="330"/>
      <c r="M22" s="331"/>
      <c r="O22" s="352"/>
    </row>
    <row r="23" spans="2:15" s="326" customFormat="1">
      <c r="B23" s="348"/>
      <c r="C23" s="349"/>
      <c r="D23" s="353"/>
      <c r="E23" s="351"/>
      <c r="F23" s="366"/>
      <c r="G23" s="262"/>
      <c r="H23" s="263"/>
      <c r="I23" s="264"/>
      <c r="J23" s="356"/>
      <c r="K23" s="329"/>
      <c r="L23" s="330"/>
      <c r="M23" s="331"/>
    </row>
    <row r="24" spans="2:15" s="326" customFormat="1">
      <c r="B24" s="348"/>
      <c r="C24" s="349"/>
      <c r="D24" s="353"/>
      <c r="E24" s="351"/>
      <c r="F24" s="365"/>
      <c r="G24" s="262"/>
      <c r="H24" s="263"/>
      <c r="I24" s="264"/>
      <c r="J24" s="356"/>
      <c r="K24" s="329"/>
      <c r="L24" s="330"/>
      <c r="M24" s="331"/>
    </row>
    <row r="25" spans="2:15" s="326" customFormat="1">
      <c r="B25" s="348"/>
      <c r="C25" s="349"/>
      <c r="D25" s="353"/>
      <c r="E25" s="351"/>
      <c r="F25" s="367"/>
      <c r="G25" s="262"/>
      <c r="H25" s="263"/>
      <c r="I25" s="264"/>
      <c r="J25" s="356"/>
      <c r="O25" s="341"/>
    </row>
    <row r="26" spans="2:15" s="326" customFormat="1">
      <c r="B26" s="348"/>
      <c r="C26" s="349"/>
      <c r="D26" s="353"/>
      <c r="E26" s="351"/>
      <c r="F26" s="367"/>
      <c r="G26" s="262"/>
      <c r="H26" s="263"/>
      <c r="I26" s="264"/>
      <c r="J26" s="356"/>
    </row>
    <row r="27" spans="2:15" s="326" customFormat="1">
      <c r="B27" s="348"/>
      <c r="C27" s="349"/>
      <c r="D27" s="353"/>
      <c r="E27" s="351"/>
      <c r="F27" s="366"/>
      <c r="G27" s="262"/>
      <c r="H27" s="263"/>
      <c r="I27" s="264"/>
      <c r="J27" s="356"/>
    </row>
    <row r="28" spans="2:15" s="326" customFormat="1">
      <c r="B28" s="348"/>
      <c r="C28" s="349"/>
      <c r="D28" s="353"/>
      <c r="E28" s="351"/>
      <c r="F28" s="366"/>
      <c r="G28" s="262"/>
      <c r="H28" s="263"/>
      <c r="I28" s="264"/>
      <c r="J28" s="356"/>
    </row>
    <row r="29" spans="2:15" s="326" customFormat="1">
      <c r="B29" s="348"/>
      <c r="C29" s="349"/>
      <c r="D29" s="353"/>
      <c r="E29" s="351"/>
      <c r="F29" s="367"/>
      <c r="G29" s="262"/>
      <c r="H29" s="263"/>
      <c r="I29" s="264"/>
      <c r="J29" s="356"/>
    </row>
    <row r="30" spans="2:15" s="326" customFormat="1">
      <c r="B30" s="346"/>
      <c r="C30" s="346"/>
      <c r="D30" s="346"/>
      <c r="F30" s="364"/>
      <c r="G30" s="357"/>
      <c r="H30" s="357"/>
      <c r="I30" s="356"/>
      <c r="J30" s="356"/>
    </row>
    <row r="31" spans="2:15" s="326" customFormat="1">
      <c r="B31" s="346"/>
      <c r="C31" s="346"/>
      <c r="D31" s="346"/>
      <c r="F31" s="364"/>
      <c r="G31" s="357"/>
      <c r="H31" s="357"/>
      <c r="I31" s="356"/>
      <c r="J31" s="356"/>
    </row>
    <row r="32" spans="2:15" s="326" customFormat="1">
      <c r="B32" s="346"/>
      <c r="C32" s="346"/>
      <c r="D32" s="346"/>
      <c r="F32" s="364"/>
      <c r="G32" s="357"/>
      <c r="H32" s="357"/>
      <c r="I32" s="356"/>
      <c r="J32" s="356"/>
    </row>
    <row r="33" spans="2:10" s="326" customFormat="1">
      <c r="B33" s="346"/>
      <c r="C33" s="346"/>
      <c r="D33" s="346"/>
      <c r="F33" s="364"/>
      <c r="G33" s="357"/>
      <c r="H33" s="357"/>
      <c r="I33" s="356"/>
      <c r="J33" s="356"/>
    </row>
    <row r="34" spans="2:10" s="326" customFormat="1">
      <c r="B34" s="346"/>
      <c r="C34" s="346"/>
      <c r="D34" s="346"/>
      <c r="F34" s="364"/>
      <c r="G34" s="357"/>
      <c r="H34" s="357"/>
      <c r="I34" s="356"/>
      <c r="J34" s="356"/>
    </row>
    <row r="35" spans="2:10" s="326" customFormat="1">
      <c r="B35" s="346"/>
      <c r="C35" s="346"/>
      <c r="D35" s="346"/>
      <c r="F35" s="364"/>
      <c r="G35" s="357"/>
      <c r="H35" s="357"/>
      <c r="I35" s="356"/>
      <c r="J35" s="356"/>
    </row>
    <row r="36" spans="2:10" s="326" customFormat="1">
      <c r="B36" s="346"/>
      <c r="C36" s="346"/>
      <c r="D36" s="346"/>
      <c r="F36" s="364"/>
      <c r="G36" s="357"/>
      <c r="H36" s="357"/>
      <c r="I36" s="356"/>
      <c r="J36" s="356"/>
    </row>
    <row r="37" spans="2:10" s="326" customFormat="1">
      <c r="B37" s="346"/>
      <c r="C37" s="346"/>
      <c r="D37" s="346"/>
      <c r="F37" s="364"/>
      <c r="G37" s="357"/>
      <c r="H37" s="357"/>
      <c r="I37" s="356"/>
      <c r="J37" s="356"/>
    </row>
    <row r="38" spans="2:10" s="326" customFormat="1">
      <c r="B38" s="346"/>
      <c r="C38" s="346"/>
      <c r="D38" s="346"/>
      <c r="F38" s="364"/>
      <c r="G38" s="357"/>
      <c r="H38" s="357"/>
      <c r="I38" s="356"/>
      <c r="J38" s="356"/>
    </row>
    <row r="39" spans="2:10" s="326" customFormat="1">
      <c r="B39" s="346"/>
      <c r="C39" s="346"/>
      <c r="D39" s="346"/>
      <c r="F39" s="364"/>
      <c r="G39" s="357"/>
      <c r="H39" s="357"/>
      <c r="I39" s="356"/>
      <c r="J39" s="356"/>
    </row>
    <row r="40" spans="2:10" s="326" customFormat="1">
      <c r="B40" s="346"/>
      <c r="C40" s="346"/>
      <c r="D40" s="346"/>
      <c r="F40" s="364"/>
      <c r="G40" s="357"/>
      <c r="H40" s="357"/>
      <c r="I40" s="356"/>
      <c r="J40" s="356"/>
    </row>
    <row r="41" spans="2:10" s="326" customFormat="1">
      <c r="B41" s="346"/>
      <c r="C41" s="346"/>
      <c r="D41" s="346"/>
      <c r="F41" s="364"/>
      <c r="G41" s="357"/>
      <c r="H41" s="357"/>
      <c r="I41" s="356"/>
      <c r="J41" s="356"/>
    </row>
    <row r="42" spans="2:10" s="326" customFormat="1">
      <c r="B42" s="346"/>
      <c r="C42" s="346"/>
      <c r="D42" s="346"/>
      <c r="F42" s="364"/>
      <c r="G42" s="357"/>
      <c r="H42" s="357"/>
      <c r="I42" s="356"/>
      <c r="J42" s="356"/>
    </row>
    <row r="43" spans="2:10" s="326" customFormat="1">
      <c r="B43" s="346"/>
      <c r="C43" s="346"/>
      <c r="D43" s="346"/>
      <c r="F43" s="364"/>
      <c r="G43" s="357"/>
      <c r="H43" s="357"/>
      <c r="I43" s="356"/>
      <c r="J43" s="356"/>
    </row>
    <row r="44" spans="2:10" s="326" customFormat="1">
      <c r="B44" s="346"/>
      <c r="C44" s="346"/>
      <c r="D44" s="346"/>
      <c r="F44" s="364"/>
      <c r="G44" s="357"/>
      <c r="H44" s="357"/>
      <c r="I44" s="356"/>
      <c r="J44" s="356"/>
    </row>
    <row r="45" spans="2:10" s="326" customFormat="1">
      <c r="B45" s="346"/>
      <c r="C45" s="346"/>
      <c r="D45" s="346"/>
      <c r="F45" s="364"/>
      <c r="G45" s="357"/>
      <c r="H45" s="357"/>
      <c r="I45" s="356"/>
      <c r="J45" s="356"/>
    </row>
    <row r="46" spans="2:10" s="326" customFormat="1">
      <c r="B46" s="346"/>
      <c r="C46" s="346"/>
      <c r="D46" s="346"/>
      <c r="F46" s="364"/>
      <c r="G46" s="357"/>
      <c r="H46" s="357"/>
      <c r="I46" s="356"/>
      <c r="J46" s="356"/>
    </row>
    <row r="47" spans="2:10" s="326" customFormat="1">
      <c r="B47" s="346"/>
      <c r="C47" s="346"/>
      <c r="D47" s="346"/>
      <c r="F47" s="364"/>
      <c r="G47" s="357"/>
      <c r="H47" s="357"/>
      <c r="I47" s="356"/>
      <c r="J47" s="356"/>
    </row>
    <row r="48" spans="2:10" s="326" customFormat="1">
      <c r="B48" s="346"/>
      <c r="C48" s="346"/>
      <c r="D48" s="346"/>
      <c r="F48" s="364"/>
      <c r="G48" s="357"/>
      <c r="H48" s="357"/>
      <c r="I48" s="356"/>
      <c r="J48" s="356"/>
    </row>
    <row r="49" spans="2:10" s="326" customFormat="1">
      <c r="B49" s="346"/>
      <c r="C49" s="346"/>
      <c r="D49" s="346"/>
      <c r="F49" s="364"/>
      <c r="G49" s="357"/>
      <c r="H49" s="357"/>
      <c r="I49" s="356"/>
      <c r="J49" s="356"/>
    </row>
    <row r="50" spans="2:10" s="326" customFormat="1">
      <c r="B50" s="346"/>
      <c r="C50" s="346"/>
      <c r="D50" s="346"/>
      <c r="F50" s="364"/>
      <c r="G50" s="357"/>
      <c r="H50" s="357"/>
      <c r="I50" s="356"/>
      <c r="J50" s="356"/>
    </row>
    <row r="51" spans="2:10" s="326" customFormat="1">
      <c r="B51" s="346"/>
      <c r="C51" s="346"/>
      <c r="D51" s="346"/>
      <c r="F51" s="364"/>
      <c r="G51" s="357"/>
      <c r="H51" s="357"/>
      <c r="I51" s="356"/>
      <c r="J51" s="356"/>
    </row>
    <row r="52" spans="2:10" s="326" customFormat="1">
      <c r="B52" s="346"/>
      <c r="C52" s="346"/>
      <c r="D52" s="346"/>
      <c r="F52" s="364"/>
      <c r="G52" s="357"/>
      <c r="H52" s="357"/>
      <c r="I52" s="356"/>
      <c r="J52" s="356"/>
    </row>
    <row r="53" spans="2:10" s="326" customFormat="1">
      <c r="B53" s="346"/>
      <c r="C53" s="346"/>
      <c r="D53" s="346"/>
      <c r="F53" s="364"/>
      <c r="G53" s="357"/>
      <c r="H53" s="357"/>
      <c r="I53" s="356"/>
      <c r="J53" s="356"/>
    </row>
    <row r="54" spans="2:10" s="326" customFormat="1">
      <c r="B54" s="346"/>
      <c r="C54" s="346"/>
      <c r="D54" s="346"/>
      <c r="F54" s="364"/>
      <c r="G54" s="357"/>
      <c r="H54" s="357"/>
      <c r="I54" s="356"/>
      <c r="J54" s="356"/>
    </row>
    <row r="55" spans="2:10" s="326" customFormat="1">
      <c r="B55" s="346"/>
      <c r="C55" s="346"/>
      <c r="D55" s="346"/>
      <c r="F55" s="364"/>
      <c r="G55" s="357"/>
      <c r="H55" s="357"/>
      <c r="I55" s="356"/>
      <c r="J55" s="356"/>
    </row>
    <row r="56" spans="2:10" s="326" customFormat="1">
      <c r="B56" s="346"/>
      <c r="C56" s="346"/>
      <c r="D56" s="346"/>
      <c r="F56" s="364"/>
      <c r="G56" s="357"/>
      <c r="H56" s="357"/>
      <c r="I56" s="356"/>
      <c r="J56" s="356"/>
    </row>
    <row r="57" spans="2:10" s="326" customFormat="1">
      <c r="B57" s="346"/>
      <c r="C57" s="346"/>
      <c r="D57" s="346"/>
      <c r="F57" s="364"/>
      <c r="G57" s="357"/>
      <c r="H57" s="357"/>
      <c r="I57" s="356"/>
      <c r="J57" s="356"/>
    </row>
    <row r="58" spans="2:10" s="326" customFormat="1">
      <c r="B58" s="346"/>
      <c r="C58" s="346"/>
      <c r="D58" s="346"/>
      <c r="F58" s="364"/>
      <c r="G58" s="357"/>
      <c r="H58" s="357"/>
      <c r="I58" s="356"/>
      <c r="J58" s="356"/>
    </row>
    <row r="59" spans="2:10" s="326" customFormat="1">
      <c r="B59" s="346"/>
      <c r="C59" s="346"/>
      <c r="D59" s="346"/>
      <c r="F59" s="364"/>
      <c r="G59" s="357"/>
      <c r="H59" s="357"/>
      <c r="I59" s="356"/>
      <c r="J59" s="356"/>
    </row>
    <row r="60" spans="2:10" s="326" customFormat="1">
      <c r="B60" s="346"/>
      <c r="C60" s="346"/>
      <c r="D60" s="346"/>
      <c r="F60" s="364"/>
      <c r="G60" s="357"/>
      <c r="H60" s="357"/>
      <c r="I60" s="356"/>
      <c r="J60" s="356"/>
    </row>
    <row r="61" spans="2:10" s="326" customFormat="1">
      <c r="B61" s="346"/>
      <c r="C61" s="346"/>
      <c r="D61" s="346"/>
      <c r="F61" s="364"/>
      <c r="G61" s="357"/>
      <c r="H61" s="357"/>
      <c r="I61" s="356"/>
      <c r="J61" s="356"/>
    </row>
    <row r="62" spans="2:10" s="326" customFormat="1">
      <c r="B62" s="346"/>
      <c r="C62" s="346"/>
      <c r="D62" s="346"/>
      <c r="F62" s="364"/>
      <c r="G62" s="357"/>
      <c r="H62" s="357"/>
      <c r="I62" s="356"/>
      <c r="J62" s="356"/>
    </row>
    <row r="63" spans="2:10" s="326" customFormat="1">
      <c r="B63" s="346"/>
      <c r="C63" s="346"/>
      <c r="D63" s="346"/>
      <c r="F63" s="364"/>
      <c r="G63" s="357"/>
      <c r="H63" s="357"/>
      <c r="I63" s="356"/>
      <c r="J63" s="356"/>
    </row>
    <row r="64" spans="2:10" s="326" customFormat="1">
      <c r="B64" s="346"/>
      <c r="C64" s="346"/>
      <c r="D64" s="346"/>
      <c r="F64" s="364"/>
      <c r="G64" s="357"/>
      <c r="H64" s="357"/>
      <c r="I64" s="356"/>
      <c r="J64" s="356"/>
    </row>
    <row r="65" spans="2:10" s="326" customFormat="1">
      <c r="B65" s="346"/>
      <c r="C65" s="346"/>
      <c r="D65" s="346"/>
      <c r="F65" s="364"/>
      <c r="G65" s="357"/>
      <c r="H65" s="357"/>
      <c r="I65" s="356"/>
      <c r="J65" s="356"/>
    </row>
    <row r="66" spans="2:10" s="326" customFormat="1">
      <c r="B66" s="346"/>
      <c r="C66" s="346"/>
      <c r="D66" s="346"/>
      <c r="F66" s="364"/>
      <c r="G66" s="357"/>
      <c r="H66" s="357"/>
      <c r="I66" s="356"/>
      <c r="J66" s="356"/>
    </row>
    <row r="67" spans="2:10" s="326" customFormat="1">
      <c r="B67" s="346"/>
      <c r="C67" s="346"/>
      <c r="D67" s="346"/>
      <c r="F67" s="364"/>
      <c r="G67" s="357"/>
      <c r="H67" s="357"/>
      <c r="I67" s="356"/>
      <c r="J67" s="356"/>
    </row>
    <row r="68" spans="2:10" s="326" customFormat="1">
      <c r="B68" s="346"/>
      <c r="C68" s="346"/>
      <c r="D68" s="346"/>
      <c r="F68" s="364"/>
      <c r="G68" s="357"/>
      <c r="H68" s="357"/>
      <c r="I68" s="356"/>
      <c r="J68" s="356"/>
    </row>
    <row r="69" spans="2:10" s="326" customFormat="1">
      <c r="B69" s="346"/>
      <c r="C69" s="346"/>
      <c r="D69" s="346"/>
      <c r="F69" s="364"/>
      <c r="G69" s="357"/>
      <c r="H69" s="357"/>
      <c r="I69" s="356"/>
      <c r="J69" s="356"/>
    </row>
    <row r="70" spans="2:10" s="326" customFormat="1">
      <c r="B70" s="346"/>
      <c r="C70" s="346"/>
      <c r="D70" s="346"/>
      <c r="F70" s="364"/>
      <c r="G70" s="357"/>
      <c r="H70" s="357"/>
      <c r="I70" s="356"/>
      <c r="J70" s="356"/>
    </row>
    <row r="71" spans="2:10" s="326" customFormat="1">
      <c r="B71" s="346"/>
      <c r="C71" s="346"/>
      <c r="D71" s="346"/>
      <c r="F71" s="364"/>
      <c r="G71" s="357"/>
      <c r="H71" s="357"/>
      <c r="I71" s="356"/>
      <c r="J71" s="356"/>
    </row>
    <row r="72" spans="2:10" s="326" customFormat="1">
      <c r="B72" s="346"/>
      <c r="C72" s="346"/>
      <c r="D72" s="346"/>
      <c r="F72" s="364"/>
      <c r="G72" s="357"/>
      <c r="H72" s="357"/>
      <c r="I72" s="356"/>
      <c r="J72" s="356"/>
    </row>
    <row r="73" spans="2:10" s="326" customFormat="1">
      <c r="B73" s="346"/>
      <c r="C73" s="346"/>
      <c r="D73" s="346"/>
      <c r="F73" s="364"/>
      <c r="G73" s="357"/>
      <c r="H73" s="357"/>
      <c r="I73" s="356"/>
      <c r="J73" s="356"/>
    </row>
    <row r="74" spans="2:10" s="326" customFormat="1">
      <c r="B74" s="346"/>
      <c r="C74" s="346"/>
      <c r="D74" s="346"/>
      <c r="F74" s="364"/>
      <c r="G74" s="357"/>
      <c r="H74" s="357"/>
      <c r="I74" s="356"/>
      <c r="J74" s="356"/>
    </row>
    <row r="75" spans="2:10" s="326" customFormat="1">
      <c r="B75" s="346"/>
      <c r="C75" s="346"/>
      <c r="D75" s="346"/>
      <c r="F75" s="364"/>
      <c r="G75" s="357"/>
      <c r="H75" s="357"/>
      <c r="I75" s="356"/>
      <c r="J75" s="356"/>
    </row>
    <row r="76" spans="2:10" s="326" customFormat="1">
      <c r="B76" s="346"/>
      <c r="C76" s="346"/>
      <c r="D76" s="346"/>
      <c r="F76" s="364"/>
      <c r="G76" s="357"/>
      <c r="H76" s="357"/>
      <c r="I76" s="356"/>
      <c r="J76" s="356"/>
    </row>
    <row r="77" spans="2:10" s="326" customFormat="1">
      <c r="B77" s="346"/>
      <c r="C77" s="346"/>
      <c r="D77" s="346"/>
      <c r="F77" s="364"/>
      <c r="G77" s="357"/>
      <c r="H77" s="357"/>
      <c r="I77" s="356"/>
      <c r="J77" s="356"/>
    </row>
    <row r="78" spans="2:10" s="326" customFormat="1">
      <c r="B78" s="346"/>
      <c r="C78" s="346"/>
      <c r="D78" s="346"/>
      <c r="F78" s="364"/>
      <c r="G78" s="357"/>
      <c r="H78" s="357"/>
      <c r="I78" s="356"/>
      <c r="J78" s="356"/>
    </row>
    <row r="79" spans="2:10" s="326" customFormat="1">
      <c r="B79" s="346"/>
      <c r="C79" s="346"/>
      <c r="D79" s="346"/>
      <c r="F79" s="364"/>
      <c r="G79" s="357"/>
      <c r="H79" s="357"/>
      <c r="I79" s="356"/>
      <c r="J79" s="356"/>
    </row>
    <row r="80" spans="2:10" s="326" customFormat="1">
      <c r="B80" s="346"/>
      <c r="C80" s="346"/>
      <c r="D80" s="346"/>
      <c r="F80" s="364"/>
      <c r="G80" s="357"/>
      <c r="H80" s="357"/>
      <c r="I80" s="356"/>
      <c r="J80" s="356"/>
    </row>
    <row r="81" spans="2:10" s="326" customFormat="1">
      <c r="B81" s="346"/>
      <c r="C81" s="346"/>
      <c r="D81" s="346"/>
      <c r="F81" s="364"/>
      <c r="G81" s="357"/>
      <c r="H81" s="357"/>
      <c r="I81" s="356"/>
      <c r="J81" s="356"/>
    </row>
    <row r="82" spans="2:10" s="326" customFormat="1">
      <c r="B82" s="346"/>
      <c r="C82" s="346"/>
      <c r="D82" s="346"/>
      <c r="F82" s="364"/>
      <c r="G82" s="357"/>
      <c r="H82" s="357"/>
      <c r="I82" s="356"/>
      <c r="J82" s="356"/>
    </row>
    <row r="83" spans="2:10" s="326" customFormat="1">
      <c r="B83" s="346"/>
      <c r="C83" s="346"/>
      <c r="D83" s="346"/>
      <c r="F83" s="364"/>
      <c r="G83" s="357"/>
      <c r="H83" s="357"/>
      <c r="I83" s="356"/>
      <c r="J83" s="356"/>
    </row>
    <row r="84" spans="2:10" s="326" customFormat="1">
      <c r="B84" s="346"/>
      <c r="C84" s="346"/>
      <c r="D84" s="346"/>
      <c r="F84" s="364"/>
      <c r="G84" s="357"/>
      <c r="H84" s="357"/>
      <c r="I84" s="356"/>
      <c r="J84" s="356"/>
    </row>
    <row r="85" spans="2:10" s="326" customFormat="1">
      <c r="B85" s="346"/>
      <c r="C85" s="346"/>
      <c r="D85" s="346"/>
      <c r="F85" s="364"/>
      <c r="G85" s="357"/>
      <c r="H85" s="357"/>
      <c r="I85" s="356"/>
      <c r="J85" s="356"/>
    </row>
    <row r="86" spans="2:10" s="326" customFormat="1">
      <c r="B86" s="346"/>
      <c r="C86" s="346"/>
      <c r="D86" s="346"/>
      <c r="F86" s="364"/>
      <c r="G86" s="357"/>
      <c r="H86" s="357"/>
      <c r="I86" s="356"/>
      <c r="J86" s="356"/>
    </row>
    <row r="87" spans="2:10" s="326" customFormat="1">
      <c r="B87" s="346"/>
      <c r="C87" s="346"/>
      <c r="D87" s="346"/>
      <c r="F87" s="364"/>
      <c r="G87" s="357"/>
      <c r="H87" s="357"/>
      <c r="I87" s="356"/>
      <c r="J87" s="356"/>
    </row>
    <row r="88" spans="2:10" s="326" customFormat="1">
      <c r="B88" s="346"/>
      <c r="C88" s="346"/>
      <c r="D88" s="346"/>
      <c r="F88" s="364"/>
      <c r="G88" s="357"/>
      <c r="H88" s="357"/>
      <c r="I88" s="356"/>
      <c r="J88" s="356"/>
    </row>
    <row r="89" spans="2:10" s="326" customFormat="1">
      <c r="B89" s="346"/>
      <c r="C89" s="346"/>
      <c r="D89" s="346"/>
      <c r="F89" s="364"/>
      <c r="G89" s="357"/>
      <c r="H89" s="357"/>
      <c r="I89" s="356"/>
      <c r="J89" s="356"/>
    </row>
    <row r="90" spans="2:10" s="326" customFormat="1">
      <c r="B90" s="346"/>
      <c r="C90" s="346"/>
      <c r="D90" s="346"/>
      <c r="F90" s="364"/>
      <c r="G90" s="357"/>
      <c r="H90" s="357"/>
      <c r="I90" s="356"/>
      <c r="J90" s="356"/>
    </row>
    <row r="91" spans="2:10" s="326" customFormat="1">
      <c r="B91" s="346"/>
      <c r="C91" s="346"/>
      <c r="D91" s="346"/>
      <c r="F91" s="364"/>
      <c r="G91" s="357"/>
      <c r="H91" s="357"/>
      <c r="I91" s="356"/>
      <c r="J91" s="356"/>
    </row>
    <row r="92" spans="2:10" s="326" customFormat="1">
      <c r="B92" s="346"/>
      <c r="C92" s="346"/>
      <c r="D92" s="346"/>
      <c r="F92" s="364"/>
      <c r="G92" s="357"/>
      <c r="H92" s="357"/>
      <c r="I92" s="356"/>
      <c r="J92" s="356"/>
    </row>
    <row r="93" spans="2:10" s="326" customFormat="1">
      <c r="B93" s="346"/>
      <c r="C93" s="346"/>
      <c r="D93" s="346"/>
      <c r="F93" s="364"/>
      <c r="G93" s="357"/>
      <c r="H93" s="357"/>
      <c r="I93" s="356"/>
      <c r="J93" s="356"/>
    </row>
    <row r="94" spans="2:10" s="326" customFormat="1">
      <c r="B94" s="346"/>
      <c r="C94" s="346"/>
      <c r="D94" s="346"/>
      <c r="F94" s="364"/>
      <c r="G94" s="357"/>
      <c r="H94" s="357"/>
      <c r="I94" s="356"/>
      <c r="J94" s="356"/>
    </row>
    <row r="95" spans="2:10" s="326" customFormat="1">
      <c r="B95" s="346"/>
      <c r="C95" s="346"/>
      <c r="D95" s="346"/>
      <c r="F95" s="364"/>
      <c r="G95" s="357"/>
      <c r="H95" s="357"/>
      <c r="I95" s="356"/>
      <c r="J95" s="356"/>
    </row>
    <row r="96" spans="2:10" s="326" customFormat="1">
      <c r="B96" s="346"/>
      <c r="C96" s="346"/>
      <c r="D96" s="346"/>
      <c r="F96" s="364"/>
      <c r="G96" s="357"/>
      <c r="H96" s="357"/>
      <c r="I96" s="356"/>
      <c r="J96" s="356"/>
    </row>
    <row r="97" spans="2:10" s="326" customFormat="1">
      <c r="B97" s="346"/>
      <c r="C97" s="346"/>
      <c r="D97" s="346"/>
      <c r="F97" s="364"/>
      <c r="G97" s="357"/>
      <c r="H97" s="357"/>
      <c r="I97" s="356"/>
      <c r="J97" s="356"/>
    </row>
    <row r="98" spans="2:10" s="326" customFormat="1">
      <c r="B98" s="346"/>
      <c r="C98" s="346"/>
      <c r="D98" s="346"/>
      <c r="F98" s="364"/>
      <c r="G98" s="357"/>
      <c r="H98" s="357"/>
      <c r="I98" s="356"/>
      <c r="J98" s="356"/>
    </row>
    <row r="99" spans="2:10" s="326" customFormat="1">
      <c r="B99" s="346"/>
      <c r="C99" s="346"/>
      <c r="D99" s="346"/>
      <c r="F99" s="364"/>
      <c r="G99" s="357"/>
      <c r="H99" s="357"/>
      <c r="I99" s="356"/>
      <c r="J99" s="356"/>
    </row>
    <row r="100" spans="2:10" s="326" customFormat="1">
      <c r="B100" s="346"/>
      <c r="C100" s="346"/>
      <c r="D100" s="346"/>
      <c r="F100" s="364"/>
      <c r="G100" s="357"/>
      <c r="H100" s="357"/>
      <c r="I100" s="356"/>
      <c r="J100" s="356"/>
    </row>
    <row r="101" spans="2:10" s="326" customFormat="1">
      <c r="B101" s="346"/>
      <c r="C101" s="346"/>
      <c r="D101" s="346"/>
      <c r="F101" s="364"/>
      <c r="G101" s="357"/>
      <c r="H101" s="357"/>
      <c r="I101" s="356"/>
      <c r="J101" s="356"/>
    </row>
    <row r="102" spans="2:10" s="326" customFormat="1">
      <c r="B102" s="346"/>
      <c r="C102" s="346"/>
      <c r="D102" s="346"/>
      <c r="F102" s="364"/>
      <c r="G102" s="357"/>
      <c r="H102" s="357"/>
      <c r="I102" s="356"/>
      <c r="J102" s="356"/>
    </row>
    <row r="103" spans="2:10" s="326" customFormat="1">
      <c r="B103" s="346"/>
      <c r="C103" s="346"/>
      <c r="D103" s="346"/>
      <c r="F103" s="364"/>
      <c r="G103" s="357"/>
      <c r="H103" s="357"/>
      <c r="I103" s="356"/>
      <c r="J103" s="356"/>
    </row>
    <row r="104" spans="2:10" s="326" customFormat="1">
      <c r="B104" s="346"/>
      <c r="C104" s="346"/>
      <c r="D104" s="346"/>
      <c r="F104" s="364"/>
      <c r="G104" s="357"/>
      <c r="H104" s="357"/>
      <c r="I104" s="356"/>
      <c r="J104" s="356"/>
    </row>
    <row r="105" spans="2:10" s="326" customFormat="1">
      <c r="B105" s="346"/>
      <c r="C105" s="346"/>
      <c r="D105" s="346"/>
      <c r="F105" s="364"/>
      <c r="G105" s="357"/>
      <c r="H105" s="357"/>
      <c r="I105" s="356"/>
      <c r="J105" s="356"/>
    </row>
    <row r="106" spans="2:10" s="326" customFormat="1">
      <c r="B106" s="346"/>
      <c r="C106" s="346"/>
      <c r="D106" s="346"/>
      <c r="F106" s="364"/>
      <c r="G106" s="357"/>
      <c r="H106" s="357"/>
      <c r="I106" s="356"/>
      <c r="J106" s="356"/>
    </row>
    <row r="107" spans="2:10" s="326" customFormat="1">
      <c r="B107" s="346"/>
      <c r="C107" s="346"/>
      <c r="D107" s="346"/>
      <c r="F107" s="364"/>
      <c r="G107" s="357"/>
      <c r="H107" s="357"/>
      <c r="I107" s="356"/>
      <c r="J107" s="356"/>
    </row>
    <row r="108" spans="2:10" s="326" customFormat="1">
      <c r="B108" s="346"/>
      <c r="C108" s="346"/>
      <c r="D108" s="346"/>
      <c r="F108" s="364"/>
      <c r="G108" s="357"/>
      <c r="H108" s="357"/>
      <c r="I108" s="356"/>
      <c r="J108" s="356"/>
    </row>
    <row r="109" spans="2:10" s="326" customFormat="1">
      <c r="B109" s="346"/>
      <c r="C109" s="346"/>
      <c r="D109" s="346"/>
      <c r="F109" s="364"/>
      <c r="G109" s="357"/>
      <c r="H109" s="357"/>
      <c r="I109" s="356"/>
      <c r="J109" s="356"/>
    </row>
    <row r="110" spans="2:10" s="326" customFormat="1">
      <c r="B110" s="346"/>
      <c r="C110" s="346"/>
      <c r="D110" s="346"/>
      <c r="F110" s="364"/>
      <c r="G110" s="357"/>
      <c r="H110" s="357"/>
      <c r="I110" s="356"/>
      <c r="J110" s="356"/>
    </row>
    <row r="111" spans="2:10" s="326" customFormat="1">
      <c r="B111" s="346"/>
      <c r="C111" s="346"/>
      <c r="D111" s="346"/>
      <c r="F111" s="364"/>
      <c r="G111" s="357"/>
      <c r="H111" s="357"/>
      <c r="I111" s="356"/>
      <c r="J111" s="356"/>
    </row>
    <row r="112" spans="2:10" s="326" customFormat="1">
      <c r="B112" s="346"/>
      <c r="C112" s="346"/>
      <c r="D112" s="346"/>
      <c r="F112" s="364"/>
      <c r="G112" s="357"/>
      <c r="H112" s="357"/>
      <c r="I112" s="356"/>
      <c r="J112" s="356"/>
    </row>
    <row r="113" spans="2:10" s="326" customFormat="1">
      <c r="B113" s="346"/>
      <c r="C113" s="346"/>
      <c r="D113" s="346"/>
      <c r="F113" s="364"/>
      <c r="G113" s="357"/>
      <c r="H113" s="357"/>
      <c r="I113" s="356"/>
      <c r="J113" s="356"/>
    </row>
    <row r="114" spans="2:10" s="326" customFormat="1">
      <c r="B114" s="346"/>
      <c r="C114" s="346"/>
      <c r="D114" s="346"/>
      <c r="F114" s="364"/>
      <c r="G114" s="357"/>
      <c r="H114" s="357"/>
      <c r="I114" s="356"/>
      <c r="J114" s="356"/>
    </row>
    <row r="115" spans="2:10" s="326" customFormat="1">
      <c r="B115" s="346"/>
      <c r="C115" s="346"/>
      <c r="D115" s="346"/>
      <c r="F115" s="364"/>
      <c r="G115" s="357"/>
      <c r="H115" s="357"/>
      <c r="I115" s="356"/>
      <c r="J115" s="356"/>
    </row>
    <row r="116" spans="2:10" s="326" customFormat="1">
      <c r="B116" s="346"/>
      <c r="C116" s="346"/>
      <c r="D116" s="346"/>
      <c r="F116" s="364"/>
      <c r="G116" s="357"/>
      <c r="H116" s="357"/>
      <c r="I116" s="356"/>
      <c r="J116" s="356"/>
    </row>
    <row r="117" spans="2:10" s="326" customFormat="1">
      <c r="B117" s="346"/>
      <c r="C117" s="346"/>
      <c r="D117" s="346"/>
      <c r="F117" s="364"/>
      <c r="G117" s="357"/>
      <c r="H117" s="357"/>
      <c r="I117" s="356"/>
      <c r="J117" s="356"/>
    </row>
    <row r="118" spans="2:10" s="326" customFormat="1">
      <c r="B118" s="346"/>
      <c r="C118" s="346"/>
      <c r="D118" s="346"/>
      <c r="F118" s="364"/>
      <c r="G118" s="357"/>
      <c r="H118" s="357"/>
      <c r="I118" s="356"/>
      <c r="J118" s="356"/>
    </row>
    <row r="119" spans="2:10" s="326" customFormat="1">
      <c r="B119" s="346"/>
      <c r="C119" s="346"/>
      <c r="D119" s="346"/>
      <c r="F119" s="364"/>
      <c r="G119" s="357"/>
      <c r="H119" s="357"/>
      <c r="I119" s="356"/>
      <c r="J119" s="356"/>
    </row>
    <row r="120" spans="2:10" s="326" customFormat="1">
      <c r="B120" s="346"/>
      <c r="C120" s="346"/>
      <c r="D120" s="346"/>
      <c r="F120" s="364"/>
      <c r="G120" s="357"/>
      <c r="H120" s="357"/>
      <c r="I120" s="356"/>
      <c r="J120" s="356"/>
    </row>
    <row r="121" spans="2:10" s="326" customFormat="1">
      <c r="B121" s="346"/>
      <c r="C121" s="346"/>
      <c r="D121" s="346"/>
      <c r="F121" s="364"/>
      <c r="G121" s="357"/>
      <c r="H121" s="357"/>
      <c r="I121" s="356"/>
      <c r="J121" s="356"/>
    </row>
    <row r="122" spans="2:10" s="326" customFormat="1">
      <c r="B122" s="346"/>
      <c r="C122" s="346"/>
      <c r="D122" s="346"/>
      <c r="F122" s="364"/>
      <c r="G122" s="357"/>
      <c r="H122" s="357"/>
      <c r="I122" s="356"/>
      <c r="J122" s="356"/>
    </row>
    <row r="123" spans="2:10" s="326" customFormat="1">
      <c r="B123" s="346"/>
      <c r="C123" s="346"/>
      <c r="D123" s="346"/>
      <c r="F123" s="364"/>
      <c r="G123" s="357"/>
      <c r="H123" s="357"/>
      <c r="I123" s="356"/>
      <c r="J123" s="356"/>
    </row>
    <row r="124" spans="2:10" s="326" customFormat="1">
      <c r="B124" s="346"/>
      <c r="C124" s="346"/>
      <c r="D124" s="346"/>
      <c r="F124" s="364"/>
      <c r="G124" s="357"/>
      <c r="H124" s="357"/>
      <c r="I124" s="356"/>
      <c r="J124" s="356"/>
    </row>
    <row r="125" spans="2:10" s="326" customFormat="1">
      <c r="B125" s="346"/>
      <c r="C125" s="346"/>
      <c r="D125" s="346"/>
      <c r="F125" s="364"/>
      <c r="G125" s="357"/>
      <c r="H125" s="357"/>
      <c r="I125" s="356"/>
      <c r="J125" s="356"/>
    </row>
    <row r="126" spans="2:10" s="326" customFormat="1">
      <c r="B126" s="346"/>
      <c r="C126" s="346"/>
      <c r="D126" s="346"/>
      <c r="F126" s="364"/>
      <c r="G126" s="357"/>
      <c r="H126" s="357"/>
      <c r="I126" s="356"/>
      <c r="J126" s="356"/>
    </row>
    <row r="127" spans="2:10" s="326" customFormat="1">
      <c r="B127" s="346"/>
      <c r="C127" s="346"/>
      <c r="D127" s="346"/>
      <c r="F127" s="364"/>
      <c r="G127" s="357"/>
      <c r="H127" s="357"/>
      <c r="I127" s="356"/>
      <c r="J127" s="356"/>
    </row>
    <row r="128" spans="2:10" s="326" customFormat="1">
      <c r="B128" s="346"/>
      <c r="C128" s="346"/>
      <c r="D128" s="346"/>
      <c r="F128" s="364"/>
      <c r="G128" s="357"/>
      <c r="H128" s="357"/>
      <c r="I128" s="356"/>
      <c r="J128" s="356"/>
    </row>
    <row r="129" spans="2:10" s="326" customFormat="1">
      <c r="B129" s="346"/>
      <c r="C129" s="346"/>
      <c r="D129" s="346"/>
      <c r="F129" s="364"/>
      <c r="G129" s="357"/>
      <c r="H129" s="357"/>
      <c r="I129" s="356"/>
      <c r="J129" s="356"/>
    </row>
    <row r="130" spans="2:10" s="326" customFormat="1">
      <c r="B130" s="346"/>
      <c r="C130" s="346"/>
      <c r="D130" s="346"/>
      <c r="F130" s="364"/>
      <c r="G130" s="357"/>
      <c r="H130" s="357"/>
      <c r="I130" s="356"/>
      <c r="J130" s="356"/>
    </row>
    <row r="131" spans="2:10" s="326" customFormat="1">
      <c r="B131" s="346"/>
      <c r="C131" s="346"/>
      <c r="D131" s="346"/>
      <c r="F131" s="364"/>
      <c r="G131" s="357"/>
      <c r="H131" s="357"/>
      <c r="I131" s="356"/>
      <c r="J131" s="356"/>
    </row>
    <row r="132" spans="2:10" s="326" customFormat="1">
      <c r="B132" s="346"/>
      <c r="C132" s="346"/>
      <c r="D132" s="346"/>
      <c r="F132" s="364"/>
      <c r="G132" s="357"/>
      <c r="H132" s="357"/>
      <c r="I132" s="356"/>
      <c r="J132" s="356"/>
    </row>
    <row r="133" spans="2:10" s="326" customFormat="1">
      <c r="B133" s="346"/>
      <c r="C133" s="346"/>
      <c r="D133" s="346"/>
      <c r="F133" s="364"/>
      <c r="G133" s="357"/>
      <c r="H133" s="357"/>
      <c r="I133" s="356"/>
      <c r="J133" s="356"/>
    </row>
    <row r="134" spans="2:10" s="326" customFormat="1">
      <c r="B134" s="346"/>
      <c r="C134" s="346"/>
      <c r="D134" s="346"/>
      <c r="F134" s="364"/>
      <c r="G134" s="357"/>
      <c r="H134" s="357"/>
      <c r="I134" s="356"/>
      <c r="J134" s="356"/>
    </row>
    <row r="135" spans="2:10" s="326" customFormat="1">
      <c r="B135" s="346"/>
      <c r="C135" s="346"/>
      <c r="D135" s="346"/>
      <c r="F135" s="364"/>
      <c r="G135" s="357"/>
      <c r="H135" s="357"/>
      <c r="I135" s="356"/>
      <c r="J135" s="356"/>
    </row>
    <row r="136" spans="2:10" s="326" customFormat="1">
      <c r="B136" s="346"/>
      <c r="C136" s="346"/>
      <c r="D136" s="346"/>
      <c r="F136" s="364"/>
      <c r="G136" s="357"/>
      <c r="H136" s="357"/>
      <c r="I136" s="356"/>
      <c r="J136" s="356"/>
    </row>
    <row r="137" spans="2:10" s="326" customFormat="1">
      <c r="B137" s="346"/>
      <c r="C137" s="346"/>
      <c r="D137" s="346"/>
      <c r="F137" s="364"/>
      <c r="G137" s="357"/>
      <c r="H137" s="357"/>
      <c r="I137" s="356"/>
      <c r="J137" s="356"/>
    </row>
    <row r="138" spans="2:10" s="326" customFormat="1">
      <c r="B138" s="346"/>
      <c r="C138" s="346"/>
      <c r="D138" s="346"/>
      <c r="F138" s="364"/>
      <c r="G138" s="357"/>
      <c r="H138" s="357"/>
      <c r="I138" s="356"/>
      <c r="J138" s="356"/>
    </row>
    <row r="139" spans="2:10" s="326" customFormat="1">
      <c r="B139" s="346"/>
      <c r="C139" s="346"/>
      <c r="D139" s="346"/>
      <c r="F139" s="364"/>
      <c r="G139" s="357"/>
      <c r="H139" s="357"/>
      <c r="I139" s="356"/>
      <c r="J139" s="356"/>
    </row>
    <row r="140" spans="2:10" s="326" customFormat="1">
      <c r="B140" s="346"/>
      <c r="C140" s="346"/>
      <c r="D140" s="346"/>
      <c r="F140" s="364"/>
      <c r="G140" s="357"/>
      <c r="H140" s="357"/>
      <c r="I140" s="356"/>
      <c r="J140" s="356"/>
    </row>
    <row r="141" spans="2:10" s="326" customFormat="1">
      <c r="B141" s="346"/>
      <c r="C141" s="346"/>
      <c r="D141" s="346"/>
      <c r="F141" s="364"/>
      <c r="G141" s="357"/>
      <c r="H141" s="357"/>
      <c r="I141" s="356"/>
      <c r="J141" s="356"/>
    </row>
    <row r="142" spans="2:10" s="326" customFormat="1">
      <c r="B142" s="346"/>
      <c r="C142" s="346"/>
      <c r="D142" s="346"/>
      <c r="F142" s="364"/>
      <c r="G142" s="357"/>
      <c r="H142" s="357"/>
      <c r="I142" s="356"/>
      <c r="J142" s="356"/>
    </row>
    <row r="143" spans="2:10" s="326" customFormat="1">
      <c r="B143" s="346"/>
      <c r="C143" s="346"/>
      <c r="D143" s="346"/>
      <c r="F143" s="364"/>
      <c r="G143" s="357"/>
      <c r="H143" s="357"/>
      <c r="I143" s="356"/>
      <c r="J143" s="356"/>
    </row>
    <row r="144" spans="2:10" s="326" customFormat="1">
      <c r="B144" s="346"/>
      <c r="C144" s="346"/>
      <c r="D144" s="346"/>
      <c r="F144" s="364"/>
      <c r="G144" s="357"/>
      <c r="H144" s="357"/>
      <c r="I144" s="356"/>
      <c r="J144" s="356"/>
    </row>
    <row r="145" spans="2:10" s="326" customFormat="1">
      <c r="B145" s="346"/>
      <c r="C145" s="346"/>
      <c r="D145" s="346"/>
      <c r="F145" s="364"/>
      <c r="G145" s="357"/>
      <c r="H145" s="357"/>
      <c r="I145" s="356"/>
      <c r="J145" s="356"/>
    </row>
    <row r="146" spans="2:10" s="326" customFormat="1">
      <c r="B146" s="346"/>
      <c r="C146" s="346"/>
      <c r="D146" s="346"/>
      <c r="F146" s="364"/>
      <c r="G146" s="357"/>
      <c r="H146" s="357"/>
      <c r="I146" s="356"/>
      <c r="J146" s="356"/>
    </row>
    <row r="147" spans="2:10" s="326" customFormat="1">
      <c r="B147" s="346"/>
      <c r="C147" s="346"/>
      <c r="D147" s="346"/>
      <c r="F147" s="364"/>
      <c r="G147" s="357"/>
      <c r="H147" s="357"/>
      <c r="I147" s="356"/>
      <c r="J147" s="356"/>
    </row>
    <row r="148" spans="2:10" s="326" customFormat="1">
      <c r="B148" s="346"/>
      <c r="C148" s="346"/>
      <c r="D148" s="346"/>
      <c r="F148" s="364"/>
      <c r="G148" s="357"/>
      <c r="H148" s="357"/>
      <c r="I148" s="356"/>
      <c r="J148" s="356"/>
    </row>
    <row r="149" spans="2:10" s="326" customFormat="1">
      <c r="B149" s="346"/>
      <c r="C149" s="346"/>
      <c r="D149" s="346"/>
      <c r="F149" s="364"/>
      <c r="G149" s="357"/>
      <c r="H149" s="357"/>
      <c r="I149" s="356"/>
      <c r="J149" s="356"/>
    </row>
    <row r="150" spans="2:10" s="326" customFormat="1">
      <c r="B150" s="346"/>
      <c r="C150" s="346"/>
      <c r="D150" s="346"/>
      <c r="F150" s="364"/>
      <c r="G150" s="357"/>
      <c r="H150" s="357"/>
      <c r="I150" s="356"/>
      <c r="J150" s="356"/>
    </row>
    <row r="151" spans="2:10" s="326" customFormat="1">
      <c r="B151" s="346"/>
      <c r="C151" s="346"/>
      <c r="D151" s="346"/>
      <c r="F151" s="364"/>
      <c r="G151" s="357"/>
      <c r="H151" s="357"/>
      <c r="I151" s="356"/>
      <c r="J151" s="356"/>
    </row>
    <row r="152" spans="2:10" s="326" customFormat="1">
      <c r="B152" s="346"/>
      <c r="C152" s="346"/>
      <c r="D152" s="346"/>
      <c r="F152" s="364"/>
      <c r="G152" s="357"/>
      <c r="H152" s="357"/>
      <c r="I152" s="356"/>
      <c r="J152" s="356"/>
    </row>
    <row r="153" spans="2:10" s="326" customFormat="1">
      <c r="B153" s="346"/>
      <c r="C153" s="346"/>
      <c r="D153" s="346"/>
      <c r="F153" s="364"/>
      <c r="G153" s="357"/>
      <c r="H153" s="357"/>
      <c r="I153" s="356"/>
      <c r="J153" s="356"/>
    </row>
    <row r="154" spans="2:10" s="326" customFormat="1">
      <c r="B154" s="346"/>
      <c r="C154" s="346"/>
      <c r="D154" s="346"/>
      <c r="F154" s="364"/>
      <c r="G154" s="357"/>
      <c r="H154" s="357"/>
      <c r="I154" s="356"/>
      <c r="J154" s="356"/>
    </row>
    <row r="155" spans="2:10" s="326" customFormat="1">
      <c r="B155" s="346"/>
      <c r="C155" s="346"/>
      <c r="D155" s="346"/>
      <c r="F155" s="364"/>
      <c r="G155" s="357"/>
      <c r="H155" s="357"/>
      <c r="I155" s="356"/>
      <c r="J155" s="356"/>
    </row>
    <row r="156" spans="2:10" s="326" customFormat="1">
      <c r="B156" s="346"/>
      <c r="C156" s="346"/>
      <c r="D156" s="346"/>
      <c r="F156" s="364"/>
      <c r="G156" s="357"/>
      <c r="H156" s="357"/>
      <c r="I156" s="356"/>
      <c r="J156" s="356"/>
    </row>
    <row r="157" spans="2:10" s="326" customFormat="1">
      <c r="B157" s="346"/>
      <c r="C157" s="346"/>
      <c r="D157" s="346"/>
      <c r="F157" s="364"/>
      <c r="G157" s="357"/>
      <c r="H157" s="357"/>
      <c r="I157" s="356"/>
      <c r="J157" s="356"/>
    </row>
    <row r="158" spans="2:10" s="326" customFormat="1">
      <c r="B158" s="346"/>
      <c r="C158" s="346"/>
      <c r="D158" s="346"/>
      <c r="F158" s="364"/>
      <c r="G158" s="357"/>
      <c r="H158" s="357"/>
      <c r="I158" s="356"/>
      <c r="J158" s="356"/>
    </row>
    <row r="159" spans="2:10" s="326" customFormat="1">
      <c r="B159" s="346"/>
      <c r="C159" s="346"/>
      <c r="D159" s="346"/>
      <c r="F159" s="364"/>
      <c r="G159" s="357"/>
      <c r="H159" s="357"/>
      <c r="I159" s="356"/>
      <c r="J159" s="356"/>
    </row>
    <row r="160" spans="2:10" s="326" customFormat="1">
      <c r="B160" s="346"/>
      <c r="C160" s="346"/>
      <c r="D160" s="346"/>
      <c r="F160" s="364"/>
      <c r="G160" s="357"/>
      <c r="H160" s="357"/>
      <c r="I160" s="356"/>
      <c r="J160" s="356"/>
    </row>
    <row r="161" spans="2:10" s="326" customFormat="1">
      <c r="B161" s="346"/>
      <c r="C161" s="346"/>
      <c r="D161" s="346"/>
      <c r="F161" s="364"/>
      <c r="G161" s="357"/>
      <c r="H161" s="357"/>
      <c r="I161" s="356"/>
      <c r="J161" s="356"/>
    </row>
    <row r="162" spans="2:10" s="326" customFormat="1">
      <c r="B162" s="346"/>
      <c r="C162" s="346"/>
      <c r="D162" s="346"/>
      <c r="F162" s="364"/>
      <c r="G162" s="357"/>
      <c r="H162" s="357"/>
      <c r="I162" s="356"/>
      <c r="J162" s="356"/>
    </row>
    <row r="163" spans="2:10" s="326" customFormat="1">
      <c r="B163" s="346"/>
      <c r="C163" s="346"/>
      <c r="D163" s="346"/>
      <c r="F163" s="364"/>
      <c r="G163" s="357"/>
      <c r="H163" s="357"/>
      <c r="I163" s="356"/>
      <c r="J163" s="356"/>
    </row>
    <row r="164" spans="2:10" s="326" customFormat="1">
      <c r="B164" s="346"/>
      <c r="C164" s="346"/>
      <c r="D164" s="346"/>
      <c r="F164" s="364"/>
      <c r="G164" s="357"/>
      <c r="H164" s="357"/>
      <c r="I164" s="356"/>
      <c r="J164" s="356"/>
    </row>
    <row r="165" spans="2:10" s="326" customFormat="1">
      <c r="B165" s="346"/>
      <c r="C165" s="346"/>
      <c r="D165" s="346"/>
      <c r="F165" s="364"/>
      <c r="G165" s="357"/>
      <c r="H165" s="357"/>
      <c r="I165" s="356"/>
      <c r="J165" s="356"/>
    </row>
    <row r="166" spans="2:10" s="326" customFormat="1">
      <c r="B166" s="346"/>
      <c r="C166" s="346"/>
      <c r="D166" s="346"/>
      <c r="F166" s="364"/>
      <c r="G166" s="357"/>
      <c r="H166" s="357"/>
      <c r="I166" s="356"/>
      <c r="J166" s="356"/>
    </row>
    <row r="167" spans="2:10" s="326" customFormat="1">
      <c r="B167" s="346"/>
      <c r="C167" s="346"/>
      <c r="D167" s="346"/>
      <c r="F167" s="364"/>
      <c r="G167" s="357"/>
      <c r="H167" s="357"/>
      <c r="I167" s="356"/>
      <c r="J167" s="356"/>
    </row>
    <row r="168" spans="2:10" s="326" customFormat="1">
      <c r="B168" s="346"/>
      <c r="C168" s="346"/>
      <c r="D168" s="346"/>
      <c r="F168" s="364"/>
      <c r="G168" s="357"/>
      <c r="H168" s="357"/>
      <c r="I168" s="356"/>
      <c r="J168" s="356"/>
    </row>
    <row r="169" spans="2:10" s="326" customFormat="1">
      <c r="B169" s="346"/>
      <c r="C169" s="346"/>
      <c r="D169" s="346"/>
      <c r="F169" s="364"/>
      <c r="G169" s="357"/>
      <c r="H169" s="357"/>
      <c r="I169" s="356"/>
      <c r="J169" s="356"/>
    </row>
    <row r="170" spans="2:10" s="326" customFormat="1">
      <c r="B170" s="346"/>
      <c r="C170" s="346"/>
      <c r="D170" s="346"/>
      <c r="F170" s="364"/>
      <c r="G170" s="357"/>
      <c r="H170" s="357"/>
      <c r="I170" s="356"/>
      <c r="J170" s="356"/>
    </row>
    <row r="171" spans="2:10" s="326" customFormat="1">
      <c r="B171" s="346"/>
      <c r="C171" s="346"/>
      <c r="D171" s="346"/>
      <c r="F171" s="364"/>
      <c r="G171" s="357"/>
      <c r="H171" s="357"/>
      <c r="I171" s="356"/>
      <c r="J171" s="356"/>
    </row>
    <row r="172" spans="2:10" s="326" customFormat="1">
      <c r="B172" s="346"/>
      <c r="C172" s="346"/>
      <c r="D172" s="346"/>
      <c r="F172" s="364"/>
      <c r="G172" s="357"/>
      <c r="H172" s="357"/>
      <c r="I172" s="356"/>
      <c r="J172" s="356"/>
    </row>
    <row r="173" spans="2:10" s="326" customFormat="1">
      <c r="B173" s="346"/>
      <c r="C173" s="346"/>
      <c r="D173" s="346"/>
      <c r="F173" s="364"/>
      <c r="G173" s="357"/>
      <c r="H173" s="357"/>
      <c r="I173" s="356"/>
      <c r="J173" s="356"/>
    </row>
    <row r="174" spans="2:10" s="326" customFormat="1">
      <c r="B174" s="346"/>
      <c r="C174" s="346"/>
      <c r="D174" s="346"/>
      <c r="F174" s="364"/>
      <c r="G174" s="357"/>
      <c r="H174" s="357"/>
      <c r="I174" s="356"/>
      <c r="J174" s="356"/>
    </row>
    <row r="175" spans="2:10" s="326" customFormat="1">
      <c r="B175" s="346"/>
      <c r="C175" s="346"/>
      <c r="D175" s="346"/>
      <c r="F175" s="364"/>
      <c r="G175" s="357"/>
      <c r="H175" s="357"/>
      <c r="I175" s="356"/>
      <c r="J175" s="356"/>
    </row>
    <row r="176" spans="2:10" s="326" customFormat="1">
      <c r="B176" s="346"/>
      <c r="C176" s="346"/>
      <c r="D176" s="346"/>
      <c r="F176" s="364"/>
      <c r="G176" s="357"/>
      <c r="H176" s="357"/>
      <c r="I176" s="356"/>
      <c r="J176" s="356"/>
    </row>
    <row r="177" spans="2:10" s="326" customFormat="1">
      <c r="B177" s="346"/>
      <c r="C177" s="346"/>
      <c r="D177" s="346"/>
      <c r="F177" s="364"/>
      <c r="G177" s="357"/>
      <c r="H177" s="357"/>
      <c r="I177" s="356"/>
      <c r="J177" s="356"/>
    </row>
    <row r="178" spans="2:10" s="326" customFormat="1">
      <c r="B178" s="346"/>
      <c r="C178" s="346"/>
      <c r="D178" s="346"/>
      <c r="F178" s="364"/>
      <c r="G178" s="357"/>
      <c r="H178" s="357"/>
      <c r="I178" s="356"/>
      <c r="J178" s="356"/>
    </row>
    <row r="179" spans="2:10" s="326" customFormat="1">
      <c r="B179" s="346"/>
      <c r="C179" s="346"/>
      <c r="D179" s="346"/>
      <c r="F179" s="364"/>
      <c r="G179" s="357"/>
      <c r="H179" s="357"/>
      <c r="I179" s="356"/>
      <c r="J179" s="356"/>
    </row>
    <row r="180" spans="2:10" s="326" customFormat="1">
      <c r="B180" s="346"/>
      <c r="C180" s="346"/>
      <c r="D180" s="346"/>
      <c r="F180" s="364"/>
      <c r="G180" s="357"/>
      <c r="H180" s="357"/>
      <c r="I180" s="356"/>
      <c r="J180" s="356"/>
    </row>
    <row r="181" spans="2:10" s="326" customFormat="1">
      <c r="B181" s="346"/>
      <c r="C181" s="346"/>
      <c r="D181" s="346"/>
      <c r="F181" s="364"/>
      <c r="G181" s="357"/>
      <c r="H181" s="357"/>
      <c r="I181" s="356"/>
      <c r="J181" s="356"/>
    </row>
    <row r="182" spans="2:10" s="326" customFormat="1">
      <c r="B182" s="346"/>
      <c r="C182" s="346"/>
      <c r="D182" s="346"/>
      <c r="F182" s="364"/>
      <c r="G182" s="357"/>
      <c r="H182" s="357"/>
      <c r="I182" s="356"/>
      <c r="J182" s="356"/>
    </row>
    <row r="183" spans="2:10" s="326" customFormat="1">
      <c r="B183" s="346"/>
      <c r="C183" s="346"/>
      <c r="D183" s="346"/>
      <c r="F183" s="364"/>
      <c r="G183" s="357"/>
      <c r="H183" s="357"/>
      <c r="I183" s="356"/>
      <c r="J183" s="356"/>
    </row>
    <row r="184" spans="2:10" s="326" customFormat="1">
      <c r="B184" s="346"/>
      <c r="C184" s="346"/>
      <c r="D184" s="346"/>
      <c r="F184" s="364"/>
      <c r="G184" s="357"/>
      <c r="H184" s="357"/>
      <c r="I184" s="356"/>
      <c r="J184" s="356"/>
    </row>
    <row r="185" spans="2:10" s="326" customFormat="1">
      <c r="B185" s="346"/>
      <c r="C185" s="346"/>
      <c r="D185" s="346"/>
      <c r="F185" s="364"/>
      <c r="G185" s="357"/>
      <c r="H185" s="357"/>
      <c r="I185" s="356"/>
      <c r="J185" s="356"/>
    </row>
    <row r="186" spans="2:10" s="326" customFormat="1">
      <c r="B186" s="346"/>
      <c r="C186" s="346"/>
      <c r="D186" s="346"/>
      <c r="F186" s="364"/>
      <c r="G186" s="357"/>
      <c r="H186" s="357"/>
      <c r="I186" s="356"/>
      <c r="J186" s="356"/>
    </row>
    <row r="187" spans="2:10" s="326" customFormat="1">
      <c r="B187" s="346"/>
      <c r="C187" s="346"/>
      <c r="D187" s="346"/>
      <c r="F187" s="364"/>
      <c r="G187" s="357"/>
      <c r="H187" s="357"/>
      <c r="I187" s="356"/>
      <c r="J187" s="356"/>
    </row>
    <row r="188" spans="2:10" s="326" customFormat="1">
      <c r="B188" s="346"/>
      <c r="C188" s="346"/>
      <c r="D188" s="346"/>
      <c r="F188" s="364"/>
      <c r="G188" s="357"/>
      <c r="H188" s="357"/>
      <c r="I188" s="356"/>
      <c r="J188" s="356"/>
    </row>
    <row r="189" spans="2:10" s="326" customFormat="1">
      <c r="B189" s="346"/>
      <c r="C189" s="346"/>
      <c r="D189" s="346"/>
      <c r="F189" s="364"/>
      <c r="G189" s="357"/>
      <c r="H189" s="357"/>
      <c r="I189" s="356"/>
      <c r="J189" s="356"/>
    </row>
    <row r="190" spans="2:10" s="326" customFormat="1">
      <c r="B190" s="346"/>
      <c r="C190" s="346"/>
      <c r="D190" s="346"/>
      <c r="F190" s="364"/>
      <c r="G190" s="357"/>
      <c r="H190" s="357"/>
      <c r="I190" s="356"/>
      <c r="J190" s="356"/>
    </row>
    <row r="191" spans="2:10" s="326" customFormat="1">
      <c r="B191" s="346"/>
      <c r="C191" s="346"/>
      <c r="D191" s="346"/>
      <c r="F191" s="364"/>
      <c r="G191" s="357"/>
      <c r="H191" s="357"/>
      <c r="I191" s="356"/>
      <c r="J191" s="356"/>
    </row>
    <row r="192" spans="2:10" s="326" customFormat="1">
      <c r="B192" s="346"/>
      <c r="C192" s="346"/>
      <c r="D192" s="346"/>
      <c r="F192" s="364"/>
      <c r="G192" s="357"/>
      <c r="H192" s="357"/>
      <c r="I192" s="356"/>
      <c r="J192" s="356"/>
    </row>
    <row r="193" spans="2:10" s="326" customFormat="1">
      <c r="B193" s="346"/>
      <c r="C193" s="346"/>
      <c r="D193" s="346"/>
      <c r="F193" s="364"/>
      <c r="G193" s="357"/>
      <c r="H193" s="357"/>
      <c r="I193" s="356"/>
      <c r="J193" s="356"/>
    </row>
    <row r="194" spans="2:10" s="326" customFormat="1">
      <c r="B194" s="346"/>
      <c r="C194" s="346"/>
      <c r="D194" s="346"/>
      <c r="F194" s="364"/>
      <c r="G194" s="357"/>
      <c r="H194" s="357"/>
      <c r="I194" s="356"/>
      <c r="J194" s="356"/>
    </row>
    <row r="195" spans="2:10" s="326" customFormat="1">
      <c r="B195" s="346"/>
      <c r="C195" s="346"/>
      <c r="D195" s="346"/>
      <c r="F195" s="364"/>
      <c r="G195" s="357"/>
      <c r="H195" s="357"/>
      <c r="I195" s="356"/>
      <c r="J195" s="356"/>
    </row>
    <row r="196" spans="2:10" s="326" customFormat="1">
      <c r="B196" s="346"/>
      <c r="C196" s="346"/>
      <c r="D196" s="346"/>
      <c r="F196" s="364"/>
      <c r="G196" s="357"/>
      <c r="H196" s="357"/>
      <c r="I196" s="356"/>
      <c r="J196" s="356"/>
    </row>
    <row r="197" spans="2:10" s="326" customFormat="1">
      <c r="B197" s="346"/>
      <c r="C197" s="346"/>
      <c r="D197" s="346"/>
      <c r="F197" s="364"/>
      <c r="G197" s="357"/>
      <c r="H197" s="357"/>
      <c r="I197" s="356"/>
      <c r="J197" s="356"/>
    </row>
    <row r="198" spans="2:10" s="326" customFormat="1">
      <c r="B198" s="346"/>
      <c r="C198" s="346"/>
      <c r="D198" s="346"/>
      <c r="F198" s="364"/>
      <c r="G198" s="357"/>
      <c r="H198" s="357"/>
      <c r="I198" s="356"/>
      <c r="J198" s="356"/>
    </row>
    <row r="199" spans="2:10" s="326" customFormat="1">
      <c r="B199" s="346"/>
      <c r="C199" s="346"/>
      <c r="D199" s="346"/>
      <c r="F199" s="364"/>
      <c r="G199" s="357"/>
      <c r="H199" s="357"/>
      <c r="I199" s="356"/>
      <c r="J199" s="356"/>
    </row>
    <row r="200" spans="2:10" s="326" customFormat="1">
      <c r="B200" s="346"/>
      <c r="C200" s="346"/>
      <c r="D200" s="346"/>
      <c r="F200" s="364"/>
      <c r="G200" s="357"/>
      <c r="H200" s="357"/>
      <c r="I200" s="356"/>
      <c r="J200" s="356"/>
    </row>
    <row r="201" spans="2:10" s="326" customFormat="1">
      <c r="B201" s="346"/>
      <c r="C201" s="346"/>
      <c r="D201" s="346"/>
      <c r="F201" s="364"/>
      <c r="G201" s="357"/>
      <c r="H201" s="357"/>
      <c r="I201" s="356"/>
      <c r="J201" s="356"/>
    </row>
    <row r="202" spans="2:10" s="326" customFormat="1">
      <c r="B202" s="346"/>
      <c r="C202" s="346"/>
      <c r="D202" s="346"/>
      <c r="F202" s="364"/>
      <c r="G202" s="357"/>
      <c r="H202" s="357"/>
      <c r="I202" s="356"/>
      <c r="J202" s="356"/>
    </row>
    <row r="203" spans="2:10" s="326" customFormat="1">
      <c r="B203" s="346"/>
      <c r="C203" s="346"/>
      <c r="D203" s="346"/>
      <c r="F203" s="364"/>
      <c r="G203" s="357"/>
      <c r="H203" s="357"/>
      <c r="I203" s="356"/>
      <c r="J203" s="356"/>
    </row>
    <row r="204" spans="2:10" s="326" customFormat="1">
      <c r="B204" s="346"/>
      <c r="C204" s="346"/>
      <c r="D204" s="346"/>
      <c r="F204" s="364"/>
      <c r="G204" s="357"/>
      <c r="H204" s="357"/>
      <c r="I204" s="356"/>
      <c r="J204" s="356"/>
    </row>
    <row r="205" spans="2:10" s="326" customFormat="1">
      <c r="B205" s="346"/>
      <c r="C205" s="346"/>
      <c r="D205" s="346"/>
      <c r="F205" s="364"/>
      <c r="G205" s="357"/>
      <c r="H205" s="357"/>
      <c r="I205" s="356"/>
      <c r="J205" s="356"/>
    </row>
    <row r="206" spans="2:10" s="326" customFormat="1">
      <c r="B206" s="346"/>
      <c r="C206" s="346"/>
      <c r="D206" s="346"/>
      <c r="F206" s="364"/>
      <c r="G206" s="357"/>
      <c r="H206" s="357"/>
      <c r="I206" s="356"/>
      <c r="J206" s="356"/>
    </row>
    <row r="207" spans="2:10" s="326" customFormat="1">
      <c r="B207" s="346"/>
      <c r="C207" s="346"/>
      <c r="D207" s="346"/>
      <c r="F207" s="364"/>
      <c r="G207" s="357"/>
      <c r="H207" s="357"/>
      <c r="I207" s="356"/>
      <c r="J207" s="356"/>
    </row>
    <row r="208" spans="2:10" s="326" customFormat="1">
      <c r="B208" s="346"/>
      <c r="C208" s="346"/>
      <c r="D208" s="346"/>
      <c r="F208" s="364"/>
      <c r="G208" s="357"/>
      <c r="H208" s="357"/>
      <c r="I208" s="356"/>
      <c r="J208" s="356"/>
    </row>
    <row r="209" spans="2:10" s="326" customFormat="1">
      <c r="B209" s="346"/>
      <c r="C209" s="346"/>
      <c r="D209" s="346"/>
      <c r="F209" s="364"/>
      <c r="G209" s="357"/>
      <c r="H209" s="357"/>
      <c r="I209" s="356"/>
      <c r="J209" s="356"/>
    </row>
    <row r="210" spans="2:10" s="326" customFormat="1">
      <c r="B210" s="346"/>
      <c r="C210" s="346"/>
      <c r="D210" s="346"/>
      <c r="F210" s="364"/>
      <c r="G210" s="357"/>
      <c r="H210" s="357"/>
      <c r="I210" s="356"/>
      <c r="J210" s="356"/>
    </row>
    <row r="211" spans="2:10" s="326" customFormat="1">
      <c r="B211" s="346"/>
      <c r="C211" s="346"/>
      <c r="D211" s="346"/>
      <c r="F211" s="364"/>
      <c r="G211" s="357"/>
      <c r="H211" s="357"/>
      <c r="I211" s="356"/>
      <c r="J211" s="356"/>
    </row>
    <row r="212" spans="2:10" s="326" customFormat="1">
      <c r="B212" s="346"/>
      <c r="C212" s="346"/>
      <c r="D212" s="346"/>
      <c r="F212" s="364"/>
      <c r="G212" s="357"/>
      <c r="H212" s="357"/>
      <c r="I212" s="356"/>
      <c r="J212" s="356"/>
    </row>
    <row r="213" spans="2:10" s="326" customFormat="1">
      <c r="B213" s="346"/>
      <c r="C213" s="346"/>
      <c r="D213" s="346"/>
      <c r="F213" s="364"/>
      <c r="G213" s="357"/>
      <c r="H213" s="357"/>
      <c r="I213" s="356"/>
      <c r="J213" s="356"/>
    </row>
    <row r="214" spans="2:10" s="326" customFormat="1">
      <c r="B214" s="346"/>
      <c r="C214" s="346"/>
      <c r="D214" s="346"/>
      <c r="F214" s="364"/>
      <c r="G214" s="357"/>
      <c r="H214" s="357"/>
      <c r="I214" s="356"/>
      <c r="J214" s="356"/>
    </row>
    <row r="215" spans="2:10" s="326" customFormat="1">
      <c r="B215" s="346"/>
      <c r="C215" s="346"/>
      <c r="D215" s="346"/>
      <c r="F215" s="364"/>
      <c r="G215" s="357"/>
      <c r="H215" s="357"/>
      <c r="I215" s="356"/>
      <c r="J215" s="356"/>
    </row>
    <row r="216" spans="2:10" s="326" customFormat="1">
      <c r="B216" s="346"/>
      <c r="C216" s="346"/>
      <c r="D216" s="346"/>
      <c r="F216" s="364"/>
      <c r="G216" s="357"/>
      <c r="H216" s="357"/>
      <c r="I216" s="356"/>
      <c r="J216" s="356"/>
    </row>
    <row r="217" spans="2:10" s="326" customFormat="1">
      <c r="B217" s="346"/>
      <c r="C217" s="346"/>
      <c r="D217" s="346"/>
      <c r="F217" s="364"/>
      <c r="G217" s="357"/>
      <c r="H217" s="357"/>
      <c r="I217" s="356"/>
      <c r="J217" s="356"/>
    </row>
    <row r="218" spans="2:10" s="326" customFormat="1">
      <c r="B218" s="346"/>
      <c r="C218" s="346"/>
      <c r="D218" s="346"/>
      <c r="F218" s="364"/>
      <c r="G218" s="357"/>
      <c r="H218" s="357"/>
      <c r="I218" s="356"/>
      <c r="J218" s="356"/>
    </row>
    <row r="219" spans="2:10" s="326" customFormat="1">
      <c r="B219" s="346"/>
      <c r="C219" s="346"/>
      <c r="D219" s="346"/>
      <c r="F219" s="364"/>
      <c r="G219" s="357"/>
      <c r="H219" s="357"/>
      <c r="I219" s="356"/>
      <c r="J219" s="356"/>
    </row>
    <row r="220" spans="2:10" s="326" customFormat="1">
      <c r="B220" s="346"/>
      <c r="C220" s="346"/>
      <c r="D220" s="346"/>
      <c r="F220" s="364"/>
      <c r="G220" s="357"/>
      <c r="H220" s="357"/>
      <c r="I220" s="356"/>
      <c r="J220" s="356"/>
    </row>
    <row r="221" spans="2:10" s="326" customFormat="1">
      <c r="B221" s="346"/>
      <c r="C221" s="346"/>
      <c r="D221" s="346"/>
      <c r="F221" s="364"/>
      <c r="G221" s="357"/>
      <c r="H221" s="357"/>
      <c r="I221" s="356"/>
      <c r="J221" s="356"/>
    </row>
    <row r="222" spans="2:10" s="326" customFormat="1">
      <c r="B222" s="346"/>
      <c r="C222" s="346"/>
      <c r="D222" s="346"/>
      <c r="F222" s="364"/>
      <c r="G222" s="357"/>
      <c r="H222" s="357"/>
      <c r="I222" s="356"/>
      <c r="J222" s="356"/>
    </row>
    <row r="223" spans="2:10" s="326" customFormat="1">
      <c r="B223" s="346"/>
      <c r="C223" s="346"/>
      <c r="D223" s="346"/>
      <c r="F223" s="364"/>
      <c r="G223" s="357"/>
      <c r="H223" s="357"/>
      <c r="I223" s="356"/>
      <c r="J223" s="356"/>
    </row>
    <row r="224" spans="2:10" s="326" customFormat="1">
      <c r="B224" s="346"/>
      <c r="C224" s="346"/>
      <c r="D224" s="346"/>
      <c r="F224" s="364"/>
      <c r="G224" s="357"/>
      <c r="H224" s="357"/>
      <c r="I224" s="356"/>
      <c r="J224" s="356"/>
    </row>
    <row r="225" spans="2:10" s="326" customFormat="1">
      <c r="B225" s="346"/>
      <c r="C225" s="346"/>
      <c r="D225" s="346"/>
      <c r="F225" s="364"/>
      <c r="G225" s="357"/>
      <c r="H225" s="357"/>
      <c r="I225" s="356"/>
      <c r="J225" s="356"/>
    </row>
    <row r="226" spans="2:10" s="326" customFormat="1">
      <c r="B226" s="346"/>
      <c r="C226" s="346"/>
      <c r="D226" s="346"/>
      <c r="F226" s="364"/>
      <c r="G226" s="357"/>
      <c r="H226" s="357"/>
      <c r="I226" s="356"/>
      <c r="J226" s="356"/>
    </row>
    <row r="227" spans="2:10" s="326" customFormat="1">
      <c r="B227" s="346"/>
      <c r="C227" s="346"/>
      <c r="D227" s="346"/>
      <c r="F227" s="364"/>
      <c r="G227" s="357"/>
      <c r="H227" s="357"/>
      <c r="I227" s="356"/>
      <c r="J227" s="356"/>
    </row>
    <row r="228" spans="2:10" s="326" customFormat="1">
      <c r="B228" s="346"/>
      <c r="C228" s="346"/>
      <c r="D228" s="346"/>
      <c r="F228" s="364"/>
      <c r="G228" s="357"/>
      <c r="H228" s="357"/>
      <c r="I228" s="356"/>
      <c r="J228" s="356"/>
    </row>
    <row r="229" spans="2:10" s="326" customFormat="1">
      <c r="B229" s="346"/>
      <c r="C229" s="346"/>
      <c r="D229" s="346"/>
      <c r="F229" s="364"/>
      <c r="G229" s="357"/>
      <c r="H229" s="357"/>
      <c r="I229" s="356"/>
      <c r="J229" s="356"/>
    </row>
    <row r="230" spans="2:10" s="326" customFormat="1">
      <c r="B230" s="346"/>
      <c r="C230" s="346"/>
      <c r="D230" s="346"/>
      <c r="F230" s="364"/>
      <c r="G230" s="357"/>
      <c r="H230" s="357"/>
      <c r="I230" s="356"/>
      <c r="J230" s="356"/>
    </row>
    <row r="231" spans="2:10" s="326" customFormat="1">
      <c r="B231" s="346"/>
      <c r="C231" s="346"/>
      <c r="D231" s="346"/>
      <c r="F231" s="364"/>
      <c r="G231" s="357"/>
      <c r="H231" s="357"/>
      <c r="I231" s="356"/>
      <c r="J231" s="356"/>
    </row>
    <row r="232" spans="2:10" s="326" customFormat="1">
      <c r="B232" s="346"/>
      <c r="C232" s="346"/>
      <c r="D232" s="346"/>
      <c r="F232" s="364"/>
      <c r="G232" s="357"/>
      <c r="H232" s="357"/>
      <c r="I232" s="356"/>
      <c r="J232" s="356"/>
    </row>
    <row r="233" spans="2:10" s="326" customFormat="1">
      <c r="B233" s="346"/>
      <c r="C233" s="346"/>
      <c r="D233" s="346"/>
      <c r="F233" s="364"/>
      <c r="G233" s="357"/>
      <c r="H233" s="357"/>
      <c r="I233" s="356"/>
      <c r="J233" s="356"/>
    </row>
    <row r="234" spans="2:10" s="326" customFormat="1">
      <c r="B234" s="346"/>
      <c r="C234" s="346"/>
      <c r="D234" s="346"/>
      <c r="F234" s="364"/>
      <c r="G234" s="357"/>
      <c r="H234" s="357"/>
      <c r="I234" s="356"/>
      <c r="J234" s="356"/>
    </row>
    <row r="235" spans="2:10" s="326" customFormat="1">
      <c r="B235" s="346"/>
      <c r="C235" s="346"/>
      <c r="D235" s="346"/>
      <c r="F235" s="364"/>
      <c r="G235" s="357"/>
      <c r="H235" s="357"/>
      <c r="I235" s="356"/>
      <c r="J235" s="356"/>
    </row>
    <row r="236" spans="2:10" s="326" customFormat="1">
      <c r="B236" s="346"/>
      <c r="C236" s="346"/>
      <c r="D236" s="346"/>
      <c r="F236" s="364"/>
      <c r="G236" s="357"/>
      <c r="H236" s="357"/>
      <c r="I236" s="356"/>
      <c r="J236" s="356"/>
    </row>
    <row r="237" spans="2:10" s="326" customFormat="1">
      <c r="B237" s="346"/>
      <c r="C237" s="346"/>
      <c r="D237" s="346"/>
      <c r="F237" s="364"/>
      <c r="G237" s="357"/>
      <c r="H237" s="357"/>
      <c r="I237" s="356"/>
      <c r="J237" s="356"/>
    </row>
    <row r="238" spans="2:10" s="326" customFormat="1">
      <c r="B238" s="346"/>
      <c r="C238" s="346"/>
      <c r="D238" s="346"/>
      <c r="F238" s="364"/>
      <c r="G238" s="357"/>
      <c r="H238" s="357"/>
      <c r="I238" s="356"/>
      <c r="J238" s="356"/>
    </row>
    <row r="239" spans="2:10" s="326" customFormat="1">
      <c r="B239" s="346"/>
      <c r="C239" s="346"/>
      <c r="D239" s="346"/>
      <c r="F239" s="364"/>
      <c r="G239" s="357"/>
      <c r="H239" s="357"/>
      <c r="I239" s="356"/>
      <c r="J239" s="356"/>
    </row>
    <row r="240" spans="2:10" s="326" customFormat="1">
      <c r="B240" s="346"/>
      <c r="C240" s="346"/>
      <c r="D240" s="346"/>
      <c r="F240" s="364"/>
      <c r="G240" s="357"/>
      <c r="H240" s="357"/>
      <c r="I240" s="356"/>
      <c r="J240" s="356"/>
    </row>
    <row r="241" spans="2:10" s="326" customFormat="1">
      <c r="B241" s="346"/>
      <c r="C241" s="346"/>
      <c r="D241" s="346"/>
      <c r="F241" s="364"/>
      <c r="G241" s="357"/>
      <c r="H241" s="357"/>
      <c r="I241" s="356"/>
      <c r="J241" s="356"/>
    </row>
    <row r="242" spans="2:10" s="326" customFormat="1">
      <c r="B242" s="346"/>
      <c r="C242" s="346"/>
      <c r="D242" s="346"/>
      <c r="F242" s="364"/>
      <c r="G242" s="357"/>
      <c r="H242" s="357"/>
      <c r="I242" s="356"/>
      <c r="J242" s="356"/>
    </row>
    <row r="243" spans="2:10" s="326" customFormat="1">
      <c r="B243" s="346"/>
      <c r="C243" s="346"/>
      <c r="D243" s="346"/>
      <c r="F243" s="364"/>
      <c r="G243" s="357"/>
      <c r="H243" s="357"/>
      <c r="I243" s="356"/>
      <c r="J243" s="356"/>
    </row>
    <row r="244" spans="2:10" s="326" customFormat="1">
      <c r="B244" s="346"/>
      <c r="C244" s="346"/>
      <c r="D244" s="346"/>
      <c r="F244" s="364"/>
      <c r="G244" s="357"/>
      <c r="H244" s="357"/>
      <c r="I244" s="356"/>
      <c r="J244" s="356"/>
    </row>
    <row r="245" spans="2:10" s="326" customFormat="1">
      <c r="B245" s="346"/>
      <c r="C245" s="346"/>
      <c r="D245" s="346"/>
      <c r="F245" s="364"/>
      <c r="G245" s="357"/>
      <c r="H245" s="357"/>
      <c r="I245" s="356"/>
      <c r="J245" s="356"/>
    </row>
    <row r="246" spans="2:10" s="326" customFormat="1">
      <c r="B246" s="346"/>
      <c r="C246" s="346"/>
      <c r="D246" s="346"/>
      <c r="F246" s="364"/>
      <c r="G246" s="357"/>
      <c r="H246" s="357"/>
      <c r="I246" s="356"/>
      <c r="J246" s="356"/>
    </row>
    <row r="247" spans="2:10" s="326" customFormat="1">
      <c r="B247" s="346"/>
      <c r="C247" s="346"/>
      <c r="D247" s="346"/>
      <c r="F247" s="364"/>
      <c r="G247" s="357"/>
      <c r="H247" s="357"/>
      <c r="I247" s="356"/>
      <c r="J247" s="356"/>
    </row>
    <row r="248" spans="2:10" s="326" customFormat="1">
      <c r="B248" s="346"/>
      <c r="C248" s="346"/>
      <c r="D248" s="346"/>
      <c r="F248" s="364"/>
      <c r="G248" s="357"/>
      <c r="H248" s="357"/>
      <c r="I248" s="356"/>
      <c r="J248" s="356"/>
    </row>
    <row r="249" spans="2:10" s="326" customFormat="1">
      <c r="B249" s="346"/>
      <c r="C249" s="346"/>
      <c r="D249" s="346"/>
      <c r="F249" s="364"/>
      <c r="G249" s="357"/>
      <c r="H249" s="357"/>
      <c r="I249" s="356"/>
      <c r="J249" s="356"/>
    </row>
    <row r="250" spans="2:10" s="326" customFormat="1">
      <c r="B250" s="346"/>
      <c r="C250" s="346"/>
      <c r="D250" s="346"/>
      <c r="F250" s="364"/>
      <c r="G250" s="357"/>
      <c r="H250" s="357"/>
      <c r="I250" s="356"/>
      <c r="J250" s="356"/>
    </row>
    <row r="251" spans="2:10" s="326" customFormat="1">
      <c r="B251" s="346"/>
      <c r="C251" s="346"/>
      <c r="D251" s="346"/>
      <c r="F251" s="364"/>
      <c r="G251" s="357"/>
      <c r="H251" s="357"/>
      <c r="I251" s="356"/>
      <c r="J251" s="356"/>
    </row>
    <row r="252" spans="2:10" s="326" customFormat="1">
      <c r="B252" s="346"/>
      <c r="C252" s="346"/>
      <c r="D252" s="346"/>
      <c r="F252" s="364"/>
      <c r="G252" s="357"/>
      <c r="H252" s="357"/>
      <c r="I252" s="356"/>
      <c r="J252" s="356"/>
    </row>
    <row r="253" spans="2:10" s="326" customFormat="1">
      <c r="B253" s="346"/>
      <c r="C253" s="346"/>
      <c r="D253" s="346"/>
      <c r="F253" s="364"/>
      <c r="G253" s="357"/>
      <c r="H253" s="357"/>
      <c r="I253" s="356"/>
      <c r="J253" s="356"/>
    </row>
    <row r="254" spans="2:10" s="326" customFormat="1">
      <c r="B254" s="346"/>
      <c r="C254" s="346"/>
      <c r="D254" s="346"/>
      <c r="F254" s="364"/>
      <c r="G254" s="357"/>
      <c r="H254" s="357"/>
      <c r="I254" s="356"/>
      <c r="J254" s="356"/>
    </row>
    <row r="255" spans="2:10" s="326" customFormat="1">
      <c r="B255" s="346"/>
      <c r="C255" s="346"/>
      <c r="D255" s="346"/>
      <c r="F255" s="364"/>
      <c r="G255" s="357"/>
      <c r="H255" s="357"/>
      <c r="I255" s="356"/>
      <c r="J255" s="356"/>
    </row>
    <row r="256" spans="2:10" s="326" customFormat="1">
      <c r="B256" s="346"/>
      <c r="C256" s="346"/>
      <c r="D256" s="346"/>
      <c r="F256" s="364"/>
      <c r="G256" s="357"/>
      <c r="H256" s="357"/>
      <c r="I256" s="356"/>
      <c r="J256" s="356"/>
    </row>
    <row r="257" spans="2:10" s="326" customFormat="1">
      <c r="B257" s="346"/>
      <c r="C257" s="346"/>
      <c r="D257" s="346"/>
      <c r="F257" s="364"/>
      <c r="G257" s="357"/>
      <c r="H257" s="357"/>
      <c r="I257" s="356"/>
      <c r="J257" s="356"/>
    </row>
    <row r="258" spans="2:10" s="326" customFormat="1">
      <c r="B258" s="346"/>
      <c r="C258" s="346"/>
      <c r="D258" s="346"/>
      <c r="F258" s="364"/>
      <c r="G258" s="357"/>
      <c r="H258" s="357"/>
      <c r="I258" s="356"/>
      <c r="J258" s="356"/>
    </row>
    <row r="259" spans="2:10" s="326" customFormat="1">
      <c r="B259" s="346"/>
      <c r="C259" s="346"/>
      <c r="D259" s="346"/>
      <c r="F259" s="364"/>
      <c r="G259" s="357"/>
      <c r="H259" s="357"/>
      <c r="I259" s="356"/>
      <c r="J259" s="356"/>
    </row>
    <row r="260" spans="2:10" s="326" customFormat="1">
      <c r="B260" s="346"/>
      <c r="C260" s="346"/>
      <c r="D260" s="346"/>
      <c r="F260" s="364"/>
      <c r="G260" s="357"/>
      <c r="H260" s="357"/>
      <c r="I260" s="356"/>
      <c r="J260" s="356"/>
    </row>
    <row r="261" spans="2:10" s="326" customFormat="1">
      <c r="B261" s="346"/>
      <c r="C261" s="346"/>
      <c r="D261" s="346"/>
      <c r="F261" s="364"/>
      <c r="G261" s="357"/>
      <c r="H261" s="357"/>
      <c r="I261" s="356"/>
      <c r="J261" s="356"/>
    </row>
    <row r="262" spans="2:10" s="326" customFormat="1">
      <c r="B262" s="346"/>
      <c r="C262" s="346"/>
      <c r="D262" s="346"/>
      <c r="F262" s="364"/>
      <c r="G262" s="357"/>
      <c r="H262" s="357"/>
      <c r="I262" s="356"/>
      <c r="J262" s="356"/>
    </row>
    <row r="263" spans="2:10" s="326" customFormat="1">
      <c r="B263" s="346"/>
      <c r="C263" s="346"/>
      <c r="D263" s="346"/>
      <c r="F263" s="364"/>
      <c r="G263" s="357"/>
      <c r="H263" s="357"/>
      <c r="I263" s="356"/>
      <c r="J263" s="356"/>
    </row>
    <row r="264" spans="2:10" s="326" customFormat="1">
      <c r="B264" s="346"/>
      <c r="C264" s="346"/>
      <c r="D264" s="346"/>
      <c r="F264" s="364"/>
      <c r="G264" s="357"/>
      <c r="H264" s="357"/>
      <c r="I264" s="356"/>
      <c r="J264" s="356"/>
    </row>
    <row r="265" spans="2:10" s="326" customFormat="1">
      <c r="B265" s="346"/>
      <c r="C265" s="346"/>
      <c r="D265" s="346"/>
      <c r="F265" s="364"/>
      <c r="G265" s="357"/>
      <c r="H265" s="357"/>
      <c r="I265" s="356"/>
      <c r="J265" s="356"/>
    </row>
    <row r="266" spans="2:10" s="326" customFormat="1">
      <c r="B266" s="346"/>
      <c r="C266" s="346"/>
      <c r="D266" s="346"/>
      <c r="F266" s="364"/>
      <c r="G266" s="357"/>
      <c r="H266" s="357"/>
      <c r="I266" s="356"/>
      <c r="J266" s="356"/>
    </row>
    <row r="267" spans="2:10" s="326" customFormat="1">
      <c r="B267" s="346"/>
      <c r="C267" s="346"/>
      <c r="D267" s="346"/>
      <c r="F267" s="364"/>
      <c r="G267" s="357"/>
      <c r="H267" s="357"/>
      <c r="I267" s="356"/>
      <c r="J267" s="356"/>
    </row>
    <row r="268" spans="2:10" s="326" customFormat="1">
      <c r="B268" s="346"/>
      <c r="C268" s="346"/>
      <c r="D268" s="346"/>
      <c r="F268" s="364"/>
      <c r="G268" s="357"/>
      <c r="H268" s="357"/>
      <c r="I268" s="356"/>
      <c r="J268" s="356"/>
    </row>
    <row r="269" spans="2:10" s="326" customFormat="1">
      <c r="B269" s="346"/>
      <c r="C269" s="346"/>
      <c r="D269" s="346"/>
      <c r="F269" s="364"/>
      <c r="G269" s="357"/>
      <c r="H269" s="357"/>
      <c r="I269" s="356"/>
      <c r="J269" s="356"/>
    </row>
    <row r="270" spans="2:10" s="326" customFormat="1">
      <c r="B270" s="346"/>
      <c r="C270" s="346"/>
      <c r="D270" s="346"/>
      <c r="F270" s="364"/>
      <c r="G270" s="357"/>
      <c r="H270" s="357"/>
      <c r="I270" s="356"/>
      <c r="J270" s="356"/>
    </row>
    <row r="271" spans="2:10" s="326" customFormat="1">
      <c r="B271" s="346"/>
      <c r="C271" s="346"/>
      <c r="D271" s="346"/>
      <c r="F271" s="364"/>
      <c r="G271" s="357"/>
      <c r="H271" s="357"/>
      <c r="I271" s="356"/>
      <c r="J271" s="356"/>
    </row>
    <row r="272" spans="2:10" s="326" customFormat="1">
      <c r="B272" s="346"/>
      <c r="C272" s="346"/>
      <c r="D272" s="346"/>
      <c r="F272" s="364"/>
      <c r="G272" s="357"/>
      <c r="H272" s="357"/>
      <c r="I272" s="356"/>
      <c r="J272" s="356"/>
    </row>
    <row r="273" spans="2:10" s="326" customFormat="1">
      <c r="B273" s="346"/>
      <c r="C273" s="346"/>
      <c r="D273" s="346"/>
      <c r="F273" s="364"/>
      <c r="G273" s="357"/>
      <c r="H273" s="357"/>
      <c r="I273" s="356"/>
      <c r="J273" s="356"/>
    </row>
    <row r="274" spans="2:10" s="326" customFormat="1">
      <c r="B274" s="346"/>
      <c r="C274" s="346"/>
      <c r="D274" s="346"/>
      <c r="F274" s="364"/>
      <c r="G274" s="357"/>
      <c r="H274" s="357"/>
      <c r="I274" s="356"/>
      <c r="J274" s="356"/>
    </row>
    <row r="275" spans="2:10" s="326" customFormat="1">
      <c r="B275" s="346"/>
      <c r="C275" s="346"/>
      <c r="D275" s="346"/>
      <c r="F275" s="364"/>
      <c r="G275" s="357"/>
      <c r="H275" s="357"/>
      <c r="I275" s="356"/>
      <c r="J275" s="356"/>
    </row>
    <row r="276" spans="2:10" s="326" customFormat="1">
      <c r="B276" s="346"/>
      <c r="C276" s="346"/>
      <c r="D276" s="346"/>
      <c r="F276" s="364"/>
      <c r="G276" s="357"/>
      <c r="H276" s="357"/>
      <c r="I276" s="356"/>
      <c r="J276" s="356"/>
    </row>
    <row r="277" spans="2:10" s="326" customFormat="1">
      <c r="B277" s="346"/>
      <c r="C277" s="346"/>
      <c r="D277" s="346"/>
      <c r="F277" s="364"/>
      <c r="G277" s="357"/>
      <c r="H277" s="357"/>
      <c r="I277" s="356"/>
      <c r="J277" s="356"/>
    </row>
    <row r="278" spans="2:10" s="326" customFormat="1">
      <c r="B278" s="346"/>
      <c r="C278" s="346"/>
      <c r="D278" s="346"/>
      <c r="F278" s="364"/>
      <c r="G278" s="357"/>
      <c r="H278" s="357"/>
      <c r="I278" s="356"/>
      <c r="J278" s="356"/>
    </row>
    <row r="279" spans="2:10" s="326" customFormat="1">
      <c r="B279" s="346"/>
      <c r="C279" s="346"/>
      <c r="D279" s="346"/>
      <c r="F279" s="364"/>
      <c r="G279" s="357"/>
      <c r="H279" s="357"/>
      <c r="I279" s="356"/>
      <c r="J279" s="356"/>
    </row>
    <row r="280" spans="2:10" s="326" customFormat="1">
      <c r="B280" s="346"/>
      <c r="C280" s="346"/>
      <c r="D280" s="346"/>
      <c r="F280" s="364"/>
      <c r="G280" s="357"/>
      <c r="H280" s="357"/>
      <c r="I280" s="356"/>
      <c r="J280" s="356"/>
    </row>
    <row r="281" spans="2:10" s="326" customFormat="1">
      <c r="B281" s="346"/>
      <c r="C281" s="346"/>
      <c r="D281" s="346"/>
      <c r="F281" s="364"/>
      <c r="G281" s="357"/>
      <c r="H281" s="357"/>
      <c r="I281" s="356"/>
      <c r="J281" s="356"/>
    </row>
    <row r="282" spans="2:10" s="326" customFormat="1">
      <c r="B282" s="346"/>
      <c r="C282" s="346"/>
      <c r="D282" s="346"/>
      <c r="F282" s="364"/>
      <c r="G282" s="357"/>
      <c r="H282" s="357"/>
      <c r="I282" s="356"/>
      <c r="J282" s="356"/>
    </row>
    <row r="283" spans="2:10" s="326" customFormat="1">
      <c r="B283" s="346"/>
      <c r="C283" s="346"/>
      <c r="D283" s="346"/>
      <c r="F283" s="364"/>
      <c r="G283" s="357"/>
      <c r="H283" s="357"/>
      <c r="I283" s="356"/>
      <c r="J283" s="356"/>
    </row>
    <row r="284" spans="2:10" s="326" customFormat="1">
      <c r="B284" s="346"/>
      <c r="C284" s="346"/>
      <c r="D284" s="346"/>
      <c r="F284" s="364"/>
      <c r="G284" s="357"/>
      <c r="H284" s="357"/>
      <c r="I284" s="356"/>
      <c r="J284" s="356"/>
    </row>
    <row r="285" spans="2:10" s="326" customFormat="1">
      <c r="B285" s="346"/>
      <c r="C285" s="346"/>
      <c r="D285" s="346"/>
      <c r="F285" s="364"/>
      <c r="G285" s="357"/>
      <c r="H285" s="357"/>
      <c r="I285" s="356"/>
      <c r="J285" s="356"/>
    </row>
    <row r="286" spans="2:10" s="326" customFormat="1">
      <c r="B286" s="346"/>
      <c r="C286" s="346"/>
      <c r="D286" s="346"/>
      <c r="F286" s="364"/>
      <c r="G286" s="357"/>
      <c r="H286" s="357"/>
      <c r="I286" s="356"/>
      <c r="J286" s="356"/>
    </row>
    <row r="287" spans="2:10" s="326" customFormat="1">
      <c r="B287" s="346"/>
      <c r="C287" s="346"/>
      <c r="D287" s="346"/>
      <c r="F287" s="364"/>
      <c r="G287" s="357"/>
      <c r="H287" s="357"/>
      <c r="I287" s="356"/>
      <c r="J287" s="356"/>
    </row>
    <row r="288" spans="2:10" s="326" customFormat="1">
      <c r="B288" s="346"/>
      <c r="C288" s="346"/>
      <c r="D288" s="346"/>
      <c r="F288" s="364"/>
      <c r="G288" s="357"/>
      <c r="H288" s="357"/>
      <c r="I288" s="356"/>
      <c r="J288" s="356"/>
    </row>
    <row r="289" spans="2:10" s="326" customFormat="1">
      <c r="B289" s="346"/>
      <c r="C289" s="346"/>
      <c r="D289" s="346"/>
      <c r="F289" s="364"/>
      <c r="G289" s="357"/>
      <c r="H289" s="357"/>
      <c r="I289" s="356"/>
      <c r="J289" s="356"/>
    </row>
    <row r="290" spans="2:10" s="326" customFormat="1">
      <c r="B290" s="346"/>
      <c r="C290" s="346"/>
      <c r="D290" s="346"/>
      <c r="F290" s="364"/>
      <c r="G290" s="357"/>
      <c r="H290" s="357"/>
      <c r="I290" s="356"/>
      <c r="J290" s="356"/>
    </row>
    <row r="291" spans="2:10" s="326" customFormat="1">
      <c r="B291" s="346"/>
      <c r="C291" s="346"/>
      <c r="D291" s="346"/>
      <c r="F291" s="364"/>
      <c r="G291" s="357"/>
      <c r="H291" s="357"/>
      <c r="I291" s="356"/>
      <c r="J291" s="356"/>
    </row>
    <row r="292" spans="2:10" s="326" customFormat="1">
      <c r="B292" s="346"/>
      <c r="C292" s="346"/>
      <c r="D292" s="346"/>
      <c r="F292" s="364"/>
      <c r="G292" s="357"/>
      <c r="H292" s="357"/>
      <c r="I292" s="356"/>
      <c r="J292" s="356"/>
    </row>
    <row r="293" spans="2:10" s="326" customFormat="1">
      <c r="B293" s="346"/>
      <c r="C293" s="346"/>
      <c r="D293" s="346"/>
      <c r="F293" s="364"/>
      <c r="G293" s="357"/>
      <c r="H293" s="357"/>
      <c r="I293" s="356"/>
      <c r="J293" s="356"/>
    </row>
    <row r="294" spans="2:10" s="326" customFormat="1">
      <c r="B294" s="346"/>
      <c r="C294" s="346"/>
      <c r="D294" s="346"/>
      <c r="F294" s="364"/>
      <c r="G294" s="357"/>
      <c r="H294" s="357"/>
      <c r="I294" s="356"/>
      <c r="J294" s="356"/>
    </row>
    <row r="295" spans="2:10" s="326" customFormat="1">
      <c r="B295" s="346"/>
      <c r="C295" s="346"/>
      <c r="D295" s="346"/>
      <c r="F295" s="364"/>
      <c r="G295" s="357"/>
      <c r="H295" s="357"/>
      <c r="I295" s="356"/>
      <c r="J295" s="356"/>
    </row>
    <row r="296" spans="2:10" s="326" customFormat="1">
      <c r="B296" s="346"/>
      <c r="C296" s="346"/>
      <c r="D296" s="346"/>
      <c r="F296" s="364"/>
      <c r="G296" s="357"/>
      <c r="H296" s="357"/>
      <c r="I296" s="356"/>
      <c r="J296" s="356"/>
    </row>
    <row r="297" spans="2:10" s="326" customFormat="1">
      <c r="B297" s="346"/>
      <c r="C297" s="346"/>
      <c r="D297" s="346"/>
      <c r="F297" s="364"/>
      <c r="G297" s="357"/>
      <c r="H297" s="357"/>
      <c r="I297" s="356"/>
      <c r="J297" s="356"/>
    </row>
    <row r="298" spans="2:10" s="326" customFormat="1">
      <c r="B298" s="346"/>
      <c r="C298" s="346"/>
      <c r="D298" s="346"/>
      <c r="F298" s="364"/>
      <c r="G298" s="357"/>
      <c r="H298" s="357"/>
      <c r="I298" s="356"/>
      <c r="J298" s="356"/>
    </row>
    <row r="299" spans="2:10" s="326" customFormat="1">
      <c r="B299" s="346"/>
      <c r="C299" s="346"/>
      <c r="D299" s="346"/>
      <c r="F299" s="364"/>
      <c r="G299" s="357"/>
      <c r="H299" s="357"/>
      <c r="I299" s="356"/>
      <c r="J299" s="356"/>
    </row>
    <row r="300" spans="2:10" s="326" customFormat="1">
      <c r="B300" s="346"/>
      <c r="C300" s="346"/>
      <c r="D300" s="346"/>
      <c r="F300" s="364"/>
      <c r="G300" s="357"/>
      <c r="H300" s="357"/>
      <c r="I300" s="356"/>
      <c r="J300" s="356"/>
    </row>
    <row r="301" spans="2:10" s="326" customFormat="1">
      <c r="B301" s="346"/>
      <c r="C301" s="346"/>
      <c r="D301" s="346"/>
      <c r="F301" s="364"/>
      <c r="G301" s="357"/>
      <c r="H301" s="357"/>
      <c r="I301" s="356"/>
      <c r="J301" s="356"/>
    </row>
    <row r="302" spans="2:10" s="326" customFormat="1">
      <c r="B302" s="346"/>
      <c r="C302" s="346"/>
      <c r="D302" s="346"/>
      <c r="F302" s="364"/>
      <c r="G302" s="357"/>
      <c r="H302" s="357"/>
      <c r="I302" s="356"/>
      <c r="J302" s="356"/>
    </row>
    <row r="303" spans="2:10" s="326" customFormat="1">
      <c r="B303" s="346"/>
      <c r="C303" s="346"/>
      <c r="D303" s="346"/>
      <c r="F303" s="364"/>
      <c r="G303" s="357"/>
      <c r="H303" s="357"/>
      <c r="I303" s="356"/>
      <c r="J303" s="356"/>
    </row>
    <row r="304" spans="2:10" s="326" customFormat="1">
      <c r="B304" s="346"/>
      <c r="C304" s="346"/>
      <c r="D304" s="346"/>
      <c r="F304" s="364"/>
      <c r="G304" s="357"/>
      <c r="H304" s="357"/>
      <c r="I304" s="356"/>
      <c r="J304" s="356"/>
    </row>
    <row r="305" spans="2:10" s="326" customFormat="1">
      <c r="B305" s="346"/>
      <c r="C305" s="346"/>
      <c r="D305" s="346"/>
      <c r="F305" s="364"/>
      <c r="G305" s="357"/>
      <c r="H305" s="357"/>
      <c r="I305" s="356"/>
      <c r="J305" s="356"/>
    </row>
    <row r="306" spans="2:10" s="326" customFormat="1">
      <c r="B306" s="346"/>
      <c r="C306" s="346"/>
      <c r="D306" s="346"/>
      <c r="F306" s="364"/>
      <c r="G306" s="357"/>
      <c r="H306" s="357"/>
      <c r="I306" s="356"/>
      <c r="J306" s="356"/>
    </row>
    <row r="307" spans="2:10" s="326" customFormat="1">
      <c r="B307" s="346"/>
      <c r="C307" s="346"/>
      <c r="D307" s="346"/>
      <c r="F307" s="364"/>
      <c r="G307" s="357"/>
      <c r="H307" s="357"/>
      <c r="I307" s="356"/>
      <c r="J307" s="356"/>
    </row>
    <row r="308" spans="2:10" s="326" customFormat="1">
      <c r="B308" s="346"/>
      <c r="C308" s="346"/>
      <c r="D308" s="346"/>
      <c r="F308" s="364"/>
      <c r="G308" s="357"/>
      <c r="H308" s="357"/>
      <c r="I308" s="356"/>
      <c r="J308" s="356"/>
    </row>
    <row r="309" spans="2:10" s="326" customFormat="1">
      <c r="B309" s="346"/>
      <c r="C309" s="346"/>
      <c r="D309" s="346"/>
      <c r="F309" s="364"/>
      <c r="G309" s="357"/>
      <c r="H309" s="357"/>
      <c r="I309" s="356"/>
      <c r="J309" s="356"/>
    </row>
    <row r="310" spans="2:10" s="326" customFormat="1">
      <c r="B310" s="346"/>
      <c r="C310" s="346"/>
      <c r="D310" s="346"/>
      <c r="F310" s="364"/>
      <c r="G310" s="357"/>
      <c r="H310" s="357"/>
      <c r="I310" s="356"/>
      <c r="J310" s="356"/>
    </row>
    <row r="311" spans="2:10" s="326" customFormat="1">
      <c r="B311" s="346"/>
      <c r="C311" s="346"/>
      <c r="D311" s="346"/>
      <c r="F311" s="364"/>
      <c r="G311" s="357"/>
      <c r="H311" s="357"/>
      <c r="I311" s="356"/>
      <c r="J311" s="356"/>
    </row>
    <row r="312" spans="2:10" s="326" customFormat="1">
      <c r="B312" s="346"/>
      <c r="C312" s="346"/>
      <c r="D312" s="346"/>
      <c r="F312" s="364"/>
      <c r="G312" s="357"/>
      <c r="H312" s="357"/>
      <c r="I312" s="356"/>
      <c r="J312" s="356"/>
    </row>
    <row r="313" spans="2:10" s="326" customFormat="1">
      <c r="B313" s="346"/>
      <c r="C313" s="346"/>
      <c r="D313" s="346"/>
      <c r="F313" s="364"/>
      <c r="G313" s="357"/>
      <c r="H313" s="357"/>
      <c r="I313" s="356"/>
      <c r="J313" s="356"/>
    </row>
    <row r="314" spans="2:10" s="326" customFormat="1">
      <c r="B314" s="346"/>
      <c r="C314" s="346"/>
      <c r="D314" s="346"/>
      <c r="F314" s="364"/>
      <c r="G314" s="357"/>
      <c r="H314" s="357"/>
      <c r="I314" s="356"/>
      <c r="J314" s="356"/>
    </row>
    <row r="315" spans="2:10" s="326" customFormat="1">
      <c r="B315" s="346"/>
      <c r="C315" s="346"/>
      <c r="D315" s="346"/>
      <c r="F315" s="364"/>
      <c r="G315" s="357"/>
      <c r="H315" s="357"/>
      <c r="I315" s="356"/>
      <c r="J315" s="356"/>
    </row>
    <row r="316" spans="2:10" s="326" customFormat="1">
      <c r="B316" s="346"/>
      <c r="C316" s="346"/>
      <c r="D316" s="346"/>
      <c r="F316" s="364"/>
      <c r="G316" s="357"/>
      <c r="H316" s="357"/>
      <c r="I316" s="356"/>
      <c r="J316" s="356"/>
    </row>
    <row r="317" spans="2:10" s="326" customFormat="1">
      <c r="B317" s="346"/>
      <c r="C317" s="346"/>
      <c r="D317" s="346"/>
      <c r="F317" s="364"/>
      <c r="G317" s="357"/>
      <c r="H317" s="357"/>
      <c r="I317" s="356"/>
      <c r="J317" s="356"/>
    </row>
    <row r="318" spans="2:10" s="326" customFormat="1">
      <c r="B318" s="346"/>
      <c r="C318" s="346"/>
      <c r="D318" s="346"/>
      <c r="F318" s="364"/>
      <c r="G318" s="357"/>
      <c r="H318" s="357"/>
      <c r="I318" s="356"/>
      <c r="J318" s="356"/>
    </row>
    <row r="319" spans="2:10" s="326" customFormat="1">
      <c r="B319" s="346"/>
      <c r="C319" s="346"/>
      <c r="D319" s="346"/>
      <c r="F319" s="364"/>
      <c r="G319" s="357"/>
      <c r="H319" s="357"/>
      <c r="I319" s="356"/>
      <c r="J319" s="356"/>
    </row>
    <row r="320" spans="2:10" s="326" customFormat="1">
      <c r="B320" s="346"/>
      <c r="C320" s="346"/>
      <c r="D320" s="346"/>
      <c r="F320" s="364"/>
      <c r="G320" s="357"/>
      <c r="H320" s="357"/>
      <c r="I320" s="356"/>
      <c r="J320" s="356"/>
    </row>
    <row r="321" spans="2:10" s="326" customFormat="1">
      <c r="B321" s="346"/>
      <c r="C321" s="346"/>
      <c r="D321" s="346"/>
      <c r="F321" s="364"/>
      <c r="G321" s="357"/>
      <c r="H321" s="357"/>
      <c r="I321" s="356"/>
      <c r="J321" s="356"/>
    </row>
    <row r="322" spans="2:10" s="326" customFormat="1">
      <c r="B322" s="346"/>
      <c r="C322" s="346"/>
      <c r="D322" s="346"/>
      <c r="F322" s="364"/>
      <c r="G322" s="357"/>
      <c r="H322" s="357"/>
      <c r="I322" s="356"/>
      <c r="J322" s="356"/>
    </row>
    <row r="323" spans="2:10" s="326" customFormat="1">
      <c r="B323" s="346"/>
      <c r="C323" s="346"/>
      <c r="D323" s="346"/>
      <c r="F323" s="364"/>
      <c r="G323" s="357"/>
      <c r="H323" s="357"/>
      <c r="I323" s="356"/>
      <c r="J323" s="356"/>
    </row>
    <row r="324" spans="2:10" s="326" customFormat="1">
      <c r="B324" s="346"/>
      <c r="C324" s="346"/>
      <c r="D324" s="346"/>
      <c r="F324" s="364"/>
      <c r="G324" s="357"/>
      <c r="H324" s="357"/>
      <c r="I324" s="356"/>
      <c r="J324" s="356"/>
    </row>
    <row r="325" spans="2:10" s="326" customFormat="1">
      <c r="B325" s="346"/>
      <c r="C325" s="346"/>
      <c r="D325" s="346"/>
      <c r="F325" s="364"/>
      <c r="G325" s="357"/>
      <c r="H325" s="357"/>
      <c r="I325" s="356"/>
      <c r="J325" s="356"/>
    </row>
    <row r="326" spans="2:10" s="326" customFormat="1">
      <c r="B326" s="346"/>
      <c r="C326" s="346"/>
      <c r="D326" s="346"/>
      <c r="F326" s="364"/>
      <c r="G326" s="357"/>
      <c r="H326" s="357"/>
      <c r="I326" s="356"/>
      <c r="J326" s="356"/>
    </row>
    <row r="327" spans="2:10" s="326" customFormat="1">
      <c r="B327" s="346"/>
      <c r="C327" s="346"/>
      <c r="D327" s="346"/>
      <c r="F327" s="364"/>
      <c r="G327" s="357"/>
      <c r="H327" s="357"/>
      <c r="I327" s="356"/>
      <c r="J327" s="356"/>
    </row>
    <row r="328" spans="2:10" s="326" customFormat="1">
      <c r="B328" s="346"/>
      <c r="C328" s="346"/>
      <c r="D328" s="346"/>
      <c r="F328" s="364"/>
      <c r="G328" s="357"/>
      <c r="H328" s="357"/>
      <c r="I328" s="356"/>
      <c r="J328" s="356"/>
    </row>
    <row r="329" spans="2:10" s="326" customFormat="1">
      <c r="B329" s="346"/>
      <c r="C329" s="346"/>
      <c r="D329" s="346"/>
      <c r="F329" s="364"/>
      <c r="G329" s="357"/>
      <c r="H329" s="357"/>
      <c r="I329" s="356"/>
      <c r="J329" s="356"/>
    </row>
    <row r="330" spans="2:10" s="326" customFormat="1">
      <c r="B330" s="346"/>
      <c r="C330" s="346"/>
      <c r="D330" s="346"/>
      <c r="F330" s="364"/>
      <c r="G330" s="357"/>
      <c r="H330" s="357"/>
      <c r="I330" s="356"/>
      <c r="J330" s="356"/>
    </row>
    <row r="331" spans="2:10" s="326" customFormat="1">
      <c r="B331" s="346"/>
      <c r="C331" s="346"/>
      <c r="D331" s="346"/>
      <c r="F331" s="364"/>
      <c r="G331" s="357"/>
      <c r="H331" s="357"/>
      <c r="I331" s="356"/>
      <c r="J331" s="356"/>
    </row>
    <row r="332" spans="2:10" s="326" customFormat="1">
      <c r="B332" s="346"/>
      <c r="C332" s="346"/>
      <c r="D332" s="346"/>
      <c r="F332" s="364"/>
      <c r="G332" s="357"/>
      <c r="H332" s="357"/>
      <c r="I332" s="356"/>
      <c r="J332" s="356"/>
    </row>
    <row r="333" spans="2:10" s="326" customFormat="1">
      <c r="B333" s="346"/>
      <c r="C333" s="346"/>
      <c r="D333" s="346"/>
      <c r="F333" s="364"/>
      <c r="G333" s="357"/>
      <c r="H333" s="357"/>
      <c r="I333" s="356"/>
      <c r="J333" s="356"/>
    </row>
    <row r="334" spans="2:10" s="326" customFormat="1">
      <c r="B334" s="346"/>
      <c r="C334" s="346"/>
      <c r="D334" s="346"/>
      <c r="F334" s="364"/>
      <c r="G334" s="357"/>
      <c r="H334" s="357"/>
      <c r="I334" s="356"/>
      <c r="J334" s="356"/>
    </row>
    <row r="335" spans="2:10" s="326" customFormat="1">
      <c r="B335" s="346"/>
      <c r="C335" s="346"/>
      <c r="D335" s="346"/>
      <c r="F335" s="364"/>
      <c r="G335" s="357"/>
      <c r="H335" s="357"/>
      <c r="I335" s="356"/>
      <c r="J335" s="356"/>
    </row>
    <row r="336" spans="2:10" s="326" customFormat="1">
      <c r="B336" s="346"/>
      <c r="C336" s="346"/>
      <c r="D336" s="346"/>
      <c r="F336" s="364"/>
      <c r="G336" s="357"/>
      <c r="H336" s="357"/>
      <c r="I336" s="356"/>
      <c r="J336" s="356"/>
    </row>
    <row r="337" spans="2:10" s="326" customFormat="1">
      <c r="B337" s="346"/>
      <c r="C337" s="346"/>
      <c r="D337" s="346"/>
      <c r="F337" s="364"/>
      <c r="G337" s="357"/>
      <c r="H337" s="357"/>
      <c r="I337" s="356"/>
      <c r="J337" s="356"/>
    </row>
    <row r="338" spans="2:10" s="326" customFormat="1">
      <c r="B338" s="346"/>
      <c r="C338" s="346"/>
      <c r="D338" s="346"/>
      <c r="F338" s="364"/>
      <c r="G338" s="357"/>
      <c r="H338" s="357"/>
      <c r="I338" s="356"/>
      <c r="J338" s="356"/>
    </row>
    <row r="339" spans="2:10" s="326" customFormat="1">
      <c r="B339" s="346"/>
      <c r="C339" s="346"/>
      <c r="D339" s="346"/>
      <c r="F339" s="364"/>
      <c r="G339" s="357"/>
      <c r="H339" s="357"/>
      <c r="I339" s="356"/>
      <c r="J339" s="356"/>
    </row>
    <row r="340" spans="2:10" s="326" customFormat="1">
      <c r="B340" s="346"/>
      <c r="C340" s="346"/>
      <c r="D340" s="346"/>
      <c r="F340" s="364"/>
      <c r="G340" s="357"/>
      <c r="H340" s="357"/>
      <c r="I340" s="356"/>
      <c r="J340" s="356"/>
    </row>
    <row r="341" spans="2:10" s="326" customFormat="1">
      <c r="B341" s="346"/>
      <c r="C341" s="346"/>
      <c r="D341" s="346"/>
      <c r="F341" s="364"/>
      <c r="G341" s="357"/>
      <c r="H341" s="357"/>
      <c r="I341" s="356"/>
      <c r="J341" s="356"/>
    </row>
    <row r="342" spans="2:10" s="326" customFormat="1">
      <c r="B342" s="346"/>
      <c r="C342" s="346"/>
      <c r="D342" s="346"/>
      <c r="F342" s="364"/>
      <c r="G342" s="357"/>
      <c r="H342" s="357"/>
      <c r="I342" s="356"/>
      <c r="J342" s="356"/>
    </row>
    <row r="343" spans="2:10" s="326" customFormat="1">
      <c r="B343" s="346"/>
      <c r="C343" s="346"/>
      <c r="D343" s="346"/>
      <c r="F343" s="364"/>
      <c r="G343" s="357"/>
      <c r="H343" s="357"/>
      <c r="I343" s="356"/>
      <c r="J343" s="356"/>
    </row>
    <row r="344" spans="2:10" s="326" customFormat="1">
      <c r="B344" s="346"/>
      <c r="C344" s="346"/>
      <c r="D344" s="346"/>
      <c r="F344" s="364"/>
      <c r="G344" s="357"/>
      <c r="H344" s="357"/>
      <c r="I344" s="356"/>
      <c r="J344" s="356"/>
    </row>
    <row r="345" spans="2:10" s="326" customFormat="1">
      <c r="B345" s="346"/>
      <c r="C345" s="346"/>
      <c r="D345" s="346"/>
      <c r="F345" s="364"/>
      <c r="G345" s="357"/>
      <c r="H345" s="357"/>
      <c r="I345" s="356"/>
      <c r="J345" s="356"/>
    </row>
    <row r="346" spans="2:10" s="326" customFormat="1">
      <c r="B346" s="346"/>
      <c r="C346" s="346"/>
      <c r="D346" s="346"/>
      <c r="F346" s="364"/>
      <c r="G346" s="357"/>
      <c r="H346" s="357"/>
      <c r="I346" s="356"/>
      <c r="J346" s="356"/>
    </row>
    <row r="347" spans="2:10" s="326" customFormat="1">
      <c r="B347" s="346"/>
      <c r="C347" s="346"/>
      <c r="D347" s="346"/>
      <c r="F347" s="364"/>
      <c r="G347" s="357"/>
      <c r="H347" s="357"/>
      <c r="I347" s="356"/>
      <c r="J347" s="356"/>
    </row>
    <row r="348" spans="2:10" s="326" customFormat="1">
      <c r="B348" s="346"/>
      <c r="C348" s="346"/>
      <c r="D348" s="346"/>
      <c r="F348" s="364"/>
      <c r="G348" s="357"/>
      <c r="H348" s="357"/>
      <c r="I348" s="356"/>
      <c r="J348" s="356"/>
    </row>
    <row r="349" spans="2:10" s="326" customFormat="1">
      <c r="B349" s="346"/>
      <c r="C349" s="346"/>
      <c r="D349" s="346"/>
      <c r="F349" s="364"/>
      <c r="G349" s="357"/>
      <c r="H349" s="357"/>
      <c r="I349" s="356"/>
      <c r="J349" s="356"/>
    </row>
    <row r="350" spans="2:10" s="326" customFormat="1">
      <c r="B350" s="346"/>
      <c r="C350" s="346"/>
      <c r="D350" s="346"/>
      <c r="F350" s="364"/>
      <c r="G350" s="357"/>
      <c r="H350" s="357"/>
      <c r="I350" s="356"/>
      <c r="J350" s="356"/>
    </row>
    <row r="351" spans="2:10" s="326" customFormat="1">
      <c r="B351" s="346"/>
      <c r="C351" s="346"/>
      <c r="D351" s="346"/>
      <c r="F351" s="364"/>
      <c r="G351" s="357"/>
      <c r="H351" s="357"/>
      <c r="I351" s="356"/>
      <c r="J351" s="356"/>
    </row>
    <row r="352" spans="2:10" s="326" customFormat="1">
      <c r="B352" s="346"/>
      <c r="C352" s="346"/>
      <c r="D352" s="346"/>
      <c r="F352" s="364"/>
      <c r="G352" s="357"/>
      <c r="H352" s="357"/>
      <c r="I352" s="356"/>
      <c r="J352" s="356"/>
    </row>
    <row r="353" spans="2:10" s="326" customFormat="1">
      <c r="B353" s="346"/>
      <c r="C353" s="346"/>
      <c r="D353" s="346"/>
      <c r="F353" s="364"/>
      <c r="G353" s="357"/>
      <c r="H353" s="357"/>
      <c r="I353" s="356"/>
      <c r="J353" s="356"/>
    </row>
    <row r="354" spans="2:10" s="326" customFormat="1">
      <c r="B354" s="346"/>
      <c r="C354" s="346"/>
      <c r="D354" s="346"/>
      <c r="F354" s="364"/>
      <c r="G354" s="357"/>
      <c r="H354" s="357"/>
      <c r="I354" s="356"/>
      <c r="J354" s="356"/>
    </row>
    <row r="355" spans="2:10" s="326" customFormat="1">
      <c r="B355" s="346"/>
      <c r="C355" s="346"/>
      <c r="D355" s="346"/>
      <c r="F355" s="364"/>
      <c r="G355" s="357"/>
      <c r="H355" s="357"/>
      <c r="I355" s="356"/>
      <c r="J355" s="356"/>
    </row>
    <row r="356" spans="2:10" s="326" customFormat="1">
      <c r="B356" s="346"/>
      <c r="C356" s="346"/>
      <c r="D356" s="346"/>
      <c r="F356" s="364"/>
      <c r="G356" s="357"/>
      <c r="H356" s="357"/>
      <c r="I356" s="356"/>
      <c r="J356" s="356"/>
    </row>
    <row r="357" spans="2:10" s="326" customFormat="1">
      <c r="B357" s="346"/>
      <c r="C357" s="346"/>
      <c r="D357" s="346"/>
      <c r="F357" s="364"/>
      <c r="G357" s="357"/>
      <c r="H357" s="357"/>
      <c r="I357" s="356"/>
      <c r="J357" s="356"/>
    </row>
    <row r="358" spans="2:10" s="326" customFormat="1">
      <c r="B358" s="346"/>
      <c r="C358" s="346"/>
      <c r="D358" s="346"/>
      <c r="F358" s="364"/>
      <c r="G358" s="357"/>
      <c r="H358" s="357"/>
      <c r="I358" s="356"/>
      <c r="J358" s="356"/>
    </row>
    <row r="359" spans="2:10" s="326" customFormat="1">
      <c r="B359" s="346"/>
      <c r="C359" s="346"/>
      <c r="D359" s="346"/>
      <c r="F359" s="364"/>
      <c r="G359" s="357"/>
      <c r="H359" s="357"/>
      <c r="I359" s="356"/>
      <c r="J359" s="356"/>
    </row>
    <row r="360" spans="2:10" s="326" customFormat="1">
      <c r="B360" s="346"/>
      <c r="C360" s="346"/>
      <c r="D360" s="346"/>
      <c r="F360" s="364"/>
      <c r="G360" s="357"/>
      <c r="H360" s="357"/>
      <c r="I360" s="356"/>
      <c r="J360" s="356"/>
    </row>
    <row r="361" spans="2:10" s="326" customFormat="1">
      <c r="B361" s="346"/>
      <c r="C361" s="346"/>
      <c r="D361" s="346"/>
      <c r="F361" s="364"/>
      <c r="G361" s="357"/>
      <c r="H361" s="357"/>
      <c r="I361" s="356"/>
      <c r="J361" s="356"/>
    </row>
    <row r="362" spans="2:10" s="326" customFormat="1">
      <c r="B362" s="346"/>
      <c r="C362" s="346"/>
      <c r="D362" s="346"/>
      <c r="F362" s="364"/>
      <c r="G362" s="357"/>
      <c r="H362" s="357"/>
      <c r="I362" s="356"/>
      <c r="J362" s="356"/>
    </row>
    <row r="363" spans="2:10" s="326" customFormat="1">
      <c r="B363" s="346"/>
      <c r="C363" s="346"/>
      <c r="D363" s="346"/>
      <c r="F363" s="364"/>
      <c r="G363" s="357"/>
      <c r="H363" s="357"/>
      <c r="I363" s="356"/>
      <c r="J363" s="356"/>
    </row>
    <row r="364" spans="2:10" s="326" customFormat="1">
      <c r="B364" s="346"/>
      <c r="C364" s="346"/>
      <c r="D364" s="346"/>
      <c r="F364" s="364"/>
      <c r="G364" s="357"/>
      <c r="H364" s="357"/>
      <c r="I364" s="356"/>
      <c r="J364" s="356"/>
    </row>
    <row r="365" spans="2:10" s="326" customFormat="1">
      <c r="B365" s="346"/>
      <c r="C365" s="346"/>
      <c r="D365" s="346"/>
      <c r="F365" s="364"/>
      <c r="G365" s="357"/>
      <c r="H365" s="357"/>
      <c r="I365" s="356"/>
      <c r="J365" s="356"/>
    </row>
    <row r="366" spans="2:10" s="326" customFormat="1">
      <c r="B366" s="346"/>
      <c r="C366" s="346"/>
      <c r="D366" s="346"/>
      <c r="F366" s="364"/>
      <c r="G366" s="357"/>
      <c r="H366" s="357"/>
      <c r="I366" s="356"/>
      <c r="J366" s="356"/>
    </row>
    <row r="367" spans="2:10" s="326" customFormat="1">
      <c r="B367" s="346"/>
      <c r="C367" s="346"/>
      <c r="D367" s="346"/>
      <c r="F367" s="364"/>
      <c r="G367" s="357"/>
      <c r="H367" s="357"/>
      <c r="I367" s="356"/>
      <c r="J367" s="356"/>
    </row>
    <row r="368" spans="2:10" s="326" customFormat="1">
      <c r="B368" s="346"/>
      <c r="C368" s="346"/>
      <c r="D368" s="346"/>
      <c r="F368" s="364"/>
      <c r="G368" s="357"/>
      <c r="H368" s="357"/>
      <c r="I368" s="356"/>
      <c r="J368" s="356"/>
    </row>
    <row r="369" spans="2:10" s="326" customFormat="1">
      <c r="B369" s="346"/>
      <c r="C369" s="346"/>
      <c r="D369" s="346"/>
      <c r="F369" s="364"/>
      <c r="G369" s="357"/>
      <c r="H369" s="357"/>
      <c r="I369" s="356"/>
      <c r="J369" s="356"/>
    </row>
    <row r="370" spans="2:10" s="326" customFormat="1">
      <c r="B370" s="346"/>
      <c r="C370" s="346"/>
      <c r="D370" s="346"/>
      <c r="F370" s="364"/>
      <c r="G370" s="357"/>
      <c r="H370" s="357"/>
      <c r="I370" s="356"/>
      <c r="J370" s="356"/>
    </row>
    <row r="371" spans="2:10" s="326" customFormat="1">
      <c r="B371" s="346"/>
      <c r="C371" s="346"/>
      <c r="D371" s="346"/>
      <c r="F371" s="364"/>
      <c r="G371" s="357"/>
      <c r="H371" s="357"/>
      <c r="I371" s="356"/>
      <c r="J371" s="356"/>
    </row>
    <row r="372" spans="2:10" s="326" customFormat="1">
      <c r="B372" s="346"/>
      <c r="C372" s="346"/>
      <c r="D372" s="346"/>
      <c r="F372" s="364"/>
      <c r="G372" s="357"/>
      <c r="H372" s="357"/>
      <c r="I372" s="356"/>
      <c r="J372" s="356"/>
    </row>
    <row r="373" spans="2:10" s="326" customFormat="1">
      <c r="B373" s="346"/>
      <c r="C373" s="346"/>
      <c r="D373" s="346"/>
      <c r="F373" s="364"/>
      <c r="G373" s="357"/>
      <c r="H373" s="357"/>
      <c r="I373" s="356"/>
      <c r="J373" s="356"/>
    </row>
    <row r="374" spans="2:10" s="326" customFormat="1">
      <c r="B374" s="346"/>
      <c r="C374" s="346"/>
      <c r="D374" s="346"/>
      <c r="F374" s="364"/>
      <c r="G374" s="357"/>
      <c r="H374" s="357"/>
      <c r="I374" s="356"/>
      <c r="J374" s="356"/>
    </row>
    <row r="375" spans="2:10" s="326" customFormat="1">
      <c r="B375" s="346"/>
      <c r="C375" s="346"/>
      <c r="D375" s="346"/>
      <c r="F375" s="364"/>
      <c r="G375" s="357"/>
      <c r="H375" s="357"/>
      <c r="I375" s="356"/>
      <c r="J375" s="356"/>
    </row>
    <row r="376" spans="2:10" s="326" customFormat="1">
      <c r="B376" s="346"/>
      <c r="C376" s="346"/>
      <c r="D376" s="346"/>
      <c r="F376" s="364"/>
      <c r="G376" s="357"/>
      <c r="H376" s="357"/>
      <c r="I376" s="356"/>
      <c r="J376" s="356"/>
    </row>
    <row r="377" spans="2:10" s="326" customFormat="1">
      <c r="B377" s="346"/>
      <c r="C377" s="346"/>
      <c r="D377" s="346"/>
      <c r="F377" s="364"/>
      <c r="G377" s="357"/>
      <c r="H377" s="357"/>
      <c r="I377" s="356"/>
      <c r="J377" s="356"/>
    </row>
    <row r="378" spans="2:10" s="326" customFormat="1">
      <c r="B378" s="346"/>
      <c r="C378" s="346"/>
      <c r="D378" s="346"/>
      <c r="F378" s="364"/>
      <c r="G378" s="357"/>
      <c r="H378" s="357"/>
      <c r="I378" s="356"/>
      <c r="J378" s="356"/>
    </row>
    <row r="379" spans="2:10" s="326" customFormat="1">
      <c r="B379" s="346"/>
      <c r="C379" s="346"/>
      <c r="D379" s="346"/>
      <c r="F379" s="364"/>
      <c r="G379" s="357"/>
      <c r="H379" s="357"/>
      <c r="I379" s="356"/>
      <c r="J379" s="356"/>
    </row>
    <row r="380" spans="2:10" s="326" customFormat="1">
      <c r="B380" s="346"/>
      <c r="C380" s="346"/>
      <c r="D380" s="346"/>
      <c r="F380" s="364"/>
      <c r="G380" s="357"/>
      <c r="H380" s="357"/>
      <c r="I380" s="356"/>
      <c r="J380" s="356"/>
    </row>
    <row r="381" spans="2:10" s="326" customFormat="1">
      <c r="B381" s="346"/>
      <c r="C381" s="346"/>
      <c r="D381" s="346"/>
      <c r="F381" s="364"/>
      <c r="G381" s="357"/>
      <c r="H381" s="357"/>
      <c r="I381" s="356"/>
      <c r="J381" s="356"/>
    </row>
    <row r="382" spans="2:10" s="326" customFormat="1">
      <c r="B382" s="346"/>
      <c r="C382" s="346"/>
      <c r="D382" s="346"/>
      <c r="F382" s="364"/>
      <c r="G382" s="357"/>
      <c r="H382" s="357"/>
      <c r="I382" s="356"/>
      <c r="J382" s="356"/>
    </row>
    <row r="383" spans="2:10" s="326" customFormat="1">
      <c r="B383" s="346"/>
      <c r="C383" s="346"/>
      <c r="D383" s="346"/>
      <c r="F383" s="364"/>
      <c r="G383" s="357"/>
      <c r="H383" s="357"/>
      <c r="I383" s="356"/>
      <c r="J383" s="356"/>
    </row>
    <row r="384" spans="2:10" s="326" customFormat="1">
      <c r="B384" s="346"/>
      <c r="C384" s="346"/>
      <c r="D384" s="346"/>
      <c r="F384" s="364"/>
      <c r="G384" s="357"/>
      <c r="H384" s="357"/>
      <c r="I384" s="356"/>
      <c r="J384" s="356"/>
    </row>
    <row r="385" spans="2:10" s="326" customFormat="1">
      <c r="B385" s="346"/>
      <c r="C385" s="346"/>
      <c r="D385" s="346"/>
      <c r="F385" s="364"/>
      <c r="G385" s="357"/>
      <c r="H385" s="357"/>
      <c r="I385" s="356"/>
      <c r="J385" s="356"/>
    </row>
    <row r="386" spans="2:10" s="326" customFormat="1">
      <c r="B386" s="346"/>
      <c r="C386" s="346"/>
      <c r="D386" s="346"/>
      <c r="F386" s="364"/>
      <c r="G386" s="357"/>
      <c r="H386" s="357"/>
      <c r="I386" s="356"/>
      <c r="J386" s="356"/>
    </row>
    <row r="387" spans="2:10" s="326" customFormat="1">
      <c r="B387" s="346"/>
      <c r="C387" s="346"/>
      <c r="D387" s="346"/>
      <c r="F387" s="364"/>
      <c r="G387" s="357"/>
      <c r="H387" s="357"/>
      <c r="I387" s="356"/>
      <c r="J387" s="356"/>
    </row>
    <row r="388" spans="2:10" s="326" customFormat="1">
      <c r="B388" s="346"/>
      <c r="C388" s="346"/>
      <c r="D388" s="346"/>
      <c r="F388" s="364"/>
      <c r="G388" s="357"/>
      <c r="H388" s="357"/>
      <c r="I388" s="356"/>
      <c r="J388" s="356"/>
    </row>
    <row r="389" spans="2:10" s="326" customFormat="1">
      <c r="B389" s="346"/>
      <c r="C389" s="346"/>
      <c r="D389" s="346"/>
      <c r="F389" s="364"/>
      <c r="G389" s="357"/>
      <c r="H389" s="357"/>
      <c r="I389" s="356"/>
      <c r="J389" s="356"/>
    </row>
    <row r="390" spans="2:10" s="326" customFormat="1">
      <c r="B390" s="346"/>
      <c r="C390" s="346"/>
      <c r="D390" s="346"/>
      <c r="F390" s="364"/>
      <c r="G390" s="357"/>
      <c r="H390" s="357"/>
      <c r="I390" s="356"/>
      <c r="J390" s="356"/>
    </row>
    <row r="391" spans="2:10" s="326" customFormat="1">
      <c r="B391" s="346"/>
      <c r="C391" s="346"/>
      <c r="D391" s="346"/>
      <c r="F391" s="364"/>
      <c r="G391" s="357"/>
      <c r="H391" s="357"/>
      <c r="I391" s="356"/>
      <c r="J391" s="356"/>
    </row>
    <row r="392" spans="2:10" s="326" customFormat="1">
      <c r="B392" s="346"/>
      <c r="C392" s="346"/>
      <c r="D392" s="346"/>
      <c r="F392" s="364"/>
      <c r="G392" s="357"/>
      <c r="H392" s="357"/>
      <c r="I392" s="356"/>
      <c r="J392" s="356"/>
    </row>
    <row r="393" spans="2:10" s="326" customFormat="1">
      <c r="B393" s="346"/>
      <c r="C393" s="346"/>
      <c r="D393" s="346"/>
      <c r="F393" s="364"/>
      <c r="G393" s="357"/>
      <c r="H393" s="357"/>
      <c r="I393" s="356"/>
      <c r="J393" s="356"/>
    </row>
    <row r="394" spans="2:10" s="326" customFormat="1">
      <c r="B394" s="346"/>
      <c r="C394" s="346"/>
      <c r="D394" s="346"/>
      <c r="F394" s="364"/>
      <c r="G394" s="357"/>
      <c r="H394" s="357"/>
      <c r="I394" s="356"/>
      <c r="J394" s="356"/>
    </row>
    <row r="395" spans="2:10" s="326" customFormat="1">
      <c r="B395" s="346"/>
      <c r="C395" s="346"/>
      <c r="D395" s="346"/>
      <c r="F395" s="364"/>
      <c r="G395" s="357"/>
      <c r="H395" s="357"/>
      <c r="I395" s="356"/>
      <c r="J395" s="356"/>
    </row>
    <row r="396" spans="2:10" s="326" customFormat="1">
      <c r="B396" s="346"/>
      <c r="C396" s="346"/>
      <c r="D396" s="346"/>
      <c r="F396" s="364"/>
      <c r="G396" s="357"/>
      <c r="H396" s="357"/>
      <c r="I396" s="356"/>
      <c r="J396" s="356"/>
    </row>
    <row r="397" spans="2:10" s="326" customFormat="1">
      <c r="B397" s="346"/>
      <c r="C397" s="346"/>
      <c r="D397" s="346"/>
      <c r="F397" s="364"/>
      <c r="G397" s="357"/>
      <c r="H397" s="357"/>
      <c r="I397" s="356"/>
      <c r="J397" s="356"/>
    </row>
    <row r="398" spans="2:10" s="326" customFormat="1">
      <c r="B398" s="346"/>
      <c r="C398" s="346"/>
      <c r="D398" s="346"/>
      <c r="F398" s="364"/>
      <c r="G398" s="357"/>
      <c r="H398" s="357"/>
      <c r="I398" s="356"/>
      <c r="J398" s="356"/>
    </row>
    <row r="399" spans="2:10" s="326" customFormat="1">
      <c r="B399" s="346"/>
      <c r="C399" s="346"/>
      <c r="D399" s="346"/>
      <c r="F399" s="364"/>
      <c r="G399" s="357"/>
      <c r="H399" s="357"/>
      <c r="I399" s="356"/>
      <c r="J399" s="356"/>
    </row>
    <row r="400" spans="2:10" s="326" customFormat="1">
      <c r="B400" s="346"/>
      <c r="C400" s="346"/>
      <c r="D400" s="346"/>
      <c r="F400" s="364"/>
      <c r="G400" s="357"/>
      <c r="H400" s="357"/>
      <c r="I400" s="356"/>
      <c r="J400" s="356"/>
    </row>
    <row r="401" spans="2:10" s="326" customFormat="1">
      <c r="B401" s="346"/>
      <c r="C401" s="346"/>
      <c r="D401" s="346"/>
      <c r="F401" s="364"/>
      <c r="G401" s="357"/>
      <c r="H401" s="357"/>
      <c r="I401" s="356"/>
      <c r="J401" s="356"/>
    </row>
    <row r="402" spans="2:10" s="326" customFormat="1">
      <c r="B402" s="346"/>
      <c r="C402" s="346"/>
      <c r="D402" s="346"/>
      <c r="F402" s="364"/>
      <c r="G402" s="357"/>
      <c r="H402" s="357"/>
      <c r="I402" s="356"/>
      <c r="J402" s="356"/>
    </row>
    <row r="403" spans="2:10" s="326" customFormat="1">
      <c r="B403" s="346"/>
      <c r="C403" s="346"/>
      <c r="D403" s="346"/>
      <c r="F403" s="364"/>
      <c r="G403" s="357"/>
      <c r="H403" s="357"/>
      <c r="I403" s="356"/>
      <c r="J403" s="356"/>
    </row>
    <row r="404" spans="2:10" s="326" customFormat="1">
      <c r="B404" s="346"/>
      <c r="C404" s="346"/>
      <c r="D404" s="346"/>
      <c r="F404" s="364"/>
      <c r="G404" s="357"/>
      <c r="H404" s="357"/>
      <c r="I404" s="356"/>
      <c r="J404" s="356"/>
    </row>
    <row r="405" spans="2:10" s="326" customFormat="1">
      <c r="B405" s="346"/>
      <c r="C405" s="346"/>
      <c r="D405" s="346"/>
      <c r="F405" s="364"/>
      <c r="G405" s="357"/>
      <c r="H405" s="357"/>
      <c r="I405" s="356"/>
      <c r="J405" s="356"/>
    </row>
    <row r="406" spans="2:10" s="326" customFormat="1">
      <c r="B406" s="346"/>
      <c r="C406" s="346"/>
      <c r="D406" s="346"/>
      <c r="F406" s="364"/>
      <c r="G406" s="357"/>
      <c r="H406" s="357"/>
      <c r="I406" s="356"/>
      <c r="J406" s="356"/>
    </row>
    <row r="407" spans="2:10" s="326" customFormat="1">
      <c r="B407" s="346"/>
      <c r="C407" s="346"/>
      <c r="D407" s="346"/>
      <c r="F407" s="364"/>
      <c r="G407" s="357"/>
      <c r="H407" s="357"/>
      <c r="I407" s="356"/>
      <c r="J407" s="356"/>
    </row>
    <row r="408" spans="2:10" s="326" customFormat="1">
      <c r="B408" s="346"/>
      <c r="C408" s="346"/>
      <c r="D408" s="346"/>
      <c r="F408" s="364"/>
      <c r="G408" s="357"/>
      <c r="H408" s="357"/>
      <c r="I408" s="356"/>
      <c r="J408" s="356"/>
    </row>
    <row r="409" spans="2:10" s="326" customFormat="1">
      <c r="B409" s="346"/>
      <c r="C409" s="346"/>
      <c r="D409" s="346"/>
      <c r="F409" s="364"/>
      <c r="G409" s="357"/>
      <c r="H409" s="357"/>
      <c r="I409" s="356"/>
      <c r="J409" s="356"/>
    </row>
    <row r="410" spans="2:10" s="326" customFormat="1">
      <c r="B410" s="346"/>
      <c r="C410" s="346"/>
      <c r="D410" s="346"/>
      <c r="F410" s="364"/>
      <c r="G410" s="357"/>
      <c r="H410" s="357"/>
      <c r="I410" s="356"/>
      <c r="J410" s="356"/>
    </row>
    <row r="411" spans="2:10" s="326" customFormat="1">
      <c r="B411" s="346"/>
      <c r="C411" s="346"/>
      <c r="D411" s="346"/>
      <c r="F411" s="364"/>
      <c r="G411" s="357"/>
      <c r="H411" s="357"/>
      <c r="I411" s="356"/>
      <c r="J411" s="356"/>
    </row>
    <row r="412" spans="2:10" s="326" customFormat="1">
      <c r="B412" s="346"/>
      <c r="C412" s="346"/>
      <c r="D412" s="346"/>
      <c r="F412" s="364"/>
      <c r="G412" s="357"/>
      <c r="H412" s="357"/>
      <c r="I412" s="356"/>
      <c r="J412" s="356"/>
    </row>
    <row r="413" spans="2:10" s="326" customFormat="1">
      <c r="B413" s="346"/>
      <c r="C413" s="346"/>
      <c r="D413" s="346"/>
      <c r="F413" s="364"/>
      <c r="G413" s="357"/>
      <c r="H413" s="357"/>
      <c r="I413" s="356"/>
      <c r="J413" s="356"/>
    </row>
    <row r="414" spans="2:10" s="326" customFormat="1">
      <c r="B414" s="346"/>
      <c r="C414" s="346"/>
      <c r="D414" s="346"/>
      <c r="F414" s="364"/>
      <c r="G414" s="357"/>
      <c r="H414" s="357"/>
      <c r="I414" s="356"/>
      <c r="J414" s="356"/>
    </row>
    <row r="415" spans="2:10" s="326" customFormat="1">
      <c r="B415" s="346"/>
      <c r="C415" s="346"/>
      <c r="D415" s="346"/>
      <c r="F415" s="364"/>
      <c r="G415" s="357"/>
      <c r="H415" s="357"/>
      <c r="I415" s="356"/>
      <c r="J415" s="356"/>
    </row>
    <row r="416" spans="2:10" s="326" customFormat="1">
      <c r="B416" s="346"/>
      <c r="C416" s="346"/>
      <c r="D416" s="346"/>
      <c r="F416" s="364"/>
      <c r="G416" s="357"/>
      <c r="H416" s="357"/>
      <c r="I416" s="356"/>
      <c r="J416" s="356"/>
    </row>
    <row r="417" spans="2:10" s="326" customFormat="1">
      <c r="B417" s="346"/>
      <c r="C417" s="346"/>
      <c r="D417" s="346"/>
      <c r="F417" s="364"/>
      <c r="G417" s="357"/>
      <c r="H417" s="357"/>
      <c r="I417" s="356"/>
      <c r="J417" s="356"/>
    </row>
    <row r="418" spans="2:10" s="326" customFormat="1">
      <c r="B418" s="346"/>
      <c r="C418" s="346"/>
      <c r="D418" s="346"/>
      <c r="F418" s="364"/>
      <c r="G418" s="357"/>
      <c r="H418" s="357"/>
      <c r="I418" s="356"/>
      <c r="J418" s="356"/>
    </row>
    <row r="419" spans="2:10" s="326" customFormat="1">
      <c r="B419" s="346"/>
      <c r="C419" s="346"/>
      <c r="D419" s="346"/>
      <c r="F419" s="364"/>
      <c r="G419" s="357"/>
      <c r="H419" s="357"/>
      <c r="I419" s="356"/>
      <c r="J419" s="356"/>
    </row>
    <row r="420" spans="2:10" s="326" customFormat="1">
      <c r="B420" s="346"/>
      <c r="C420" s="346"/>
      <c r="D420" s="346"/>
      <c r="F420" s="364"/>
      <c r="G420" s="357"/>
      <c r="H420" s="357"/>
      <c r="I420" s="356"/>
      <c r="J420" s="356"/>
    </row>
    <row r="421" spans="2:10" s="326" customFormat="1">
      <c r="B421" s="346"/>
      <c r="C421" s="346"/>
      <c r="D421" s="346"/>
      <c r="F421" s="364"/>
      <c r="G421" s="357"/>
      <c r="H421" s="357"/>
      <c r="I421" s="356"/>
      <c r="J421" s="356"/>
    </row>
    <row r="422" spans="2:10" s="326" customFormat="1">
      <c r="B422" s="346"/>
      <c r="C422" s="346"/>
      <c r="D422" s="346"/>
      <c r="F422" s="364"/>
      <c r="G422" s="357"/>
      <c r="H422" s="357"/>
      <c r="I422" s="356"/>
      <c r="J422" s="356"/>
    </row>
    <row r="423" spans="2:10" s="326" customFormat="1">
      <c r="B423" s="346"/>
      <c r="C423" s="346"/>
      <c r="D423" s="346"/>
      <c r="F423" s="364"/>
      <c r="G423" s="357"/>
      <c r="H423" s="357"/>
      <c r="I423" s="356"/>
      <c r="J423" s="356"/>
    </row>
    <row r="424" spans="2:10" s="326" customFormat="1">
      <c r="B424" s="346"/>
      <c r="C424" s="346"/>
      <c r="D424" s="346"/>
      <c r="F424" s="364"/>
      <c r="G424" s="357"/>
      <c r="H424" s="357"/>
      <c r="I424" s="356"/>
      <c r="J424" s="356"/>
    </row>
    <row r="425" spans="2:10" s="326" customFormat="1">
      <c r="B425" s="346"/>
      <c r="C425" s="346"/>
      <c r="D425" s="346"/>
      <c r="F425" s="364"/>
      <c r="G425" s="357"/>
      <c r="H425" s="357"/>
      <c r="I425" s="356"/>
      <c r="J425" s="356"/>
    </row>
    <row r="426" spans="2:10" s="326" customFormat="1">
      <c r="B426" s="346"/>
      <c r="C426" s="346"/>
      <c r="D426" s="346"/>
      <c r="F426" s="364"/>
      <c r="G426" s="357"/>
      <c r="H426" s="357"/>
      <c r="I426" s="356"/>
      <c r="J426" s="356"/>
    </row>
    <row r="427" spans="2:10" s="326" customFormat="1">
      <c r="B427" s="346"/>
      <c r="C427" s="346"/>
      <c r="D427" s="346"/>
      <c r="F427" s="364"/>
      <c r="G427" s="357"/>
      <c r="H427" s="357"/>
      <c r="I427" s="356"/>
      <c r="J427" s="356"/>
    </row>
    <row r="428" spans="2:10" s="326" customFormat="1">
      <c r="B428" s="346"/>
      <c r="C428" s="346"/>
      <c r="D428" s="346"/>
      <c r="F428" s="364"/>
      <c r="G428" s="357"/>
      <c r="H428" s="357"/>
      <c r="I428" s="356"/>
      <c r="J428" s="356"/>
    </row>
    <row r="429" spans="2:10" s="326" customFormat="1">
      <c r="B429" s="346"/>
      <c r="C429" s="346"/>
      <c r="D429" s="346"/>
      <c r="F429" s="364"/>
      <c r="G429" s="357"/>
      <c r="H429" s="357"/>
      <c r="I429" s="356"/>
      <c r="J429" s="356"/>
    </row>
    <row r="430" spans="2:10" s="326" customFormat="1">
      <c r="B430" s="346"/>
      <c r="C430" s="346"/>
      <c r="D430" s="346"/>
      <c r="F430" s="364"/>
      <c r="G430" s="357"/>
      <c r="H430" s="357"/>
      <c r="I430" s="356"/>
      <c r="J430" s="356"/>
    </row>
    <row r="431" spans="2:10" s="326" customFormat="1">
      <c r="B431" s="346"/>
      <c r="C431" s="346"/>
      <c r="D431" s="346"/>
      <c r="F431" s="364"/>
      <c r="G431" s="357"/>
      <c r="H431" s="357"/>
      <c r="I431" s="356"/>
      <c r="J431" s="356"/>
    </row>
    <row r="432" spans="2:10" s="326" customFormat="1">
      <c r="B432" s="346"/>
      <c r="C432" s="346"/>
      <c r="D432" s="346"/>
      <c r="F432" s="364"/>
      <c r="G432" s="357"/>
      <c r="H432" s="357"/>
      <c r="I432" s="356"/>
      <c r="J432" s="356"/>
    </row>
    <row r="433" spans="2:10" s="326" customFormat="1">
      <c r="B433" s="346"/>
      <c r="C433" s="346"/>
      <c r="D433" s="346"/>
      <c r="F433" s="364"/>
      <c r="G433" s="357"/>
      <c r="H433" s="357"/>
      <c r="I433" s="356"/>
      <c r="J433" s="356"/>
    </row>
    <row r="434" spans="2:10" s="326" customFormat="1">
      <c r="B434" s="346"/>
      <c r="C434" s="346"/>
      <c r="D434" s="346"/>
      <c r="F434" s="364"/>
      <c r="G434" s="357"/>
      <c r="H434" s="357"/>
      <c r="I434" s="356"/>
      <c r="J434" s="356"/>
    </row>
    <row r="435" spans="2:10" s="326" customFormat="1">
      <c r="B435" s="346"/>
      <c r="C435" s="346"/>
      <c r="D435" s="346"/>
      <c r="F435" s="364"/>
      <c r="G435" s="357"/>
      <c r="H435" s="357"/>
      <c r="I435" s="356"/>
      <c r="J435" s="356"/>
    </row>
    <row r="436" spans="2:10" s="326" customFormat="1">
      <c r="B436" s="346"/>
      <c r="C436" s="346"/>
      <c r="D436" s="346"/>
      <c r="F436" s="364"/>
      <c r="G436" s="357"/>
      <c r="H436" s="357"/>
      <c r="I436" s="356"/>
      <c r="J436" s="356"/>
    </row>
    <row r="437" spans="2:10" s="326" customFormat="1">
      <c r="B437" s="346"/>
      <c r="C437" s="346"/>
      <c r="D437" s="346"/>
      <c r="F437" s="364"/>
      <c r="G437" s="357"/>
      <c r="H437" s="357"/>
      <c r="I437" s="356"/>
      <c r="J437" s="356"/>
    </row>
    <row r="438" spans="2:10" s="326" customFormat="1">
      <c r="B438" s="346"/>
      <c r="C438" s="346"/>
      <c r="D438" s="346"/>
      <c r="F438" s="364"/>
      <c r="G438" s="357"/>
      <c r="H438" s="357"/>
      <c r="I438" s="356"/>
      <c r="J438" s="356"/>
    </row>
    <row r="439" spans="2:10" s="326" customFormat="1">
      <c r="B439" s="346"/>
      <c r="C439" s="346"/>
      <c r="D439" s="346"/>
      <c r="F439" s="364"/>
      <c r="G439" s="357"/>
      <c r="H439" s="357"/>
      <c r="I439" s="356"/>
      <c r="J439" s="356"/>
    </row>
    <row r="440" spans="2:10" s="326" customFormat="1">
      <c r="B440" s="346"/>
      <c r="C440" s="346"/>
      <c r="D440" s="346"/>
      <c r="F440" s="364"/>
      <c r="G440" s="357"/>
      <c r="H440" s="357"/>
      <c r="I440" s="356"/>
      <c r="J440" s="356"/>
    </row>
    <row r="441" spans="2:10" s="326" customFormat="1">
      <c r="B441" s="346"/>
      <c r="C441" s="346"/>
      <c r="D441" s="346"/>
      <c r="F441" s="364"/>
      <c r="G441" s="357"/>
      <c r="H441" s="357"/>
      <c r="I441" s="356"/>
      <c r="J441" s="356"/>
    </row>
    <row r="442" spans="2:10" s="326" customFormat="1">
      <c r="B442" s="346"/>
      <c r="C442" s="346"/>
      <c r="D442" s="346"/>
      <c r="F442" s="364"/>
      <c r="G442" s="357"/>
      <c r="H442" s="357"/>
      <c r="I442" s="356"/>
      <c r="J442" s="356"/>
    </row>
    <row r="443" spans="2:10" s="326" customFormat="1">
      <c r="B443" s="346"/>
      <c r="C443" s="346"/>
      <c r="D443" s="346"/>
      <c r="F443" s="364"/>
      <c r="G443" s="357"/>
      <c r="H443" s="357"/>
      <c r="I443" s="356"/>
      <c r="J443" s="356"/>
    </row>
    <row r="444" spans="2:10" s="326" customFormat="1">
      <c r="B444" s="346"/>
      <c r="C444" s="346"/>
      <c r="D444" s="346"/>
      <c r="F444" s="364"/>
      <c r="G444" s="357"/>
      <c r="H444" s="357"/>
      <c r="I444" s="356"/>
      <c r="J444" s="356"/>
    </row>
    <row r="445" spans="2:10" s="326" customFormat="1">
      <c r="B445" s="346"/>
      <c r="C445" s="346"/>
      <c r="D445" s="346"/>
      <c r="F445" s="364"/>
      <c r="G445" s="357"/>
      <c r="H445" s="357"/>
      <c r="I445" s="356"/>
      <c r="J445" s="356"/>
    </row>
    <row r="446" spans="2:10" s="326" customFormat="1">
      <c r="B446" s="346"/>
      <c r="C446" s="346"/>
      <c r="D446" s="346"/>
      <c r="F446" s="364"/>
      <c r="G446" s="357"/>
      <c r="H446" s="357"/>
      <c r="I446" s="356"/>
      <c r="J446" s="356"/>
    </row>
    <row r="447" spans="2:10" s="326" customFormat="1">
      <c r="B447" s="346"/>
      <c r="C447" s="346"/>
      <c r="D447" s="346"/>
      <c r="F447" s="364"/>
      <c r="G447" s="357"/>
      <c r="H447" s="357"/>
      <c r="I447" s="356"/>
      <c r="J447" s="356"/>
    </row>
    <row r="448" spans="2:10" s="326" customFormat="1">
      <c r="B448" s="346"/>
      <c r="C448" s="346"/>
      <c r="D448" s="346"/>
      <c r="F448" s="364"/>
      <c r="G448" s="357"/>
      <c r="H448" s="357"/>
      <c r="I448" s="356"/>
      <c r="J448" s="356"/>
    </row>
    <row r="449" spans="2:10" s="326" customFormat="1">
      <c r="B449" s="346"/>
      <c r="C449" s="346"/>
      <c r="D449" s="346"/>
      <c r="F449" s="364"/>
      <c r="G449" s="357"/>
      <c r="H449" s="357"/>
      <c r="I449" s="356"/>
      <c r="J449" s="356"/>
    </row>
    <row r="450" spans="2:10" s="326" customFormat="1">
      <c r="B450" s="346"/>
      <c r="C450" s="346"/>
      <c r="D450" s="346"/>
      <c r="F450" s="364"/>
      <c r="G450" s="357"/>
      <c r="H450" s="357"/>
      <c r="I450" s="356"/>
      <c r="J450" s="356"/>
    </row>
    <row r="451" spans="2:10" s="326" customFormat="1">
      <c r="B451" s="346"/>
      <c r="C451" s="346"/>
      <c r="D451" s="346"/>
      <c r="F451" s="364"/>
      <c r="G451" s="357"/>
      <c r="H451" s="357"/>
      <c r="I451" s="356"/>
      <c r="J451" s="356"/>
    </row>
    <row r="452" spans="2:10" s="326" customFormat="1">
      <c r="B452" s="346"/>
      <c r="C452" s="346"/>
      <c r="D452" s="346"/>
      <c r="F452" s="364"/>
      <c r="G452" s="357"/>
      <c r="H452" s="357"/>
      <c r="I452" s="356"/>
      <c r="J452" s="356"/>
    </row>
    <row r="453" spans="2:10" s="326" customFormat="1">
      <c r="B453" s="346"/>
      <c r="C453" s="346"/>
      <c r="D453" s="346"/>
      <c r="F453" s="364"/>
      <c r="G453" s="357"/>
      <c r="H453" s="357"/>
      <c r="I453" s="356"/>
      <c r="J453" s="356"/>
    </row>
    <row r="454" spans="2:10" s="326" customFormat="1">
      <c r="B454" s="346"/>
      <c r="C454" s="346"/>
      <c r="D454" s="346"/>
      <c r="F454" s="364"/>
      <c r="G454" s="357"/>
      <c r="H454" s="357"/>
      <c r="I454" s="356"/>
      <c r="J454" s="356"/>
    </row>
    <row r="455" spans="2:10" s="326" customFormat="1">
      <c r="B455" s="346"/>
      <c r="C455" s="346"/>
      <c r="D455" s="346"/>
      <c r="F455" s="364"/>
      <c r="G455" s="357"/>
      <c r="H455" s="357"/>
      <c r="I455" s="356"/>
      <c r="J455" s="356"/>
    </row>
    <row r="456" spans="2:10" s="326" customFormat="1">
      <c r="B456" s="346"/>
      <c r="C456" s="346"/>
      <c r="D456" s="346"/>
      <c r="F456" s="364"/>
      <c r="G456" s="357"/>
      <c r="H456" s="357"/>
      <c r="I456" s="356"/>
      <c r="J456" s="356"/>
    </row>
    <row r="457" spans="2:10" s="326" customFormat="1">
      <c r="B457" s="346"/>
      <c r="C457" s="346"/>
      <c r="D457" s="346"/>
      <c r="F457" s="364"/>
      <c r="G457" s="357"/>
      <c r="H457" s="357"/>
      <c r="I457" s="356"/>
      <c r="J457" s="356"/>
    </row>
    <row r="458" spans="2:10" s="326" customFormat="1">
      <c r="B458" s="346"/>
      <c r="C458" s="346"/>
      <c r="D458" s="346"/>
      <c r="F458" s="364"/>
      <c r="G458" s="357"/>
      <c r="H458" s="357"/>
      <c r="I458" s="356"/>
      <c r="J458" s="356"/>
    </row>
    <row r="459" spans="2:10" s="326" customFormat="1">
      <c r="B459" s="346"/>
      <c r="C459" s="346"/>
      <c r="D459" s="346"/>
      <c r="F459" s="364"/>
      <c r="G459" s="357"/>
      <c r="H459" s="357"/>
      <c r="I459" s="356"/>
      <c r="J459" s="356"/>
    </row>
    <row r="460" spans="2:10" s="326" customFormat="1">
      <c r="B460" s="346"/>
      <c r="C460" s="346"/>
      <c r="D460" s="346"/>
      <c r="F460" s="364"/>
      <c r="G460" s="357"/>
      <c r="H460" s="357"/>
      <c r="I460" s="356"/>
      <c r="J460" s="356"/>
    </row>
    <row r="461" spans="2:10" s="326" customFormat="1">
      <c r="B461" s="346"/>
      <c r="C461" s="346"/>
      <c r="D461" s="346"/>
      <c r="F461" s="364"/>
      <c r="G461" s="357"/>
      <c r="H461" s="357"/>
      <c r="I461" s="356"/>
      <c r="J461" s="356"/>
    </row>
    <row r="462" spans="2:10" s="326" customFormat="1">
      <c r="B462" s="346"/>
      <c r="C462" s="346"/>
      <c r="D462" s="346"/>
      <c r="F462" s="364"/>
      <c r="G462" s="357"/>
      <c r="H462" s="357"/>
      <c r="I462" s="356"/>
      <c r="J462" s="356"/>
    </row>
    <row r="463" spans="2:10" s="326" customFormat="1">
      <c r="B463" s="346"/>
      <c r="C463" s="346"/>
      <c r="D463" s="346"/>
      <c r="F463" s="364"/>
      <c r="G463" s="357"/>
      <c r="H463" s="357"/>
      <c r="I463" s="356"/>
      <c r="J463" s="356"/>
    </row>
    <row r="464" spans="2:10" s="326" customFormat="1">
      <c r="B464" s="346"/>
      <c r="C464" s="346"/>
      <c r="D464" s="346"/>
      <c r="F464" s="364"/>
      <c r="G464" s="357"/>
      <c r="H464" s="357"/>
      <c r="I464" s="356"/>
      <c r="J464" s="356"/>
    </row>
    <row r="465" spans="2:10" s="326" customFormat="1">
      <c r="B465" s="346"/>
      <c r="C465" s="346"/>
      <c r="D465" s="346"/>
      <c r="F465" s="364"/>
      <c r="G465" s="357"/>
      <c r="H465" s="357"/>
      <c r="I465" s="356"/>
      <c r="J465" s="356"/>
    </row>
    <row r="466" spans="2:10" s="326" customFormat="1">
      <c r="B466" s="346"/>
      <c r="C466" s="346"/>
      <c r="D466" s="346"/>
      <c r="F466" s="364"/>
      <c r="G466" s="357"/>
      <c r="H466" s="357"/>
      <c r="I466" s="356"/>
      <c r="J466" s="356"/>
    </row>
    <row r="467" spans="2:10" s="326" customFormat="1">
      <c r="B467" s="346"/>
      <c r="C467" s="346"/>
      <c r="D467" s="346"/>
      <c r="F467" s="364"/>
      <c r="G467" s="357"/>
      <c r="H467" s="357"/>
      <c r="I467" s="356"/>
      <c r="J467" s="356"/>
    </row>
    <row r="468" spans="2:10" s="326" customFormat="1">
      <c r="B468" s="346"/>
      <c r="C468" s="346"/>
      <c r="D468" s="346"/>
      <c r="F468" s="364"/>
      <c r="G468" s="357"/>
      <c r="H468" s="357"/>
      <c r="I468" s="356"/>
      <c r="J468" s="356"/>
    </row>
    <row r="469" spans="2:10" s="326" customFormat="1">
      <c r="B469" s="346"/>
      <c r="C469" s="346"/>
      <c r="D469" s="346"/>
      <c r="F469" s="364"/>
      <c r="G469" s="357"/>
      <c r="H469" s="357"/>
      <c r="I469" s="356"/>
      <c r="J469" s="356"/>
    </row>
    <row r="470" spans="2:10" s="326" customFormat="1">
      <c r="B470" s="346"/>
      <c r="C470" s="346"/>
      <c r="D470" s="346"/>
      <c r="F470" s="364"/>
      <c r="G470" s="357"/>
      <c r="H470" s="357"/>
      <c r="I470" s="356"/>
      <c r="J470" s="356"/>
    </row>
    <row r="471" spans="2:10" s="326" customFormat="1">
      <c r="B471" s="346"/>
      <c r="C471" s="346"/>
      <c r="D471" s="346"/>
      <c r="F471" s="364"/>
      <c r="G471" s="357"/>
      <c r="H471" s="357"/>
      <c r="I471" s="356"/>
      <c r="J471" s="356"/>
    </row>
    <row r="472" spans="2:10" s="326" customFormat="1">
      <c r="B472" s="346"/>
      <c r="C472" s="346"/>
      <c r="D472" s="346"/>
      <c r="F472" s="364"/>
      <c r="G472" s="357"/>
      <c r="H472" s="357"/>
      <c r="I472" s="356"/>
      <c r="J472" s="356"/>
    </row>
    <row r="473" spans="2:10" s="326" customFormat="1">
      <c r="B473" s="346"/>
      <c r="C473" s="346"/>
      <c r="D473" s="346"/>
      <c r="F473" s="364"/>
      <c r="G473" s="357"/>
      <c r="H473" s="357"/>
      <c r="I473" s="356"/>
      <c r="J473" s="356"/>
    </row>
    <row r="474" spans="2:10" s="326" customFormat="1">
      <c r="B474" s="346"/>
      <c r="C474" s="346"/>
      <c r="D474" s="346"/>
      <c r="F474" s="364"/>
      <c r="G474" s="357"/>
      <c r="H474" s="357"/>
      <c r="I474" s="356"/>
      <c r="J474" s="356"/>
    </row>
    <row r="475" spans="2:10" s="326" customFormat="1">
      <c r="B475" s="346"/>
      <c r="C475" s="346"/>
      <c r="D475" s="346"/>
      <c r="F475" s="364"/>
      <c r="G475" s="357"/>
      <c r="H475" s="357"/>
      <c r="I475" s="356"/>
      <c r="J475" s="356"/>
    </row>
    <row r="476" spans="2:10" s="326" customFormat="1">
      <c r="B476" s="346"/>
      <c r="C476" s="346"/>
      <c r="D476" s="346"/>
      <c r="F476" s="364"/>
      <c r="G476" s="357"/>
      <c r="H476" s="357"/>
      <c r="I476" s="356"/>
      <c r="J476" s="356"/>
    </row>
    <row r="477" spans="2:10" s="326" customFormat="1">
      <c r="B477" s="346"/>
      <c r="C477" s="346"/>
      <c r="D477" s="346"/>
      <c r="F477" s="364"/>
      <c r="G477" s="357"/>
      <c r="H477" s="357"/>
      <c r="I477" s="356"/>
      <c r="J477" s="356"/>
    </row>
    <row r="478" spans="2:10" s="326" customFormat="1">
      <c r="B478" s="346"/>
      <c r="C478" s="346"/>
      <c r="D478" s="346"/>
      <c r="F478" s="364"/>
      <c r="G478" s="357"/>
      <c r="H478" s="357"/>
      <c r="I478" s="356"/>
      <c r="J478" s="356"/>
    </row>
    <row r="479" spans="2:10" s="326" customFormat="1">
      <c r="B479" s="346"/>
      <c r="C479" s="346"/>
      <c r="D479" s="346"/>
      <c r="F479" s="364"/>
      <c r="G479" s="357"/>
      <c r="H479" s="357"/>
      <c r="I479" s="356"/>
      <c r="J479" s="356"/>
    </row>
    <row r="480" spans="2:10" s="326" customFormat="1">
      <c r="B480" s="346"/>
      <c r="C480" s="346"/>
      <c r="D480" s="346"/>
      <c r="F480" s="364"/>
      <c r="G480" s="357"/>
      <c r="H480" s="357"/>
      <c r="I480" s="356"/>
      <c r="J480" s="356"/>
    </row>
    <row r="481" spans="2:10" s="326" customFormat="1">
      <c r="B481" s="346"/>
      <c r="C481" s="346"/>
      <c r="D481" s="346"/>
      <c r="F481" s="364"/>
      <c r="G481" s="357"/>
      <c r="H481" s="357"/>
      <c r="I481" s="356"/>
      <c r="J481" s="356"/>
    </row>
    <row r="482" spans="2:10" s="326" customFormat="1">
      <c r="B482" s="346"/>
      <c r="C482" s="346"/>
      <c r="D482" s="346"/>
      <c r="F482" s="364"/>
      <c r="G482" s="357"/>
      <c r="H482" s="357"/>
      <c r="I482" s="356"/>
      <c r="J482" s="356"/>
    </row>
    <row r="483" spans="2:10" s="326" customFormat="1">
      <c r="B483" s="346"/>
      <c r="C483" s="346"/>
      <c r="D483" s="346"/>
      <c r="F483" s="364"/>
      <c r="G483" s="357"/>
      <c r="H483" s="357"/>
      <c r="I483" s="356"/>
      <c r="J483" s="356"/>
    </row>
    <row r="484" spans="2:10" s="326" customFormat="1">
      <c r="B484" s="346"/>
      <c r="C484" s="346"/>
      <c r="D484" s="346"/>
      <c r="F484" s="364"/>
      <c r="G484" s="357"/>
      <c r="H484" s="357"/>
      <c r="I484" s="356"/>
      <c r="J484" s="356"/>
    </row>
    <row r="485" spans="2:10" s="326" customFormat="1">
      <c r="B485" s="346"/>
      <c r="C485" s="346"/>
      <c r="D485" s="346"/>
      <c r="F485" s="364"/>
      <c r="G485" s="357"/>
      <c r="H485" s="357"/>
      <c r="I485" s="356"/>
      <c r="J485" s="356"/>
    </row>
    <row r="486" spans="2:10" s="326" customFormat="1">
      <c r="B486" s="346"/>
      <c r="C486" s="346"/>
      <c r="D486" s="346"/>
      <c r="F486" s="364"/>
      <c r="G486" s="357"/>
      <c r="H486" s="357"/>
      <c r="I486" s="356"/>
      <c r="J486" s="356"/>
    </row>
    <row r="487" spans="2:10" s="326" customFormat="1">
      <c r="B487" s="346"/>
      <c r="C487" s="346"/>
      <c r="D487" s="346"/>
      <c r="F487" s="364"/>
      <c r="G487" s="357"/>
      <c r="H487" s="357"/>
      <c r="I487" s="356"/>
      <c r="J487" s="356"/>
    </row>
    <row r="488" spans="2:10" s="326" customFormat="1">
      <c r="B488" s="346"/>
      <c r="C488" s="346"/>
      <c r="D488" s="346"/>
      <c r="F488" s="364"/>
      <c r="G488" s="357"/>
      <c r="H488" s="357"/>
      <c r="I488" s="356"/>
      <c r="J488" s="356"/>
    </row>
    <row r="489" spans="2:10" s="326" customFormat="1">
      <c r="B489" s="346"/>
      <c r="C489" s="346"/>
      <c r="D489" s="346"/>
      <c r="F489" s="364"/>
      <c r="G489" s="357"/>
      <c r="H489" s="357"/>
      <c r="I489" s="356"/>
      <c r="J489" s="356"/>
    </row>
    <row r="490" spans="2:10" s="326" customFormat="1">
      <c r="B490" s="346"/>
      <c r="C490" s="346"/>
      <c r="D490" s="346"/>
      <c r="F490" s="364"/>
      <c r="G490" s="357"/>
      <c r="H490" s="357"/>
      <c r="I490" s="356"/>
      <c r="J490" s="356"/>
    </row>
    <row r="491" spans="2:10" s="326" customFormat="1">
      <c r="B491" s="346"/>
      <c r="C491" s="346"/>
      <c r="D491" s="346"/>
      <c r="F491" s="364"/>
      <c r="G491" s="357"/>
      <c r="H491" s="357"/>
      <c r="I491" s="356"/>
      <c r="J491" s="356"/>
    </row>
    <row r="492" spans="2:10" s="326" customFormat="1">
      <c r="B492" s="346"/>
      <c r="C492" s="346"/>
      <c r="D492" s="346"/>
      <c r="F492" s="364"/>
      <c r="G492" s="357"/>
      <c r="H492" s="357"/>
      <c r="I492" s="356"/>
      <c r="J492" s="356"/>
    </row>
    <row r="493" spans="2:10" s="326" customFormat="1">
      <c r="B493" s="346"/>
      <c r="C493" s="346"/>
      <c r="D493" s="346"/>
      <c r="F493" s="364"/>
      <c r="G493" s="357"/>
      <c r="H493" s="357"/>
      <c r="I493" s="356"/>
      <c r="J493" s="356"/>
    </row>
    <row r="494" spans="2:10" s="326" customFormat="1">
      <c r="B494" s="346"/>
      <c r="C494" s="346"/>
      <c r="D494" s="346"/>
      <c r="F494" s="364"/>
      <c r="G494" s="357"/>
      <c r="H494" s="357"/>
      <c r="I494" s="356"/>
      <c r="J494" s="356"/>
    </row>
    <row r="495" spans="2:10" s="326" customFormat="1">
      <c r="B495" s="346"/>
      <c r="C495" s="346"/>
      <c r="D495" s="346"/>
      <c r="F495" s="364"/>
      <c r="G495" s="357"/>
      <c r="H495" s="357"/>
      <c r="I495" s="356"/>
      <c r="J495" s="356"/>
    </row>
    <row r="496" spans="2:10" s="326" customFormat="1">
      <c r="B496" s="346"/>
      <c r="C496" s="346"/>
      <c r="D496" s="346"/>
      <c r="F496" s="364"/>
      <c r="G496" s="357"/>
      <c r="H496" s="357"/>
      <c r="I496" s="356"/>
      <c r="J496" s="356"/>
    </row>
    <row r="497" spans="2:10" s="326" customFormat="1">
      <c r="B497" s="346"/>
      <c r="C497" s="346"/>
      <c r="D497" s="346"/>
      <c r="F497" s="364"/>
      <c r="G497" s="357"/>
      <c r="H497" s="357"/>
      <c r="I497" s="356"/>
      <c r="J497" s="356"/>
    </row>
    <row r="498" spans="2:10" s="326" customFormat="1">
      <c r="B498" s="346"/>
      <c r="C498" s="346"/>
      <c r="D498" s="346"/>
      <c r="F498" s="364"/>
      <c r="G498" s="357"/>
      <c r="H498" s="357"/>
      <c r="I498" s="356"/>
      <c r="J498" s="356"/>
    </row>
    <row r="499" spans="2:10" s="326" customFormat="1">
      <c r="B499" s="346"/>
      <c r="C499" s="346"/>
      <c r="D499" s="346"/>
      <c r="F499" s="364"/>
      <c r="G499" s="357"/>
      <c r="H499" s="357"/>
      <c r="I499" s="356"/>
      <c r="J499" s="356"/>
    </row>
    <row r="500" spans="2:10" s="326" customFormat="1">
      <c r="B500" s="346"/>
      <c r="C500" s="346"/>
      <c r="D500" s="346"/>
      <c r="F500" s="364"/>
      <c r="G500" s="357"/>
      <c r="H500" s="357"/>
      <c r="I500" s="356"/>
      <c r="J500" s="356"/>
    </row>
    <row r="501" spans="2:10" s="326" customFormat="1">
      <c r="B501" s="346"/>
      <c r="C501" s="346"/>
      <c r="D501" s="346"/>
      <c r="F501" s="364"/>
      <c r="G501" s="357"/>
      <c r="H501" s="357"/>
      <c r="I501" s="356"/>
      <c r="J501" s="356"/>
    </row>
    <row r="502" spans="2:10" s="326" customFormat="1">
      <c r="B502" s="346"/>
      <c r="C502" s="346"/>
      <c r="D502" s="346"/>
      <c r="F502" s="364"/>
      <c r="G502" s="357"/>
      <c r="H502" s="357"/>
      <c r="I502" s="356"/>
      <c r="J502" s="356"/>
    </row>
    <row r="503" spans="2:10" s="326" customFormat="1">
      <c r="B503" s="346"/>
      <c r="C503" s="346"/>
      <c r="D503" s="346"/>
      <c r="F503" s="364"/>
      <c r="G503" s="357"/>
      <c r="H503" s="357"/>
      <c r="I503" s="356"/>
      <c r="J503" s="356"/>
    </row>
    <row r="504" spans="2:10" s="326" customFormat="1">
      <c r="B504" s="346"/>
      <c r="C504" s="346"/>
      <c r="D504" s="346"/>
      <c r="F504" s="364"/>
      <c r="G504" s="357"/>
      <c r="H504" s="357"/>
      <c r="I504" s="356"/>
      <c r="J504" s="356"/>
    </row>
    <row r="505" spans="2:10" s="326" customFormat="1">
      <c r="B505" s="346"/>
      <c r="C505" s="346"/>
      <c r="D505" s="346"/>
      <c r="F505" s="364"/>
      <c r="G505" s="357"/>
      <c r="H505" s="357"/>
      <c r="I505" s="356"/>
      <c r="J505" s="356"/>
    </row>
    <row r="506" spans="2:10" s="326" customFormat="1">
      <c r="B506" s="346"/>
      <c r="C506" s="346"/>
      <c r="D506" s="346"/>
      <c r="F506" s="364"/>
      <c r="G506" s="357"/>
      <c r="H506" s="357"/>
      <c r="I506" s="356"/>
      <c r="J506" s="356"/>
    </row>
    <row r="507" spans="2:10" s="326" customFormat="1">
      <c r="B507" s="346"/>
      <c r="C507" s="346"/>
      <c r="D507" s="346"/>
      <c r="F507" s="364"/>
      <c r="G507" s="357"/>
      <c r="H507" s="357"/>
      <c r="I507" s="356"/>
      <c r="J507" s="356"/>
    </row>
    <row r="508" spans="2:10" s="326" customFormat="1">
      <c r="B508" s="346"/>
      <c r="C508" s="346"/>
      <c r="D508" s="346"/>
      <c r="F508" s="364"/>
      <c r="G508" s="357"/>
      <c r="H508" s="357"/>
      <c r="I508" s="356"/>
      <c r="J508" s="356"/>
    </row>
    <row r="509" spans="2:10" s="326" customFormat="1">
      <c r="B509" s="346"/>
      <c r="C509" s="346"/>
      <c r="D509" s="346"/>
      <c r="F509" s="364"/>
      <c r="G509" s="357"/>
      <c r="H509" s="357"/>
      <c r="I509" s="356"/>
      <c r="J509" s="356"/>
    </row>
    <row r="510" spans="2:10" s="326" customFormat="1">
      <c r="B510" s="346"/>
      <c r="C510" s="346"/>
      <c r="D510" s="346"/>
      <c r="F510" s="364"/>
      <c r="G510" s="357"/>
      <c r="H510" s="357"/>
      <c r="I510" s="356"/>
      <c r="J510" s="356"/>
    </row>
    <row r="511" spans="2:10" s="326" customFormat="1">
      <c r="B511" s="346"/>
      <c r="C511" s="346"/>
      <c r="D511" s="346"/>
      <c r="F511" s="364"/>
      <c r="G511" s="357"/>
      <c r="H511" s="357"/>
      <c r="I511" s="356"/>
      <c r="J511" s="356"/>
    </row>
  </sheetData>
  <sheetProtection algorithmName="SHA-512" hashValue="49PPz2joSYh4xLS9kpGsTeU+cpVX3nXbEZY6i/wZhXqI3jfFb09CI2gq3+E0KppBfPgUZg0NTcqGx2+iqeGeSA==" saltValue="AW/d/pxZo3x9x74u49GZxg==" spinCount="100000" sheet="1" objects="1" scenarios="1"/>
  <mergeCells count="12">
    <mergeCell ref="B5:B6"/>
    <mergeCell ref="C5:C6"/>
    <mergeCell ref="D5:D6"/>
    <mergeCell ref="E5:E6"/>
    <mergeCell ref="F5:F6"/>
    <mergeCell ref="H5:H6"/>
    <mergeCell ref="I5:I6"/>
    <mergeCell ref="C2:F3"/>
    <mergeCell ref="G2:I2"/>
    <mergeCell ref="G3:I3"/>
    <mergeCell ref="C4:F4"/>
    <mergeCell ref="G5:G6"/>
  </mergeCells>
  <phoneticPr fontId="83" type="noConversion"/>
  <hyperlinks>
    <hyperlink ref="J2" location="Übersicht!A1" display="zur Gesamtübersicht" xr:uid="{00000000-0004-0000-0400-000000000000}"/>
    <hyperlink ref="F7" location="'1-SV'!A1" display="Stadtverwaltung " xr:uid="{00000000-0004-0000-0400-000001000000}"/>
    <hyperlink ref="F8" location="'2-Marstall'!A1" display="Verwaltungsgeb. Marstall inkl. Grünes Klassenzimmer" xr:uid="{00000000-0004-0000-0400-00000C000000}"/>
    <hyperlink ref="F9" location="'3- Friedhof'!A1" display="Verwaltung Parkfriedhof MGN" xr:uid="{3F38EFB0-3D8B-4B39-A69E-7D9CB469BF77}"/>
    <hyperlink ref="F10" location="'4-ADA'!A1" display="Galerie ADA" xr:uid="{15107B80-5AD0-4118-B0B9-6C599A4A3C03}"/>
    <hyperlink ref="F11" location="'5-Bibo'!A1" display="Bibliothek Meiningen" xr:uid="{5D99DC61-F38C-4A46-9E85-DEAFA432D73F}"/>
    <hyperlink ref="F13" location="'6b-Volkshaus- BR'!A1" display="Volkshaus Bedarfsreinigung" xr:uid="{C1557FB8-22C2-4CC8-9417-E218F2131900}"/>
    <hyperlink ref="F12" location="'6a-Volkshaus-UR'!A1" display="Volkshaus Unterhaltsreinigung" xr:uid="{CC7770FB-0A05-47BE-9EDC-64A02CE85FC7}"/>
  </hyperlink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9" tint="0.59999389629810485"/>
  </sheetPr>
  <dimension ref="B1:U43"/>
  <sheetViews>
    <sheetView showGridLines="0" zoomScale="80" zoomScaleNormal="80" workbookViewId="0">
      <selection activeCell="E11" sqref="E11:G11"/>
    </sheetView>
  </sheetViews>
  <sheetFormatPr baseColWidth="10" defaultColWidth="10.85546875" defaultRowHeight="15"/>
  <cols>
    <col min="1" max="1" width="0.5703125" customWidth="1"/>
    <col min="2" max="2" width="11.42578125" customWidth="1"/>
    <col min="3" max="3" width="3.140625" customWidth="1"/>
    <col min="4" max="4" width="9.7109375" customWidth="1"/>
    <col min="5" max="5" width="15.7109375" customWidth="1"/>
    <col min="6" max="6" width="25.7109375" customWidth="1"/>
    <col min="7" max="7" width="23" customWidth="1"/>
    <col min="8" max="8" width="0.140625" style="134" customWidth="1"/>
    <col min="9" max="9" width="14.85546875" hidden="1" customWidth="1"/>
    <col min="10" max="12" width="7.28515625" customWidth="1"/>
    <col min="13" max="13" width="7.85546875" customWidth="1"/>
    <col min="14" max="17" width="7.28515625" customWidth="1"/>
  </cols>
  <sheetData>
    <row r="1" spans="2:21" ht="25.5" customHeight="1" thickBot="1">
      <c r="B1" s="742" t="str">
        <f>Übersicht!B2</f>
        <v>Stadt Meiningen / Los 1</v>
      </c>
      <c r="C1" s="743"/>
      <c r="D1" s="743"/>
      <c r="E1" s="743"/>
      <c r="F1" s="743"/>
      <c r="G1" s="744"/>
    </row>
    <row r="2" spans="2:21" ht="18.75" thickBot="1">
      <c r="B2" s="307" t="s">
        <v>170</v>
      </c>
      <c r="C2" s="307"/>
      <c r="D2" s="307"/>
      <c r="E2" s="307"/>
      <c r="F2" s="747" t="s">
        <v>45</v>
      </c>
      <c r="G2" s="748"/>
      <c r="H2" s="748"/>
      <c r="I2" s="749"/>
    </row>
    <row r="3" spans="2:21" ht="18">
      <c r="B3" s="307"/>
      <c r="C3" s="307"/>
      <c r="D3" s="307"/>
      <c r="E3" s="307"/>
      <c r="F3" s="745" t="s">
        <v>3</v>
      </c>
      <c r="G3" s="745"/>
      <c r="H3" s="745"/>
      <c r="I3" s="745"/>
    </row>
    <row r="4" spans="2:21">
      <c r="D4" s="209" t="s">
        <v>2</v>
      </c>
      <c r="E4" s="210"/>
    </row>
    <row r="5" spans="2:21">
      <c r="D5" s="211"/>
      <c r="R5" s="746"/>
      <c r="S5" s="746"/>
      <c r="T5" s="746"/>
      <c r="U5" s="746"/>
    </row>
    <row r="6" spans="2:21" ht="17.100000000000001" customHeight="1">
      <c r="D6" s="212" t="s">
        <v>4</v>
      </c>
      <c r="E6" s="751" t="s">
        <v>483</v>
      </c>
      <c r="F6" s="752"/>
      <c r="G6" s="753"/>
    </row>
    <row r="7" spans="2:21" ht="29.25" customHeight="1">
      <c r="D7" s="212" t="s">
        <v>5</v>
      </c>
      <c r="E7" s="750" t="s">
        <v>157</v>
      </c>
      <c r="F7" s="750"/>
      <c r="G7" s="750"/>
    </row>
    <row r="8" spans="2:21" ht="17.100000000000001" customHeight="1">
      <c r="D8" s="212" t="s">
        <v>6</v>
      </c>
      <c r="E8" s="730" t="s">
        <v>159</v>
      </c>
      <c r="F8" s="730"/>
      <c r="G8" s="730"/>
    </row>
    <row r="9" spans="2:21" ht="17.100000000000001" customHeight="1">
      <c r="D9" s="212" t="s">
        <v>7</v>
      </c>
      <c r="E9" s="730" t="s">
        <v>498</v>
      </c>
      <c r="F9" s="730"/>
      <c r="G9" s="730"/>
    </row>
    <row r="10" spans="2:21" ht="17.100000000000001" customHeight="1">
      <c r="D10" s="213" t="s">
        <v>8</v>
      </c>
      <c r="E10" s="729" t="s">
        <v>249</v>
      </c>
      <c r="F10" s="729"/>
      <c r="G10" s="729"/>
    </row>
    <row r="11" spans="2:21" ht="17.100000000000001" customHeight="1">
      <c r="D11" s="212" t="s">
        <v>9</v>
      </c>
      <c r="E11" s="729" t="s">
        <v>10</v>
      </c>
      <c r="F11" s="729"/>
      <c r="G11" s="729"/>
    </row>
    <row r="12" spans="2:21" ht="17.100000000000001" customHeight="1">
      <c r="D12" s="212" t="s">
        <v>11</v>
      </c>
      <c r="E12" s="729" t="s">
        <v>250</v>
      </c>
      <c r="F12" s="729"/>
      <c r="G12" s="729"/>
    </row>
    <row r="13" spans="2:21" ht="14.25" customHeight="1" thickBot="1">
      <c r="K13" s="734"/>
      <c r="L13" s="734"/>
      <c r="M13" s="734"/>
      <c r="N13" s="734"/>
      <c r="O13" s="734"/>
      <c r="P13" s="734"/>
    </row>
    <row r="14" spans="2:21" s="50" customFormat="1" ht="27.75" customHeight="1">
      <c r="B14" s="735" t="s">
        <v>12</v>
      </c>
      <c r="C14" s="736"/>
      <c r="D14" s="736"/>
      <c r="E14" s="736"/>
      <c r="F14" s="736"/>
      <c r="G14" s="737"/>
      <c r="H14" s="198"/>
      <c r="I14" s="296"/>
      <c r="J14" s="738"/>
      <c r="K14" s="738"/>
      <c r="L14" s="738"/>
      <c r="M14" s="738"/>
      <c r="N14" s="738"/>
      <c r="O14" s="738"/>
      <c r="P14" s="738"/>
      <c r="Q14" s="738"/>
    </row>
    <row r="15" spans="2:21" ht="48" customHeight="1" thickBot="1">
      <c r="B15" s="740" t="s">
        <v>13</v>
      </c>
      <c r="C15" s="741"/>
      <c r="D15" s="741"/>
      <c r="E15" s="741"/>
      <c r="F15" s="214" t="s">
        <v>14</v>
      </c>
      <c r="G15" s="215" t="s">
        <v>251</v>
      </c>
      <c r="I15" s="297"/>
      <c r="J15" s="298"/>
      <c r="K15" s="298"/>
      <c r="L15" s="298"/>
      <c r="M15" s="298"/>
      <c r="N15" s="298"/>
      <c r="O15" s="298"/>
      <c r="P15" s="298"/>
      <c r="Q15" s="298"/>
    </row>
    <row r="16" spans="2:21">
      <c r="B16" s="311">
        <v>7</v>
      </c>
      <c r="C16" s="46" t="s">
        <v>15</v>
      </c>
      <c r="D16" s="45" t="s">
        <v>16</v>
      </c>
      <c r="E16" s="45"/>
      <c r="F16" s="46">
        <v>365</v>
      </c>
      <c r="G16" s="216">
        <v>282</v>
      </c>
      <c r="I16" s="3"/>
      <c r="J16" s="299"/>
      <c r="K16" s="300"/>
      <c r="L16" s="300"/>
      <c r="M16" s="300"/>
      <c r="N16" s="300"/>
      <c r="O16" s="300"/>
      <c r="P16" s="300"/>
      <c r="Q16" s="300"/>
    </row>
    <row r="17" spans="2:17">
      <c r="B17" s="217">
        <v>6</v>
      </c>
      <c r="C17" s="46" t="s">
        <v>15</v>
      </c>
      <c r="D17" t="s">
        <v>17</v>
      </c>
      <c r="F17" s="46">
        <v>304</v>
      </c>
      <c r="G17" s="218">
        <v>230</v>
      </c>
      <c r="I17" s="256"/>
      <c r="J17" s="299"/>
      <c r="K17" s="300"/>
      <c r="L17" s="300"/>
      <c r="M17" s="300"/>
      <c r="N17" s="300"/>
      <c r="O17" s="300"/>
      <c r="P17" s="300"/>
      <c r="Q17" s="300"/>
    </row>
    <row r="18" spans="2:17">
      <c r="B18" s="217">
        <v>5</v>
      </c>
      <c r="C18" s="46" t="s">
        <v>15</v>
      </c>
      <c r="D18" t="s">
        <v>18</v>
      </c>
      <c r="F18" s="46">
        <v>252</v>
      </c>
      <c r="G18" s="216">
        <v>187</v>
      </c>
      <c r="J18" s="299"/>
      <c r="K18" s="300"/>
      <c r="L18" s="300"/>
      <c r="M18" s="300"/>
      <c r="N18" s="300"/>
      <c r="O18" s="300"/>
      <c r="P18" s="300"/>
      <c r="Q18" s="300"/>
    </row>
    <row r="19" spans="2:17">
      <c r="B19" s="217">
        <v>4</v>
      </c>
      <c r="C19" s="312" t="s">
        <v>15</v>
      </c>
      <c r="D19" s="45" t="s">
        <v>19</v>
      </c>
      <c r="F19" s="46">
        <v>202</v>
      </c>
      <c r="G19" s="216">
        <v>150.4</v>
      </c>
      <c r="J19" s="299"/>
      <c r="K19" s="300"/>
      <c r="L19" s="300"/>
      <c r="M19" s="300"/>
      <c r="N19" s="300"/>
      <c r="O19" s="300"/>
      <c r="P19" s="300"/>
      <c r="Q19" s="300"/>
    </row>
    <row r="20" spans="2:17" s="50" customFormat="1">
      <c r="B20" s="217">
        <v>3</v>
      </c>
      <c r="C20" s="46" t="s">
        <v>15</v>
      </c>
      <c r="D20" t="s">
        <v>20</v>
      </c>
      <c r="E20"/>
      <c r="F20" s="46">
        <v>151</v>
      </c>
      <c r="G20" s="216">
        <v>112.8</v>
      </c>
      <c r="H20" s="198"/>
      <c r="I20"/>
      <c r="J20" s="299"/>
      <c r="K20" s="300"/>
      <c r="L20" s="300"/>
      <c r="M20" s="300"/>
      <c r="N20" s="300"/>
      <c r="O20" s="300"/>
      <c r="P20" s="300"/>
      <c r="Q20" s="300"/>
    </row>
    <row r="21" spans="2:17">
      <c r="B21" s="217">
        <v>2.5</v>
      </c>
      <c r="C21" s="46" t="s">
        <v>15</v>
      </c>
      <c r="D21" t="s">
        <v>21</v>
      </c>
      <c r="F21" s="46">
        <v>126</v>
      </c>
      <c r="G21" s="220">
        <v>94</v>
      </c>
      <c r="I21" s="301"/>
      <c r="J21" s="299"/>
      <c r="K21" s="300"/>
      <c r="L21" s="300"/>
      <c r="M21" s="300"/>
      <c r="N21" s="300"/>
      <c r="O21" s="300"/>
      <c r="P21" s="300"/>
      <c r="Q21" s="300"/>
    </row>
    <row r="22" spans="2:17">
      <c r="B22" s="217">
        <v>2</v>
      </c>
      <c r="C22" s="46" t="s">
        <v>15</v>
      </c>
      <c r="D22" t="s">
        <v>22</v>
      </c>
      <c r="F22" s="46">
        <v>104</v>
      </c>
      <c r="G22" s="220">
        <v>74</v>
      </c>
      <c r="I22" s="3"/>
      <c r="J22" s="299"/>
      <c r="K22" s="300"/>
      <c r="L22" s="300"/>
      <c r="M22" s="300"/>
      <c r="N22" s="300"/>
      <c r="O22" s="300"/>
      <c r="P22" s="300"/>
      <c r="Q22" s="300"/>
    </row>
    <row r="23" spans="2:17">
      <c r="B23" s="217">
        <v>1</v>
      </c>
      <c r="C23" s="46" t="s">
        <v>15</v>
      </c>
      <c r="D23" t="s">
        <v>23</v>
      </c>
      <c r="F23" s="46">
        <v>52</v>
      </c>
      <c r="G23" s="220">
        <v>38</v>
      </c>
      <c r="I23" s="3"/>
      <c r="J23" s="299"/>
      <c r="K23" s="300"/>
      <c r="L23" s="300"/>
      <c r="M23" s="300"/>
      <c r="N23" s="300"/>
      <c r="O23" s="300"/>
      <c r="P23" s="300"/>
      <c r="Q23" s="300"/>
    </row>
    <row r="24" spans="2:17">
      <c r="B24" s="217">
        <v>0.5</v>
      </c>
      <c r="C24" s="46" t="s">
        <v>15</v>
      </c>
      <c r="D24" t="s">
        <v>24</v>
      </c>
      <c r="F24" s="46">
        <v>26</v>
      </c>
      <c r="G24" s="220">
        <v>22</v>
      </c>
      <c r="I24" s="3"/>
      <c r="J24" s="299"/>
      <c r="K24" s="300"/>
      <c r="L24" s="300"/>
      <c r="M24" s="300"/>
      <c r="N24" s="300"/>
      <c r="O24" s="300"/>
      <c r="P24" s="300"/>
      <c r="Q24" s="300"/>
    </row>
    <row r="25" spans="2:17">
      <c r="B25" s="217" t="s">
        <v>25</v>
      </c>
      <c r="C25" s="46" t="s">
        <v>15</v>
      </c>
      <c r="D25" t="s">
        <v>26</v>
      </c>
      <c r="F25" s="46">
        <v>12</v>
      </c>
      <c r="G25" s="220">
        <v>11</v>
      </c>
      <c r="I25" s="3"/>
      <c r="J25" s="299"/>
      <c r="K25" s="300"/>
      <c r="L25" s="300"/>
      <c r="M25" s="300"/>
      <c r="N25" s="300"/>
      <c r="O25" s="300"/>
      <c r="P25" s="300"/>
      <c r="Q25" s="300"/>
    </row>
    <row r="26" spans="2:17">
      <c r="B26" s="217" t="s">
        <v>27</v>
      </c>
      <c r="C26" s="46" t="s">
        <v>15</v>
      </c>
      <c r="D26" t="s">
        <v>28</v>
      </c>
      <c r="F26" s="46">
        <v>4</v>
      </c>
      <c r="G26" s="220">
        <v>2</v>
      </c>
      <c r="I26" s="3"/>
      <c r="J26" s="299"/>
      <c r="K26" s="300"/>
      <c r="L26" s="300"/>
      <c r="M26" s="300"/>
      <c r="N26" s="300"/>
      <c r="O26" s="300"/>
      <c r="P26" s="300"/>
      <c r="Q26" s="300"/>
    </row>
    <row r="27" spans="2:17">
      <c r="B27" s="313" t="s">
        <v>29</v>
      </c>
      <c r="C27" s="46" t="s">
        <v>15</v>
      </c>
      <c r="D27" s="45" t="s">
        <v>30</v>
      </c>
      <c r="F27" s="221">
        <v>1</v>
      </c>
      <c r="G27" s="222">
        <v>1</v>
      </c>
      <c r="I27" s="3"/>
      <c r="J27" s="299"/>
      <c r="K27" s="300"/>
      <c r="L27" s="300"/>
      <c r="M27" s="300"/>
      <c r="N27" s="300"/>
      <c r="O27" s="300"/>
      <c r="P27" s="300"/>
      <c r="Q27" s="300"/>
    </row>
    <row r="28" spans="2:17">
      <c r="B28" s="217"/>
      <c r="C28" s="46"/>
      <c r="D28" s="3"/>
      <c r="G28" s="223"/>
      <c r="I28" s="301"/>
      <c r="J28" s="299"/>
      <c r="K28" s="300"/>
      <c r="L28" s="300"/>
      <c r="M28" s="300"/>
      <c r="N28" s="300"/>
      <c r="O28" s="300"/>
      <c r="P28" s="300"/>
      <c r="Q28" s="300"/>
    </row>
    <row r="29" spans="2:17">
      <c r="B29" s="217"/>
      <c r="C29" s="46"/>
      <c r="D29" s="3"/>
      <c r="F29" s="221"/>
      <c r="G29" s="221"/>
      <c r="I29" s="3"/>
      <c r="J29" s="299"/>
      <c r="K29" s="300"/>
      <c r="L29" s="300"/>
      <c r="M29" s="300"/>
      <c r="N29" s="300"/>
      <c r="O29" s="300"/>
      <c r="P29" s="300"/>
      <c r="Q29" s="300"/>
    </row>
    <row r="30" spans="2:17" ht="15.75" thickBot="1">
      <c r="B30" s="224"/>
      <c r="C30" s="225"/>
      <c r="D30" s="24"/>
      <c r="E30" s="226"/>
      <c r="F30" s="227"/>
      <c r="G30" s="227"/>
      <c r="I30" s="302"/>
      <c r="J30" s="299"/>
      <c r="K30" s="300"/>
      <c r="L30" s="300"/>
      <c r="M30" s="300"/>
      <c r="N30" s="300"/>
      <c r="O30" s="300"/>
      <c r="P30" s="300"/>
      <c r="Q30" s="300"/>
    </row>
    <row r="31" spans="2:17" ht="15.75" thickBot="1">
      <c r="B31" s="228" t="s">
        <v>5</v>
      </c>
      <c r="C31" s="229" t="s">
        <v>15</v>
      </c>
      <c r="D31" s="230" t="s">
        <v>31</v>
      </c>
      <c r="E31" s="230"/>
      <c r="F31" s="231"/>
      <c r="G31" s="231"/>
      <c r="I31" s="3"/>
      <c r="J31" s="303"/>
      <c r="K31" s="304"/>
      <c r="L31" s="304"/>
      <c r="M31" s="304"/>
      <c r="N31" s="304"/>
      <c r="O31" s="304"/>
      <c r="P31" s="304"/>
      <c r="Q31" s="304"/>
    </row>
    <row r="32" spans="2:17" ht="15.75" thickBot="1"/>
    <row r="33" spans="2:17" s="50" customFormat="1" ht="18" customHeight="1">
      <c r="B33" s="232" t="s">
        <v>32</v>
      </c>
      <c r="C33" s="233"/>
      <c r="D33" s="233"/>
      <c r="E33" s="233"/>
      <c r="F33" s="234"/>
      <c r="G33" s="235"/>
      <c r="H33" s="236"/>
      <c r="I33" s="739"/>
      <c r="J33" s="739"/>
      <c r="K33" s="739"/>
      <c r="L33" s="739"/>
      <c r="M33" s="739"/>
      <c r="N33" s="739"/>
      <c r="O33" s="739"/>
      <c r="P33" s="739"/>
      <c r="Q33" s="739"/>
    </row>
    <row r="34" spans="2:17" s="50" customFormat="1" ht="12.75" customHeight="1">
      <c r="B34" s="237"/>
      <c r="F34" s="238"/>
      <c r="G34" s="239"/>
      <c r="H34" s="236"/>
      <c r="I34" s="739"/>
      <c r="J34" s="739"/>
      <c r="K34" s="739"/>
      <c r="L34" s="739"/>
      <c r="M34" s="739"/>
      <c r="N34" s="739"/>
      <c r="O34" s="739"/>
      <c r="P34" s="739"/>
      <c r="Q34" s="739"/>
    </row>
    <row r="35" spans="2:17" s="50" customFormat="1" ht="12.75" customHeight="1">
      <c r="B35" s="240" t="s">
        <v>481</v>
      </c>
      <c r="F35" s="238"/>
      <c r="G35" s="239"/>
      <c r="H35" s="236"/>
      <c r="I35" s="739"/>
      <c r="J35" s="739"/>
      <c r="K35" s="739"/>
      <c r="L35" s="739"/>
      <c r="M35" s="739"/>
      <c r="N35" s="739"/>
      <c r="O35" s="739"/>
      <c r="P35" s="739"/>
      <c r="Q35" s="739"/>
    </row>
    <row r="36" spans="2:17" s="50" customFormat="1" ht="12.75" customHeight="1">
      <c r="B36" s="240" t="s">
        <v>482</v>
      </c>
      <c r="F36" s="238"/>
      <c r="G36" s="239"/>
      <c r="H36" s="236"/>
      <c r="I36" s="739"/>
      <c r="J36" s="739"/>
      <c r="K36" s="739"/>
      <c r="L36" s="739"/>
      <c r="M36" s="739"/>
      <c r="N36" s="739"/>
      <c r="O36" s="739"/>
      <c r="P36" s="739"/>
      <c r="Q36" s="739"/>
    </row>
    <row r="37" spans="2:17" s="50" customFormat="1" ht="12.75" customHeight="1" thickBot="1">
      <c r="B37" s="241"/>
      <c r="C37" s="242"/>
      <c r="D37" s="242"/>
      <c r="E37" s="242"/>
      <c r="F37" s="243"/>
      <c r="G37" s="244"/>
      <c r="H37" s="236"/>
      <c r="I37" s="245"/>
      <c r="J37" s="245"/>
      <c r="K37" s="245"/>
      <c r="L37" s="245"/>
      <c r="M37" s="245"/>
      <c r="N37" s="245"/>
      <c r="O37" s="245"/>
      <c r="P37" s="245"/>
      <c r="Q37" s="245"/>
    </row>
    <row r="38" spans="2:17" ht="12.75" customHeight="1" thickBot="1">
      <c r="B38" s="46"/>
      <c r="C38" s="46"/>
      <c r="F38" s="46"/>
      <c r="G38" s="46"/>
      <c r="H38" s="246"/>
      <c r="I38" s="245"/>
      <c r="J38" s="245"/>
      <c r="K38" s="245"/>
      <c r="L38" s="245"/>
      <c r="M38" s="245"/>
      <c r="N38" s="245"/>
      <c r="O38" s="245"/>
      <c r="P38" s="245"/>
      <c r="Q38" s="245"/>
    </row>
    <row r="39" spans="2:17" s="50" customFormat="1" ht="18" customHeight="1">
      <c r="B39" s="247" t="s">
        <v>33</v>
      </c>
      <c r="C39" s="233"/>
      <c r="D39" s="233"/>
      <c r="E39" s="233"/>
      <c r="F39" s="234"/>
      <c r="G39" s="235"/>
      <c r="H39" s="236"/>
      <c r="I39" s="245"/>
      <c r="J39" s="245"/>
      <c r="K39" s="245"/>
      <c r="L39" s="245"/>
      <c r="M39" s="245"/>
      <c r="N39" s="245"/>
      <c r="O39" s="245"/>
      <c r="P39" s="245"/>
      <c r="Q39" s="245"/>
    </row>
    <row r="40" spans="2:17" ht="69.75" customHeight="1" thickBot="1">
      <c r="B40" s="248" t="s">
        <v>34</v>
      </c>
      <c r="C40" s="731" t="s">
        <v>35</v>
      </c>
      <c r="D40" s="732"/>
      <c r="E40" s="732"/>
      <c r="F40" s="732"/>
      <c r="G40" s="733"/>
      <c r="I40" s="245"/>
      <c r="J40" s="245"/>
      <c r="K40" s="245"/>
      <c r="L40" s="245"/>
      <c r="M40" s="245"/>
      <c r="N40" s="245"/>
      <c r="O40" s="245"/>
      <c r="P40" s="245"/>
      <c r="Q40" s="245"/>
    </row>
    <row r="41" spans="2:17" ht="12.75" customHeight="1">
      <c r="B41" s="249"/>
      <c r="C41" s="250"/>
      <c r="I41" s="245"/>
      <c r="J41" s="245"/>
      <c r="K41" s="245"/>
      <c r="L41" s="245"/>
      <c r="M41" s="245"/>
      <c r="N41" s="245"/>
      <c r="O41" s="245"/>
      <c r="P41" s="245"/>
      <c r="Q41" s="245"/>
    </row>
    <row r="42" spans="2:17" ht="22.5" customHeight="1">
      <c r="I42" s="245"/>
      <c r="J42" s="245"/>
      <c r="K42" s="245"/>
      <c r="L42" s="245"/>
      <c r="M42" s="245"/>
      <c r="N42" s="245"/>
      <c r="O42" s="245"/>
      <c r="P42" s="245"/>
      <c r="Q42" s="245"/>
    </row>
    <row r="43" spans="2:17" ht="13.5" customHeight="1">
      <c r="I43" s="245"/>
      <c r="J43" s="245"/>
      <c r="K43" s="245"/>
      <c r="L43" s="245"/>
      <c r="M43" s="245"/>
      <c r="N43" s="245"/>
      <c r="O43" s="245"/>
      <c r="P43" s="245"/>
      <c r="Q43" s="245"/>
    </row>
  </sheetData>
  <sheetProtection algorithmName="SHA-512" hashValue="1Of4QSs0Jqsi99lCm6Pqb43IGOwZ5PLJIHe7ad3vWxHHHDlV63lxdywblJbHjJS0k27ZRBnOPDfLDzaHJjJsCA==" saltValue="ZyGqami96pzHA+XFAsPKzg==" spinCount="100000" sheet="1" objects="1" scenarios="1"/>
  <mergeCells count="17">
    <mergeCell ref="B1:G1"/>
    <mergeCell ref="F3:I3"/>
    <mergeCell ref="R5:U5"/>
    <mergeCell ref="F2:I2"/>
    <mergeCell ref="E7:G7"/>
    <mergeCell ref="E6:G6"/>
    <mergeCell ref="C40:G40"/>
    <mergeCell ref="K13:P13"/>
    <mergeCell ref="B14:G14"/>
    <mergeCell ref="J14:Q14"/>
    <mergeCell ref="I33:Q36"/>
    <mergeCell ref="B15:E15"/>
    <mergeCell ref="E12:G12"/>
    <mergeCell ref="E11:G11"/>
    <mergeCell ref="E10:G10"/>
    <mergeCell ref="E9:G9"/>
    <mergeCell ref="E8:G8"/>
  </mergeCells>
  <hyperlinks>
    <hyperlink ref="F2" location="Übersicht!A1" display="zur Gesamtübersicht" xr:uid="{00000000-0004-0000-0500-000001000000}"/>
    <hyperlink ref="F3:I3" location="'3-Angebotsgesamtübersicht'!A1" display="zur Angebotsgesamtübersicht" xr:uid="{C4183C9C-DDDC-4CB7-9549-2F6950FD1ED7}"/>
  </hyperlinks>
  <printOptions horizontalCentered="1"/>
  <pageMargins left="0.31496062992125984" right="0.31496062992125984" top="0.39370078740157483" bottom="0.39370078740157483" header="0.31496062992125984" footer="0.31496062992125984"/>
  <pageSetup paperSize="9" orientation="portrait" r:id="rId1"/>
  <headerFooter>
    <oddFooter>&amp;L&amp;F&amp;C&amp;A&amp;R&amp;P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rgb="FF99CCFF"/>
  </sheetPr>
  <dimension ref="A1:J409"/>
  <sheetViews>
    <sheetView showGridLines="0" zoomScale="120" zoomScaleNormal="120" workbookViewId="0">
      <selection activeCell="H20" sqref="H20"/>
    </sheetView>
  </sheetViews>
  <sheetFormatPr baseColWidth="10" defaultColWidth="11.42578125" defaultRowHeight="15"/>
  <cols>
    <col min="1" max="1" width="0.28515625" customWidth="1"/>
    <col min="2" max="2" width="60" customWidth="1"/>
    <col min="3" max="3" width="2.85546875" customWidth="1"/>
    <col min="4" max="7" width="2.7109375" customWidth="1"/>
    <col min="8" max="8" width="23" customWidth="1"/>
    <col min="9" max="9" width="4" customWidth="1"/>
    <col min="10" max="10" width="25.7109375" customWidth="1"/>
  </cols>
  <sheetData>
    <row r="1" spans="1:10" ht="2.25" customHeight="1" thickBot="1"/>
    <row r="2" spans="1:10" ht="33.75" customHeight="1" thickBot="1">
      <c r="A2" s="55"/>
      <c r="B2" s="754" t="str">
        <f>Übersicht!B2</f>
        <v>Stadt Meiningen / Los 1</v>
      </c>
      <c r="C2" s="755"/>
      <c r="D2" s="755"/>
      <c r="E2" s="755"/>
      <c r="F2" s="755"/>
      <c r="G2" s="755"/>
      <c r="H2" s="756"/>
      <c r="I2" t="s">
        <v>58</v>
      </c>
    </row>
    <row r="3" spans="1:10" ht="18">
      <c r="A3" s="55"/>
      <c r="B3" s="56"/>
      <c r="C3" s="57" t="s">
        <v>36</v>
      </c>
      <c r="D3" s="57"/>
      <c r="E3" s="58"/>
      <c r="F3" s="59"/>
      <c r="G3" s="60"/>
      <c r="H3" s="61" t="s">
        <v>37</v>
      </c>
      <c r="I3" s="3"/>
    </row>
    <row r="4" spans="1:10" ht="45" customHeight="1" thickBot="1">
      <c r="A4" s="62"/>
      <c r="B4" s="63" t="s">
        <v>451</v>
      </c>
      <c r="C4" s="64" t="s">
        <v>38</v>
      </c>
      <c r="D4" s="64" t="s">
        <v>202</v>
      </c>
      <c r="E4" s="64" t="s">
        <v>39</v>
      </c>
      <c r="F4" s="64" t="s">
        <v>40</v>
      </c>
      <c r="G4" s="64" t="s">
        <v>41</v>
      </c>
      <c r="H4" s="314" t="s">
        <v>484</v>
      </c>
    </row>
    <row r="5" spans="1:10" ht="19.5" customHeight="1" thickBot="1">
      <c r="A5" s="65"/>
      <c r="B5" s="66" t="s">
        <v>452</v>
      </c>
      <c r="C5" s="760" t="s">
        <v>60</v>
      </c>
      <c r="D5" s="760"/>
      <c r="E5" s="760"/>
      <c r="F5" s="760"/>
      <c r="G5" s="760"/>
      <c r="H5" s="761"/>
      <c r="J5" s="443" t="s">
        <v>203</v>
      </c>
    </row>
    <row r="6" spans="1:10" s="71" customFormat="1" ht="15" customHeight="1">
      <c r="A6" s="67"/>
      <c r="B6" s="68" t="s">
        <v>43</v>
      </c>
      <c r="C6" s="69"/>
      <c r="D6" s="69"/>
      <c r="E6" s="69"/>
      <c r="F6" s="69"/>
      <c r="G6" s="69"/>
      <c r="H6" s="70"/>
      <c r="J6" s="442" t="s">
        <v>3</v>
      </c>
    </row>
    <row r="7" spans="1:10" s="71" customFormat="1" ht="11.25" customHeight="1">
      <c r="A7" s="762"/>
      <c r="B7" s="72" t="s">
        <v>219</v>
      </c>
      <c r="C7" s="73"/>
      <c r="D7" s="73" t="s">
        <v>44</v>
      </c>
      <c r="E7" s="73"/>
      <c r="F7" s="73"/>
      <c r="G7" s="73"/>
      <c r="H7" s="74"/>
    </row>
    <row r="8" spans="1:10" s="71" customFormat="1" ht="11.25" customHeight="1">
      <c r="A8" s="762"/>
      <c r="B8" s="72" t="s">
        <v>499</v>
      </c>
      <c r="C8" s="73"/>
      <c r="D8" s="73" t="s">
        <v>44</v>
      </c>
      <c r="E8" s="73"/>
      <c r="F8" s="73"/>
      <c r="G8" s="73"/>
      <c r="H8" s="74"/>
    </row>
    <row r="9" spans="1:10" s="71" customFormat="1" ht="11.25" customHeight="1">
      <c r="A9" s="762"/>
      <c r="B9" s="72" t="s">
        <v>204</v>
      </c>
      <c r="C9" s="73"/>
      <c r="D9" s="73" t="s">
        <v>44</v>
      </c>
      <c r="E9" s="73"/>
      <c r="F9" s="73"/>
      <c r="G9" s="73"/>
      <c r="H9" s="74"/>
    </row>
    <row r="10" spans="1:10" s="75" customFormat="1" ht="11.25" customHeight="1" thickBot="1">
      <c r="A10" s="763"/>
      <c r="B10" s="72" t="s">
        <v>257</v>
      </c>
      <c r="C10" s="73"/>
      <c r="D10" s="73"/>
      <c r="E10" s="73"/>
      <c r="F10" s="73"/>
      <c r="G10" s="73"/>
      <c r="H10" s="74"/>
    </row>
    <row r="11" spans="1:10" s="75" customFormat="1" ht="15" customHeight="1">
      <c r="A11" s="76"/>
      <c r="B11" s="77" t="s">
        <v>174</v>
      </c>
      <c r="C11" s="764"/>
      <c r="D11" s="765"/>
      <c r="E11" s="765"/>
      <c r="F11" s="765"/>
      <c r="G11" s="765"/>
      <c r="H11" s="766"/>
    </row>
    <row r="12" spans="1:10" s="79" customFormat="1" ht="12" customHeight="1">
      <c r="A12" s="76"/>
      <c r="B12" s="78" t="s">
        <v>49</v>
      </c>
      <c r="C12" s="767"/>
      <c r="D12" s="768"/>
      <c r="E12" s="768"/>
      <c r="F12" s="768"/>
      <c r="G12" s="768"/>
      <c r="H12" s="769"/>
    </row>
    <row r="13" spans="1:10" s="79" customFormat="1" ht="24" customHeight="1">
      <c r="A13" s="76"/>
      <c r="B13" s="80" t="s">
        <v>506</v>
      </c>
      <c r="C13" s="73"/>
      <c r="D13" s="73" t="s">
        <v>44</v>
      </c>
      <c r="E13" s="73"/>
      <c r="F13" s="73"/>
      <c r="G13" s="81"/>
      <c r="H13" s="82"/>
    </row>
    <row r="14" spans="1:10" s="79" customFormat="1" ht="27" customHeight="1">
      <c r="A14" s="76"/>
      <c r="B14" s="80" t="s">
        <v>474</v>
      </c>
      <c r="C14" s="83"/>
      <c r="D14" s="73"/>
      <c r="E14" s="73" t="s">
        <v>46</v>
      </c>
      <c r="F14" s="73"/>
      <c r="G14" s="81"/>
      <c r="H14" s="82"/>
    </row>
    <row r="15" spans="1:10" s="79" customFormat="1" ht="11.25" customHeight="1">
      <c r="A15" s="76"/>
      <c r="B15" s="72" t="s">
        <v>259</v>
      </c>
      <c r="C15" s="73"/>
      <c r="D15" s="73"/>
      <c r="E15" s="73" t="s">
        <v>46</v>
      </c>
      <c r="F15" s="73"/>
      <c r="G15" s="81"/>
      <c r="H15" s="82"/>
    </row>
    <row r="16" spans="1:10" s="79" customFormat="1" ht="11.25" customHeight="1">
      <c r="A16" s="76"/>
      <c r="B16" s="72" t="s">
        <v>207</v>
      </c>
      <c r="C16" s="73"/>
      <c r="D16" s="73"/>
      <c r="E16" s="73"/>
      <c r="F16" s="73" t="s">
        <v>46</v>
      </c>
      <c r="G16" s="81"/>
      <c r="H16" s="82"/>
    </row>
    <row r="17" spans="1:8" s="79" customFormat="1" ht="11.25" customHeight="1">
      <c r="A17" s="76"/>
      <c r="B17" s="84" t="s">
        <v>50</v>
      </c>
      <c r="C17" s="757"/>
      <c r="D17" s="758"/>
      <c r="E17" s="758"/>
      <c r="F17" s="758"/>
      <c r="G17" s="758"/>
      <c r="H17" s="759"/>
    </row>
    <row r="18" spans="1:8" s="75" customFormat="1" ht="11.25" customHeight="1">
      <c r="A18" s="76"/>
      <c r="B18" s="85" t="s">
        <v>503</v>
      </c>
      <c r="C18" s="73"/>
      <c r="D18" s="73" t="s">
        <v>44</v>
      </c>
      <c r="E18" s="73"/>
      <c r="F18" s="73"/>
      <c r="G18" s="73"/>
      <c r="H18" s="74"/>
    </row>
    <row r="19" spans="1:8" s="75" customFormat="1" ht="11.25" customHeight="1">
      <c r="A19" s="76"/>
      <c r="B19" s="72" t="s">
        <v>208</v>
      </c>
      <c r="C19" s="73" t="s">
        <v>44</v>
      </c>
      <c r="D19" s="73"/>
      <c r="E19" s="73"/>
      <c r="F19" s="73"/>
      <c r="G19" s="73"/>
      <c r="H19" s="74" t="s">
        <v>209</v>
      </c>
    </row>
    <row r="20" spans="1:8" s="75" customFormat="1" ht="11.25" customHeight="1">
      <c r="A20" s="76"/>
      <c r="B20" s="86" t="s">
        <v>258</v>
      </c>
      <c r="C20" s="73"/>
      <c r="D20" s="73" t="s">
        <v>44</v>
      </c>
      <c r="E20" s="73"/>
      <c r="F20" s="73"/>
      <c r="G20" s="73"/>
      <c r="H20" s="74"/>
    </row>
    <row r="21" spans="1:8" s="75" customFormat="1" ht="11.25" customHeight="1">
      <c r="A21" s="76"/>
      <c r="B21" s="72" t="s">
        <v>210</v>
      </c>
      <c r="C21" s="73"/>
      <c r="D21" s="73"/>
      <c r="E21" s="305">
        <v>1</v>
      </c>
      <c r="F21" s="73"/>
      <c r="G21" s="73"/>
      <c r="H21" s="74"/>
    </row>
    <row r="22" spans="1:8" s="75" customFormat="1" ht="11.25" customHeight="1">
      <c r="A22" s="76"/>
      <c r="B22" s="72" t="s">
        <v>211</v>
      </c>
      <c r="C22" s="73"/>
      <c r="D22" s="73"/>
      <c r="E22" s="305">
        <v>1</v>
      </c>
      <c r="F22" s="73"/>
      <c r="G22" s="73"/>
      <c r="H22" s="74"/>
    </row>
    <row r="23" spans="1:8" s="75" customFormat="1" ht="11.25" customHeight="1">
      <c r="A23" s="76"/>
      <c r="B23" s="87" t="s">
        <v>500</v>
      </c>
      <c r="C23" s="88"/>
      <c r="D23" s="73"/>
      <c r="E23" s="305">
        <v>1</v>
      </c>
      <c r="F23" s="73"/>
      <c r="G23" s="73"/>
      <c r="H23" s="74"/>
    </row>
    <row r="24" spans="1:8" s="75" customFormat="1" ht="11.25" customHeight="1">
      <c r="A24" s="76"/>
      <c r="B24" s="89" t="s">
        <v>212</v>
      </c>
      <c r="C24" s="73"/>
      <c r="D24" s="73" t="s">
        <v>44</v>
      </c>
      <c r="E24" s="73"/>
      <c r="F24" s="73"/>
      <c r="G24" s="73"/>
      <c r="H24" s="74"/>
    </row>
    <row r="25" spans="1:8" s="75" customFormat="1" ht="11.25" customHeight="1">
      <c r="A25" s="76"/>
      <c r="B25" s="90" t="s">
        <v>213</v>
      </c>
      <c r="C25" s="73" t="s">
        <v>44</v>
      </c>
      <c r="D25" s="73"/>
      <c r="E25" s="73"/>
      <c r="F25" s="73"/>
      <c r="G25" s="73"/>
      <c r="H25" s="74"/>
    </row>
    <row r="26" spans="1:8" s="75" customFormat="1" ht="11.25" customHeight="1">
      <c r="A26" s="76"/>
      <c r="B26" s="72" t="s">
        <v>158</v>
      </c>
      <c r="C26" s="73"/>
      <c r="D26" s="73"/>
      <c r="E26" s="305">
        <v>1</v>
      </c>
      <c r="F26" s="73"/>
      <c r="G26" s="73"/>
      <c r="H26" s="74"/>
    </row>
    <row r="27" spans="1:8" s="75" customFormat="1" ht="11.25" customHeight="1">
      <c r="A27" s="76"/>
      <c r="B27" s="72" t="s">
        <v>214</v>
      </c>
      <c r="C27" s="73"/>
      <c r="D27" s="73"/>
      <c r="E27" s="305">
        <v>1</v>
      </c>
      <c r="F27" s="73"/>
      <c r="G27" s="73"/>
      <c r="H27" s="74"/>
    </row>
    <row r="28" spans="1:8" s="75" customFormat="1" ht="11.25" customHeight="1" thickBot="1">
      <c r="A28" s="76"/>
      <c r="B28" s="72" t="s">
        <v>215</v>
      </c>
      <c r="C28" s="73"/>
      <c r="D28" s="73"/>
      <c r="E28" s="73"/>
      <c r="F28" s="73" t="s">
        <v>46</v>
      </c>
      <c r="G28" s="73"/>
      <c r="H28" s="74"/>
    </row>
    <row r="29" spans="1:8" s="75" customFormat="1" ht="15" customHeight="1">
      <c r="A29" s="76"/>
      <c r="B29" s="91" t="s">
        <v>47</v>
      </c>
      <c r="C29" s="772"/>
      <c r="D29" s="773"/>
      <c r="E29" s="773"/>
      <c r="F29" s="773"/>
      <c r="G29" s="773"/>
      <c r="H29" s="774"/>
    </row>
    <row r="30" spans="1:8" s="75" customFormat="1" ht="12">
      <c r="A30" s="76"/>
      <c r="B30" s="86" t="s">
        <v>216</v>
      </c>
      <c r="C30" s="73"/>
      <c r="D30" s="73" t="s">
        <v>44</v>
      </c>
      <c r="E30" s="73"/>
      <c r="F30" s="73"/>
      <c r="G30" s="73"/>
      <c r="H30" s="74"/>
    </row>
    <row r="31" spans="1:8" s="75" customFormat="1" ht="12">
      <c r="A31" s="76"/>
      <c r="B31" s="86" t="s">
        <v>217</v>
      </c>
      <c r="C31" s="73"/>
      <c r="D31" s="73" t="s">
        <v>44</v>
      </c>
      <c r="E31" s="73"/>
      <c r="F31" s="73"/>
      <c r="G31" s="73"/>
      <c r="H31" s="74"/>
    </row>
    <row r="32" spans="1:8" s="75" customFormat="1" ht="12">
      <c r="A32" s="76"/>
      <c r="B32" s="72" t="s">
        <v>501</v>
      </c>
      <c r="C32" s="73"/>
      <c r="D32" s="73"/>
      <c r="E32" s="73"/>
      <c r="F32" s="73" t="s">
        <v>46</v>
      </c>
      <c r="G32" s="73"/>
      <c r="H32" s="74"/>
    </row>
    <row r="33" spans="1:9" s="75" customFormat="1" ht="12.75" thickBot="1">
      <c r="A33" s="76"/>
      <c r="B33" s="87"/>
      <c r="C33" s="92"/>
      <c r="D33" s="92"/>
      <c r="E33" s="92"/>
      <c r="F33" s="92"/>
      <c r="G33" s="92"/>
      <c r="H33" s="93"/>
    </row>
    <row r="34" spans="1:9" s="1" customFormat="1" ht="18" customHeight="1" thickBot="1">
      <c r="A34" s="65"/>
      <c r="B34" s="94" t="s">
        <v>218</v>
      </c>
      <c r="C34" s="775" t="s">
        <v>56</v>
      </c>
      <c r="D34" s="760"/>
      <c r="E34" s="760"/>
      <c r="F34" s="760"/>
      <c r="G34" s="760"/>
      <c r="H34" s="761"/>
    </row>
    <row r="35" spans="1:9" s="1" customFormat="1" ht="15" customHeight="1">
      <c r="A35" s="65"/>
      <c r="B35" s="77" t="s">
        <v>43</v>
      </c>
      <c r="C35" s="95"/>
      <c r="D35" s="95"/>
      <c r="E35" s="95"/>
      <c r="F35" s="95"/>
      <c r="G35" s="95"/>
      <c r="H35" s="96"/>
    </row>
    <row r="36" spans="1:9" s="1" customFormat="1" ht="12">
      <c r="A36" s="770"/>
      <c r="B36" s="72" t="s">
        <v>219</v>
      </c>
      <c r="C36" s="97"/>
      <c r="D36" s="97" t="s">
        <v>44</v>
      </c>
      <c r="E36" s="97"/>
      <c r="F36" s="97"/>
      <c r="G36" s="97"/>
      <c r="H36" s="98"/>
    </row>
    <row r="37" spans="1:9" s="1" customFormat="1" ht="12">
      <c r="A37" s="770"/>
      <c r="B37" s="72" t="s">
        <v>499</v>
      </c>
      <c r="C37" s="97"/>
      <c r="D37" s="97" t="s">
        <v>44</v>
      </c>
      <c r="E37" s="97"/>
      <c r="F37" s="97"/>
      <c r="G37" s="97"/>
      <c r="H37" s="98"/>
    </row>
    <row r="38" spans="1:9" s="1" customFormat="1" ht="12.75" customHeight="1" thickBot="1">
      <c r="A38" s="771"/>
      <c r="B38" s="72" t="s">
        <v>204</v>
      </c>
      <c r="C38" s="97"/>
      <c r="D38" s="97" t="s">
        <v>44</v>
      </c>
      <c r="E38" s="97"/>
      <c r="F38" s="97"/>
      <c r="G38" s="97"/>
      <c r="H38" s="98"/>
      <c r="I38" s="1" t="s">
        <v>58</v>
      </c>
    </row>
    <row r="39" spans="1:9" s="1" customFormat="1" ht="15" customHeight="1">
      <c r="A39" s="770"/>
      <c r="B39" s="77" t="s">
        <v>174</v>
      </c>
      <c r="C39" s="776"/>
      <c r="D39" s="777"/>
      <c r="E39" s="777"/>
      <c r="F39" s="777"/>
      <c r="G39" s="777"/>
      <c r="H39" s="778"/>
    </row>
    <row r="40" spans="1:9" s="1" customFormat="1" ht="12">
      <c r="A40" s="771"/>
      <c r="B40" s="78" t="s">
        <v>49</v>
      </c>
      <c r="C40" s="779"/>
      <c r="D40" s="780"/>
      <c r="E40" s="780"/>
      <c r="F40" s="780"/>
      <c r="G40" s="780"/>
      <c r="H40" s="781"/>
    </row>
    <row r="41" spans="1:9" s="1" customFormat="1" ht="24">
      <c r="A41" s="771"/>
      <c r="B41" s="80" t="s">
        <v>506</v>
      </c>
      <c r="C41" s="97"/>
      <c r="D41" s="97" t="s">
        <v>44</v>
      </c>
      <c r="E41" s="97"/>
      <c r="F41" s="97"/>
      <c r="G41" s="99"/>
      <c r="H41" s="100"/>
    </row>
    <row r="42" spans="1:9" s="1" customFormat="1" ht="24">
      <c r="A42" s="770"/>
      <c r="B42" s="80" t="s">
        <v>476</v>
      </c>
      <c r="C42" s="101"/>
      <c r="D42" s="97"/>
      <c r="E42" s="306">
        <v>1</v>
      </c>
      <c r="F42" s="97"/>
      <c r="G42" s="99"/>
      <c r="H42" s="100"/>
    </row>
    <row r="43" spans="1:9" s="1" customFormat="1" ht="14.1" customHeight="1">
      <c r="A43" s="771"/>
      <c r="B43" s="72" t="s">
        <v>206</v>
      </c>
      <c r="C43" s="97"/>
      <c r="D43" s="97"/>
      <c r="E43" s="306">
        <v>1</v>
      </c>
      <c r="F43" s="97"/>
      <c r="G43" s="99"/>
      <c r="H43" s="100"/>
    </row>
    <row r="44" spans="1:9" s="1" customFormat="1" ht="12.6" customHeight="1">
      <c r="A44" s="771"/>
      <c r="B44" s="72" t="s">
        <v>207</v>
      </c>
      <c r="C44" s="97"/>
      <c r="D44" s="97"/>
      <c r="E44" s="97"/>
      <c r="F44" s="306">
        <v>1</v>
      </c>
      <c r="G44" s="99"/>
      <c r="H44" s="100"/>
    </row>
    <row r="45" spans="1:9" s="102" customFormat="1" ht="12">
      <c r="A45" s="771"/>
      <c r="B45" s="85"/>
      <c r="C45" s="97"/>
      <c r="D45" s="97"/>
      <c r="E45" s="97"/>
      <c r="F45" s="97"/>
      <c r="G45" s="99"/>
      <c r="H45" s="100"/>
    </row>
    <row r="46" spans="1:9" s="102" customFormat="1" ht="12">
      <c r="A46" s="200"/>
      <c r="B46" s="103" t="s">
        <v>50</v>
      </c>
      <c r="C46" s="782"/>
      <c r="D46" s="783"/>
      <c r="E46" s="783"/>
      <c r="F46" s="783"/>
      <c r="G46" s="783"/>
      <c r="H46" s="784"/>
    </row>
    <row r="47" spans="1:9" s="102" customFormat="1" ht="12">
      <c r="A47" s="200"/>
      <c r="B47" s="72" t="s">
        <v>502</v>
      </c>
      <c r="C47" s="97"/>
      <c r="D47" s="97"/>
      <c r="E47" s="306">
        <v>1</v>
      </c>
      <c r="F47" s="97"/>
      <c r="G47" s="97"/>
      <c r="H47" s="104"/>
    </row>
    <row r="48" spans="1:9" s="102" customFormat="1" ht="12">
      <c r="A48" s="200"/>
      <c r="B48" s="72" t="s">
        <v>220</v>
      </c>
      <c r="C48" s="97"/>
      <c r="D48" s="97"/>
      <c r="E48" s="306">
        <v>1</v>
      </c>
      <c r="F48" s="97"/>
      <c r="G48" s="97"/>
      <c r="H48" s="104"/>
    </row>
    <row r="49" spans="1:8" s="1" customFormat="1" ht="12">
      <c r="A49" s="770"/>
      <c r="B49" s="85" t="s">
        <v>503</v>
      </c>
      <c r="C49" s="105"/>
      <c r="D49" s="105" t="s">
        <v>44</v>
      </c>
      <c r="E49" s="105"/>
      <c r="F49" s="105"/>
      <c r="G49" s="105"/>
      <c r="H49" s="106" t="s">
        <v>48</v>
      </c>
    </row>
    <row r="50" spans="1:8" s="1" customFormat="1" ht="12">
      <c r="A50" s="771"/>
      <c r="B50" s="72" t="s">
        <v>208</v>
      </c>
      <c r="C50" s="97"/>
      <c r="D50" s="97" t="s">
        <v>44</v>
      </c>
      <c r="E50" s="97"/>
      <c r="F50" s="97"/>
      <c r="G50" s="97"/>
      <c r="H50" s="98" t="s">
        <v>209</v>
      </c>
    </row>
    <row r="51" spans="1:8" s="1" customFormat="1" ht="12">
      <c r="A51" s="771"/>
      <c r="B51" s="72" t="s">
        <v>169</v>
      </c>
      <c r="C51" s="97"/>
      <c r="D51" s="97"/>
      <c r="E51" s="97" t="s">
        <v>46</v>
      </c>
      <c r="F51" s="97"/>
      <c r="G51" s="97"/>
      <c r="H51" s="98"/>
    </row>
    <row r="52" spans="1:8" s="1" customFormat="1" ht="12">
      <c r="A52" s="771"/>
      <c r="B52" s="87" t="s">
        <v>211</v>
      </c>
      <c r="C52" s="97"/>
      <c r="D52" s="97"/>
      <c r="E52" s="97" t="s">
        <v>46</v>
      </c>
      <c r="F52" s="97"/>
      <c r="G52" s="97"/>
      <c r="H52" s="98"/>
    </row>
    <row r="53" spans="1:8" s="1" customFormat="1" ht="12">
      <c r="A53" s="771"/>
      <c r="B53" s="72" t="s">
        <v>213</v>
      </c>
      <c r="C53" s="97" t="s">
        <v>44</v>
      </c>
      <c r="D53" s="97"/>
      <c r="E53" s="97"/>
      <c r="F53" s="97"/>
      <c r="G53" s="97"/>
      <c r="H53" s="98"/>
    </row>
    <row r="54" spans="1:8" s="1" customFormat="1" ht="12">
      <c r="A54" s="771"/>
      <c r="B54" s="72" t="s">
        <v>61</v>
      </c>
      <c r="C54" s="97"/>
      <c r="D54" s="97"/>
      <c r="E54" s="97" t="s">
        <v>46</v>
      </c>
      <c r="F54" s="97"/>
      <c r="G54" s="97"/>
      <c r="H54" s="98"/>
    </row>
    <row r="55" spans="1:8" s="1" customFormat="1" ht="12">
      <c r="A55" s="771"/>
      <c r="B55" s="72" t="s">
        <v>51</v>
      </c>
      <c r="C55" s="97"/>
      <c r="D55" s="97"/>
      <c r="E55" s="97"/>
      <c r="F55" s="97" t="s">
        <v>46</v>
      </c>
      <c r="G55" s="97"/>
      <c r="H55" s="98"/>
    </row>
    <row r="56" spans="1:8" s="1" customFormat="1" ht="12">
      <c r="A56" s="771"/>
      <c r="B56" s="72" t="s">
        <v>221</v>
      </c>
      <c r="C56" s="97"/>
      <c r="D56" s="97"/>
      <c r="E56" s="97"/>
      <c r="F56" s="97" t="s">
        <v>46</v>
      </c>
      <c r="G56" s="97"/>
      <c r="H56" s="98"/>
    </row>
    <row r="57" spans="1:8" s="1" customFormat="1" ht="12.75" thickBot="1">
      <c r="A57" s="771"/>
      <c r="B57" s="72" t="s">
        <v>222</v>
      </c>
      <c r="C57" s="97"/>
      <c r="D57" s="97"/>
      <c r="E57" s="97"/>
      <c r="F57" s="97" t="s">
        <v>46</v>
      </c>
      <c r="G57" s="97"/>
      <c r="H57" s="98"/>
    </row>
    <row r="58" spans="1:8" s="1" customFormat="1" ht="15" customHeight="1">
      <c r="A58" s="200"/>
      <c r="B58" s="91" t="s">
        <v>47</v>
      </c>
      <c r="C58" s="785"/>
      <c r="D58" s="786"/>
      <c r="E58" s="786"/>
      <c r="F58" s="786"/>
      <c r="G58" s="786"/>
      <c r="H58" s="787"/>
    </row>
    <row r="59" spans="1:8" s="1" customFormat="1" ht="12">
      <c r="A59" s="200"/>
      <c r="B59" s="86" t="s">
        <v>223</v>
      </c>
      <c r="C59" s="97"/>
      <c r="D59" s="97" t="s">
        <v>44</v>
      </c>
      <c r="E59" s="97"/>
      <c r="F59" s="97"/>
      <c r="G59" s="97"/>
      <c r="H59" s="98"/>
    </row>
    <row r="60" spans="1:8" s="1" customFormat="1" ht="12">
      <c r="A60" s="200"/>
      <c r="B60" s="86" t="s">
        <v>217</v>
      </c>
      <c r="C60" s="97"/>
      <c r="D60" s="97" t="s">
        <v>44</v>
      </c>
      <c r="E60" s="97"/>
      <c r="F60" s="97"/>
      <c r="G60" s="97"/>
      <c r="H60" s="98"/>
    </row>
    <row r="61" spans="1:8" s="1" customFormat="1" ht="12">
      <c r="A61" s="200"/>
      <c r="B61" s="72" t="s">
        <v>501</v>
      </c>
      <c r="C61" s="97"/>
      <c r="D61" s="97"/>
      <c r="E61" s="97"/>
      <c r="F61" s="97" t="s">
        <v>46</v>
      </c>
      <c r="G61" s="97"/>
      <c r="H61" s="98"/>
    </row>
    <row r="62" spans="1:8" s="1" customFormat="1" ht="12.75" thickBot="1">
      <c r="A62" s="200"/>
      <c r="B62" s="87" t="s">
        <v>261</v>
      </c>
      <c r="C62" s="107"/>
      <c r="D62" s="107" t="s">
        <v>44</v>
      </c>
      <c r="E62" s="107"/>
      <c r="F62" s="107"/>
      <c r="G62" s="107"/>
      <c r="H62" s="108"/>
    </row>
    <row r="63" spans="1:8" s="1" customFormat="1" ht="21" customHeight="1" thickBot="1">
      <c r="A63" s="65"/>
      <c r="B63" s="94" t="s">
        <v>224</v>
      </c>
      <c r="C63" s="775" t="s">
        <v>53</v>
      </c>
      <c r="D63" s="760"/>
      <c r="E63" s="760"/>
      <c r="F63" s="760"/>
      <c r="G63" s="760"/>
      <c r="H63" s="761"/>
    </row>
    <row r="64" spans="1:8" s="1" customFormat="1" ht="15" customHeight="1">
      <c r="A64" s="65"/>
      <c r="B64" s="77" t="s">
        <v>43</v>
      </c>
      <c r="C64" s="95"/>
      <c r="D64" s="95"/>
      <c r="E64" s="95"/>
      <c r="F64" s="95"/>
      <c r="G64" s="95"/>
      <c r="H64" s="96"/>
    </row>
    <row r="65" spans="1:8" s="1" customFormat="1" ht="12.75" customHeight="1">
      <c r="A65" s="770"/>
      <c r="B65" s="72" t="s">
        <v>219</v>
      </c>
      <c r="C65" s="97"/>
      <c r="D65" s="97" t="s">
        <v>44</v>
      </c>
      <c r="E65" s="97"/>
      <c r="F65" s="97"/>
      <c r="G65" s="97"/>
      <c r="H65" s="98"/>
    </row>
    <row r="66" spans="1:8" s="1" customFormat="1" ht="12">
      <c r="A66" s="771"/>
      <c r="B66" s="72" t="s">
        <v>499</v>
      </c>
      <c r="C66" s="97"/>
      <c r="D66" s="97" t="s">
        <v>44</v>
      </c>
      <c r="E66" s="97"/>
      <c r="F66" s="97"/>
      <c r="G66" s="97"/>
      <c r="H66" s="98"/>
    </row>
    <row r="67" spans="1:8" s="1" customFormat="1" ht="12">
      <c r="A67" s="771"/>
      <c r="B67" s="72" t="s">
        <v>204</v>
      </c>
      <c r="C67" s="97"/>
      <c r="D67" s="97" t="s">
        <v>44</v>
      </c>
      <c r="E67" s="105"/>
      <c r="F67" s="105"/>
      <c r="G67" s="105"/>
      <c r="H67" s="109"/>
    </row>
    <row r="68" spans="1:8" s="1" customFormat="1" ht="12.75" thickBot="1">
      <c r="A68" s="200"/>
      <c r="B68" s="85" t="s">
        <v>256</v>
      </c>
      <c r="C68" s="110"/>
      <c r="D68" s="111"/>
      <c r="E68" s="112"/>
      <c r="F68" s="113" t="s">
        <v>46</v>
      </c>
      <c r="G68" s="112"/>
      <c r="H68" s="114"/>
    </row>
    <row r="69" spans="1:8" s="1" customFormat="1" ht="15" customHeight="1">
      <c r="A69" s="200"/>
      <c r="B69" s="77" t="s">
        <v>174</v>
      </c>
      <c r="C69" s="776"/>
      <c r="D69" s="777"/>
      <c r="E69" s="777"/>
      <c r="F69" s="777"/>
      <c r="G69" s="777"/>
      <c r="H69" s="778"/>
    </row>
    <row r="70" spans="1:8" s="1" customFormat="1" ht="12">
      <c r="A70" s="200"/>
      <c r="B70" s="78" t="s">
        <v>49</v>
      </c>
      <c r="C70" s="779"/>
      <c r="D70" s="780"/>
      <c r="E70" s="780"/>
      <c r="F70" s="780"/>
      <c r="G70" s="780"/>
      <c r="H70" s="781"/>
    </row>
    <row r="71" spans="1:8" s="1" customFormat="1" ht="24">
      <c r="A71" s="200"/>
      <c r="B71" s="80" t="s">
        <v>506</v>
      </c>
      <c r="C71" s="97"/>
      <c r="D71" s="97" t="s">
        <v>44</v>
      </c>
      <c r="E71" s="97"/>
      <c r="F71" s="97"/>
      <c r="G71" s="99"/>
      <c r="H71" s="100"/>
    </row>
    <row r="72" spans="1:8" s="1" customFormat="1" ht="24">
      <c r="A72" s="200"/>
      <c r="B72" s="80" t="s">
        <v>225</v>
      </c>
      <c r="C72" s="97"/>
      <c r="D72" s="97" t="s">
        <v>44</v>
      </c>
      <c r="E72" s="97"/>
      <c r="F72" s="97"/>
      <c r="G72" s="99"/>
      <c r="H72" s="100"/>
    </row>
    <row r="73" spans="1:8" s="1" customFormat="1" ht="24">
      <c r="A73" s="200"/>
      <c r="B73" s="80" t="s">
        <v>475</v>
      </c>
      <c r="C73" s="101"/>
      <c r="D73" s="97"/>
      <c r="E73" s="97" t="s">
        <v>46</v>
      </c>
      <c r="F73" s="97"/>
      <c r="G73" s="99"/>
      <c r="H73" s="100"/>
    </row>
    <row r="74" spans="1:8" s="1" customFormat="1" ht="12">
      <c r="A74" s="200"/>
      <c r="B74" s="72" t="s">
        <v>206</v>
      </c>
      <c r="C74" s="97"/>
      <c r="D74" s="97"/>
      <c r="E74" s="97" t="s">
        <v>46</v>
      </c>
      <c r="F74" s="97"/>
      <c r="G74" s="99"/>
      <c r="H74" s="100"/>
    </row>
    <row r="75" spans="1:8" s="1" customFormat="1" ht="12">
      <c r="A75" s="200"/>
      <c r="B75" s="72" t="s">
        <v>207</v>
      </c>
      <c r="C75" s="97"/>
      <c r="D75" s="97"/>
      <c r="E75" s="97"/>
      <c r="F75" s="97" t="s">
        <v>46</v>
      </c>
      <c r="G75" s="99"/>
      <c r="H75" s="100"/>
    </row>
    <row r="76" spans="1:8" s="1" customFormat="1" ht="12">
      <c r="A76" s="200"/>
      <c r="B76" s="80" t="s">
        <v>226</v>
      </c>
      <c r="C76" s="97"/>
      <c r="D76" s="97"/>
      <c r="E76" s="97"/>
      <c r="F76" s="97" t="s">
        <v>46</v>
      </c>
      <c r="G76" s="99"/>
      <c r="H76" s="100"/>
    </row>
    <row r="77" spans="1:8" s="1" customFormat="1" ht="12">
      <c r="A77" s="200"/>
      <c r="B77" s="87"/>
      <c r="C77" s="107"/>
      <c r="D77" s="107"/>
      <c r="E77" s="107"/>
      <c r="F77" s="107"/>
      <c r="G77" s="115"/>
      <c r="H77" s="116"/>
    </row>
    <row r="78" spans="1:8" s="1" customFormat="1" ht="12">
      <c r="A78" s="200"/>
      <c r="B78" s="103" t="s">
        <v>50</v>
      </c>
      <c r="C78" s="782"/>
      <c r="D78" s="783"/>
      <c r="E78" s="783"/>
      <c r="F78" s="783"/>
      <c r="G78" s="783"/>
      <c r="H78" s="784"/>
    </row>
    <row r="79" spans="1:8" s="1" customFormat="1" ht="12">
      <c r="A79" s="200"/>
      <c r="B79" s="72" t="s">
        <v>502</v>
      </c>
      <c r="C79" s="97"/>
      <c r="D79" s="97"/>
      <c r="E79" s="97"/>
      <c r="F79" s="97" t="s">
        <v>46</v>
      </c>
      <c r="G79" s="97"/>
      <c r="H79" s="201"/>
    </row>
    <row r="80" spans="1:8" s="1" customFormat="1" ht="12">
      <c r="A80" s="200"/>
      <c r="B80" s="72" t="s">
        <v>220</v>
      </c>
      <c r="C80" s="97"/>
      <c r="D80" s="97"/>
      <c r="E80" s="97"/>
      <c r="F80" s="97" t="s">
        <v>46</v>
      </c>
      <c r="G80" s="97"/>
      <c r="H80" s="201"/>
    </row>
    <row r="81" spans="1:8" s="1" customFormat="1" ht="12">
      <c r="A81" s="200"/>
      <c r="B81" s="72" t="s">
        <v>55</v>
      </c>
      <c r="C81" s="97"/>
      <c r="D81" s="97"/>
      <c r="E81" s="97" t="s">
        <v>46</v>
      </c>
      <c r="F81" s="97"/>
      <c r="G81" s="97"/>
      <c r="H81" s="98"/>
    </row>
    <row r="82" spans="1:8" s="1" customFormat="1" ht="12">
      <c r="A82" s="200"/>
      <c r="B82" s="72" t="s">
        <v>61</v>
      </c>
      <c r="C82" s="97"/>
      <c r="D82" s="97"/>
      <c r="E82" s="97" t="s">
        <v>46</v>
      </c>
      <c r="F82" s="97"/>
      <c r="G82" s="97"/>
      <c r="H82" s="98"/>
    </row>
    <row r="83" spans="1:8" s="1" customFormat="1" ht="12">
      <c r="A83" s="200"/>
      <c r="B83" s="72" t="s">
        <v>227</v>
      </c>
      <c r="C83" s="97"/>
      <c r="D83" s="97"/>
      <c r="E83" s="97"/>
      <c r="F83" s="97" t="s">
        <v>46</v>
      </c>
      <c r="G83" s="97"/>
      <c r="H83" s="98"/>
    </row>
    <row r="84" spans="1:8" s="1" customFormat="1" ht="12">
      <c r="A84" s="200"/>
      <c r="B84" s="72" t="s">
        <v>213</v>
      </c>
      <c r="C84" s="97" t="s">
        <v>44</v>
      </c>
      <c r="D84" s="97"/>
      <c r="E84" s="97"/>
      <c r="F84" s="97"/>
      <c r="G84" s="97"/>
      <c r="H84" s="98"/>
    </row>
    <row r="85" spans="1:8" s="1" customFormat="1" ht="12.75" thickBot="1">
      <c r="A85" s="200"/>
      <c r="B85" s="117"/>
      <c r="C85" s="97"/>
      <c r="D85" s="97"/>
      <c r="E85" s="97"/>
      <c r="F85" s="97"/>
      <c r="G85" s="97"/>
      <c r="H85" s="98"/>
    </row>
    <row r="86" spans="1:8" s="1" customFormat="1" ht="15" customHeight="1">
      <c r="A86" s="200"/>
      <c r="B86" s="91" t="s">
        <v>47</v>
      </c>
      <c r="C86" s="785"/>
      <c r="D86" s="786"/>
      <c r="E86" s="786"/>
      <c r="F86" s="786"/>
      <c r="G86" s="786"/>
      <c r="H86" s="787"/>
    </row>
    <row r="87" spans="1:8" s="1" customFormat="1" ht="12">
      <c r="A87" s="200"/>
      <c r="B87" s="86" t="s">
        <v>223</v>
      </c>
      <c r="C87" s="97"/>
      <c r="D87" s="97" t="s">
        <v>44</v>
      </c>
      <c r="E87" s="97"/>
      <c r="F87" s="97"/>
      <c r="G87" s="97"/>
      <c r="H87" s="98"/>
    </row>
    <row r="88" spans="1:8" s="1" customFormat="1" ht="12">
      <c r="A88" s="200"/>
      <c r="B88" s="86" t="s">
        <v>217</v>
      </c>
      <c r="C88" s="97"/>
      <c r="D88" s="97" t="s">
        <v>44</v>
      </c>
      <c r="E88" s="97"/>
      <c r="F88" s="97"/>
      <c r="G88" s="97"/>
      <c r="H88" s="98"/>
    </row>
    <row r="89" spans="1:8" s="1" customFormat="1" ht="12.75" thickBot="1">
      <c r="A89" s="200"/>
      <c r="B89" s="72" t="s">
        <v>501</v>
      </c>
      <c r="C89" s="97"/>
      <c r="D89" s="97"/>
      <c r="E89" s="97"/>
      <c r="F89" s="97" t="s">
        <v>46</v>
      </c>
      <c r="G89" s="97"/>
      <c r="H89" s="98"/>
    </row>
    <row r="90" spans="1:8" s="1" customFormat="1" ht="22.5" customHeight="1" thickBot="1">
      <c r="A90" s="65"/>
      <c r="B90" s="94" t="s">
        <v>228</v>
      </c>
      <c r="C90" s="775" t="s">
        <v>57</v>
      </c>
      <c r="D90" s="760"/>
      <c r="E90" s="760"/>
      <c r="F90" s="760"/>
      <c r="G90" s="760"/>
      <c r="H90" s="761"/>
    </row>
    <row r="91" spans="1:8" s="1" customFormat="1" ht="15" customHeight="1">
      <c r="A91" s="770"/>
      <c r="B91" s="77" t="s">
        <v>43</v>
      </c>
      <c r="C91" s="95"/>
      <c r="D91" s="95"/>
      <c r="E91" s="95"/>
      <c r="F91" s="95"/>
      <c r="G91" s="95"/>
      <c r="H91" s="96"/>
    </row>
    <row r="92" spans="1:8" s="1" customFormat="1" ht="12">
      <c r="A92" s="771"/>
      <c r="B92" s="72" t="s">
        <v>450</v>
      </c>
      <c r="C92" s="97"/>
      <c r="D92" s="97" t="s">
        <v>44</v>
      </c>
      <c r="E92" s="97"/>
      <c r="F92" s="97"/>
      <c r="G92" s="97"/>
      <c r="H92" s="98"/>
    </row>
    <row r="93" spans="1:8" s="1" customFormat="1" ht="12">
      <c r="A93" s="771"/>
      <c r="B93" s="72" t="s">
        <v>499</v>
      </c>
      <c r="C93" s="97"/>
      <c r="D93" s="97" t="s">
        <v>44</v>
      </c>
      <c r="E93" s="97"/>
      <c r="F93" s="97"/>
      <c r="G93" s="97"/>
      <c r="H93" s="98"/>
    </row>
    <row r="94" spans="1:8" s="1" customFormat="1" ht="12">
      <c r="A94" s="771"/>
      <c r="B94" s="72" t="s">
        <v>204</v>
      </c>
      <c r="C94" s="97"/>
      <c r="D94" s="97" t="s">
        <v>44</v>
      </c>
      <c r="E94" s="105"/>
      <c r="F94" s="105"/>
      <c r="G94" s="105"/>
      <c r="H94" s="109"/>
    </row>
    <row r="95" spans="1:8" s="1" customFormat="1" ht="12.75" thickBot="1">
      <c r="A95" s="789"/>
      <c r="B95" s="118" t="s">
        <v>229</v>
      </c>
      <c r="C95" s="111" t="s">
        <v>44</v>
      </c>
      <c r="D95" s="111"/>
      <c r="E95" s="111"/>
      <c r="F95" s="111"/>
      <c r="G95" s="111"/>
      <c r="H95" s="119"/>
    </row>
    <row r="96" spans="1:8" s="1" customFormat="1" ht="15" customHeight="1">
      <c r="A96" s="202"/>
      <c r="B96" s="77" t="s">
        <v>174</v>
      </c>
      <c r="C96" s="776"/>
      <c r="D96" s="777"/>
      <c r="E96" s="777"/>
      <c r="F96" s="777"/>
      <c r="G96" s="777"/>
      <c r="H96" s="778"/>
    </row>
    <row r="97" spans="1:8" s="1" customFormat="1" ht="12">
      <c r="A97" s="202"/>
      <c r="B97" s="78" t="s">
        <v>49</v>
      </c>
      <c r="C97" s="779"/>
      <c r="D97" s="780"/>
      <c r="E97" s="780"/>
      <c r="F97" s="780"/>
      <c r="G97" s="780"/>
      <c r="H97" s="781"/>
    </row>
    <row r="98" spans="1:8" s="1" customFormat="1" ht="24">
      <c r="A98" s="202"/>
      <c r="B98" s="80" t="s">
        <v>205</v>
      </c>
      <c r="C98" s="97"/>
      <c r="D98" s="97" t="s">
        <v>44</v>
      </c>
      <c r="E98" s="97"/>
      <c r="F98" s="97"/>
      <c r="G98" s="99"/>
      <c r="H98" s="100"/>
    </row>
    <row r="99" spans="1:8" s="1" customFormat="1" ht="24">
      <c r="A99" s="202"/>
      <c r="B99" s="80" t="s">
        <v>476</v>
      </c>
      <c r="C99" s="101"/>
      <c r="D99" s="97"/>
      <c r="E99" s="97" t="s">
        <v>46</v>
      </c>
      <c r="F99" s="97"/>
      <c r="G99" s="99"/>
      <c r="H99" s="100"/>
    </row>
    <row r="100" spans="1:8" s="1" customFormat="1" ht="12">
      <c r="A100" s="202"/>
      <c r="B100" s="72" t="s">
        <v>206</v>
      </c>
      <c r="C100" s="97"/>
      <c r="D100" s="97"/>
      <c r="E100" s="97" t="s">
        <v>46</v>
      </c>
      <c r="F100" s="97"/>
      <c r="G100" s="99"/>
      <c r="H100" s="100"/>
    </row>
    <row r="101" spans="1:8" s="1" customFormat="1" ht="12">
      <c r="A101" s="202"/>
      <c r="B101" s="72" t="s">
        <v>207</v>
      </c>
      <c r="C101" s="97"/>
      <c r="D101" s="97"/>
      <c r="E101" s="97"/>
      <c r="F101" s="97" t="s">
        <v>46</v>
      </c>
      <c r="G101" s="99"/>
      <c r="H101" s="100"/>
    </row>
    <row r="102" spans="1:8" s="1" customFormat="1" ht="12">
      <c r="A102" s="202"/>
      <c r="B102" s="87"/>
      <c r="C102" s="107"/>
      <c r="D102" s="107"/>
      <c r="E102" s="107"/>
      <c r="F102" s="107"/>
      <c r="G102" s="107"/>
      <c r="H102" s="108"/>
    </row>
    <row r="103" spans="1:8" s="1" customFormat="1" ht="12">
      <c r="A103" s="202"/>
      <c r="B103" s="103" t="s">
        <v>50</v>
      </c>
      <c r="C103" s="782"/>
      <c r="D103" s="783"/>
      <c r="E103" s="783"/>
      <c r="F103" s="783"/>
      <c r="G103" s="783"/>
      <c r="H103" s="784"/>
    </row>
    <row r="104" spans="1:8" s="1" customFormat="1" ht="12">
      <c r="A104" s="202"/>
      <c r="B104" s="72" t="s">
        <v>230</v>
      </c>
      <c r="C104" s="97"/>
      <c r="D104" s="97" t="s">
        <v>44</v>
      </c>
      <c r="E104" s="97"/>
      <c r="F104" s="97"/>
      <c r="G104" s="97"/>
      <c r="H104" s="98"/>
    </row>
    <row r="105" spans="1:8" s="1" customFormat="1" ht="12">
      <c r="A105" s="202"/>
      <c r="B105" s="72" t="s">
        <v>231</v>
      </c>
      <c r="C105" s="97"/>
      <c r="D105" s="97" t="s">
        <v>44</v>
      </c>
      <c r="E105" s="97"/>
      <c r="F105" s="97"/>
      <c r="G105" s="97"/>
      <c r="H105" s="98"/>
    </row>
    <row r="106" spans="1:8" s="1" customFormat="1" ht="12">
      <c r="A106" s="202"/>
      <c r="B106" s="85" t="s">
        <v>232</v>
      </c>
      <c r="C106" s="105"/>
      <c r="D106" s="105" t="s">
        <v>44</v>
      </c>
      <c r="E106" s="97"/>
      <c r="F106" s="97"/>
      <c r="G106" s="97"/>
      <c r="H106" s="98"/>
    </row>
    <row r="107" spans="1:8" s="1" customFormat="1" ht="12">
      <c r="A107" s="202"/>
      <c r="B107" s="90" t="s">
        <v>213</v>
      </c>
      <c r="C107" s="97" t="s">
        <v>44</v>
      </c>
      <c r="D107" s="107"/>
      <c r="E107" s="97"/>
      <c r="F107" s="97"/>
      <c r="G107" s="97"/>
      <c r="H107" s="98"/>
    </row>
    <row r="108" spans="1:8" s="1" customFormat="1" ht="12">
      <c r="A108" s="202"/>
      <c r="B108" s="72" t="s">
        <v>61</v>
      </c>
      <c r="C108" s="97"/>
      <c r="D108" s="97"/>
      <c r="E108" s="97" t="s">
        <v>46</v>
      </c>
      <c r="F108" s="97"/>
      <c r="G108" s="97"/>
      <c r="H108" s="98"/>
    </row>
    <row r="109" spans="1:8" s="1" customFormat="1" ht="12">
      <c r="A109" s="202"/>
      <c r="B109" s="72" t="s">
        <v>51</v>
      </c>
      <c r="C109" s="97"/>
      <c r="D109" s="97"/>
      <c r="E109" s="97"/>
      <c r="F109" s="97" t="s">
        <v>46</v>
      </c>
      <c r="G109" s="97"/>
      <c r="H109" s="98"/>
    </row>
    <row r="110" spans="1:8" s="1" customFormat="1" ht="12.75" thickBot="1">
      <c r="A110" s="202"/>
      <c r="B110" s="117"/>
      <c r="C110" s="107"/>
      <c r="D110" s="107"/>
      <c r="E110" s="107"/>
      <c r="F110" s="107"/>
      <c r="G110" s="107"/>
      <c r="H110" s="108"/>
    </row>
    <row r="111" spans="1:8" s="1" customFormat="1" ht="15" customHeight="1">
      <c r="A111" s="202"/>
      <c r="B111" s="91" t="s">
        <v>47</v>
      </c>
      <c r="C111" s="785"/>
      <c r="D111" s="786"/>
      <c r="E111" s="786"/>
      <c r="F111" s="786"/>
      <c r="G111" s="786"/>
      <c r="H111" s="787"/>
    </row>
    <row r="112" spans="1:8" s="1" customFormat="1" ht="12">
      <c r="A112" s="202"/>
      <c r="B112" s="86" t="s">
        <v>223</v>
      </c>
      <c r="C112" s="97"/>
      <c r="D112" s="97" t="s">
        <v>44</v>
      </c>
      <c r="E112" s="97"/>
      <c r="F112" s="97"/>
      <c r="G112" s="97"/>
      <c r="H112" s="98"/>
    </row>
    <row r="113" spans="1:8" s="1" customFormat="1" ht="12">
      <c r="A113" s="202"/>
      <c r="B113" s="86" t="s">
        <v>217</v>
      </c>
      <c r="C113" s="97"/>
      <c r="D113" s="97" t="s">
        <v>44</v>
      </c>
      <c r="E113" s="97"/>
      <c r="F113" s="97"/>
      <c r="G113" s="97"/>
      <c r="H113" s="98"/>
    </row>
    <row r="114" spans="1:8" s="1" customFormat="1" ht="12.75" thickBot="1">
      <c r="A114" s="202"/>
      <c r="B114" s="72" t="s">
        <v>501</v>
      </c>
      <c r="C114" s="97"/>
      <c r="D114" s="97"/>
      <c r="E114" s="97"/>
      <c r="F114" s="97" t="s">
        <v>46</v>
      </c>
      <c r="G114" s="97"/>
      <c r="H114" s="98"/>
    </row>
    <row r="115" spans="1:8" s="1" customFormat="1" ht="22.5" customHeight="1" thickBot="1">
      <c r="A115" s="120"/>
      <c r="B115" s="94" t="s">
        <v>233</v>
      </c>
      <c r="C115" s="775" t="s">
        <v>42</v>
      </c>
      <c r="D115" s="760"/>
      <c r="E115" s="760"/>
      <c r="F115" s="760"/>
      <c r="G115" s="760"/>
      <c r="H115" s="761"/>
    </row>
    <row r="116" spans="1:8" s="1" customFormat="1" ht="15" customHeight="1">
      <c r="A116" s="120"/>
      <c r="B116" s="77" t="s">
        <v>43</v>
      </c>
      <c r="C116" s="95"/>
      <c r="D116" s="95"/>
      <c r="E116" s="95"/>
      <c r="F116" s="95"/>
      <c r="G116" s="95"/>
      <c r="H116" s="96"/>
    </row>
    <row r="117" spans="1:8" s="1" customFormat="1" ht="12">
      <c r="A117" s="770"/>
      <c r="B117" s="72" t="s">
        <v>252</v>
      </c>
      <c r="C117" s="97"/>
      <c r="D117" s="97" t="s">
        <v>44</v>
      </c>
      <c r="E117" s="97"/>
      <c r="F117" s="97"/>
      <c r="G117" s="97"/>
      <c r="H117" s="98"/>
    </row>
    <row r="118" spans="1:8" s="1" customFormat="1" ht="12">
      <c r="A118" s="770"/>
      <c r="B118" s="72" t="s">
        <v>499</v>
      </c>
      <c r="C118" s="97"/>
      <c r="D118" s="97" t="s">
        <v>44</v>
      </c>
      <c r="E118" s="97"/>
      <c r="F118" s="97"/>
      <c r="G118" s="97"/>
      <c r="H118" s="98"/>
    </row>
    <row r="119" spans="1:8" s="1" customFormat="1" ht="12">
      <c r="A119" s="770"/>
      <c r="B119" s="72" t="s">
        <v>204</v>
      </c>
      <c r="C119" s="97"/>
      <c r="D119" s="97" t="s">
        <v>44</v>
      </c>
      <c r="E119" s="97"/>
      <c r="F119" s="97"/>
      <c r="G119" s="97"/>
      <c r="H119" s="121"/>
    </row>
    <row r="120" spans="1:8" s="1" customFormat="1" ht="12.75" thickBot="1">
      <c r="A120" s="788"/>
      <c r="B120" s="85" t="s">
        <v>234</v>
      </c>
      <c r="C120" s="105"/>
      <c r="D120" s="105"/>
      <c r="E120" s="105"/>
      <c r="F120" s="105" t="s">
        <v>54</v>
      </c>
      <c r="G120" s="111"/>
      <c r="H120" s="119"/>
    </row>
    <row r="121" spans="1:8" s="1" customFormat="1" ht="15" customHeight="1">
      <c r="A121" s="770"/>
      <c r="B121" s="77" t="s">
        <v>174</v>
      </c>
      <c r="C121" s="776"/>
      <c r="D121" s="777"/>
      <c r="E121" s="777"/>
      <c r="F121" s="777"/>
      <c r="G121" s="777"/>
      <c r="H121" s="778"/>
    </row>
    <row r="122" spans="1:8" s="1" customFormat="1" ht="12">
      <c r="A122" s="770"/>
      <c r="B122" s="122" t="s">
        <v>49</v>
      </c>
      <c r="C122" s="790"/>
      <c r="D122" s="791"/>
      <c r="E122" s="780"/>
      <c r="F122" s="780"/>
      <c r="G122" s="780"/>
      <c r="H122" s="781"/>
    </row>
    <row r="123" spans="1:8" s="1" customFormat="1" ht="12">
      <c r="A123" s="770"/>
      <c r="B123" s="72" t="s">
        <v>235</v>
      </c>
      <c r="C123" s="97"/>
      <c r="D123" s="97" t="s">
        <v>44</v>
      </c>
      <c r="E123" s="105"/>
      <c r="F123" s="105"/>
      <c r="G123" s="105"/>
      <c r="H123" s="106"/>
    </row>
    <row r="124" spans="1:8" s="1" customFormat="1" ht="24">
      <c r="A124" s="770"/>
      <c r="B124" s="80" t="s">
        <v>236</v>
      </c>
      <c r="C124" s="97"/>
      <c r="D124" s="97" t="s">
        <v>44</v>
      </c>
      <c r="E124" s="105"/>
      <c r="F124" s="105"/>
      <c r="G124" s="105"/>
      <c r="H124" s="106"/>
    </row>
    <row r="125" spans="1:8" s="1" customFormat="1" ht="12">
      <c r="A125" s="770"/>
      <c r="B125" s="72" t="s">
        <v>237</v>
      </c>
      <c r="C125" s="101"/>
      <c r="D125" s="97" t="s">
        <v>44</v>
      </c>
      <c r="E125" s="105"/>
      <c r="F125" s="105"/>
      <c r="G125" s="105"/>
      <c r="H125" s="106"/>
    </row>
    <row r="126" spans="1:8" s="1" customFormat="1" ht="12">
      <c r="A126" s="770"/>
      <c r="B126" s="72" t="s">
        <v>206</v>
      </c>
      <c r="C126" s="97"/>
      <c r="D126" s="97"/>
      <c r="E126" s="97" t="s">
        <v>46</v>
      </c>
      <c r="F126" s="97"/>
      <c r="G126" s="105"/>
      <c r="H126" s="106"/>
    </row>
    <row r="127" spans="1:8" s="1" customFormat="1" ht="12">
      <c r="A127" s="770"/>
      <c r="B127" s="72" t="s">
        <v>207</v>
      </c>
      <c r="C127" s="97"/>
      <c r="D127" s="97"/>
      <c r="E127" s="97"/>
      <c r="F127" s="97" t="s">
        <v>46</v>
      </c>
      <c r="G127" s="105"/>
      <c r="H127" s="106"/>
    </row>
    <row r="128" spans="1:8" s="1" customFormat="1" ht="12">
      <c r="A128" s="770"/>
      <c r="B128" s="72" t="s">
        <v>504</v>
      </c>
      <c r="C128" s="105"/>
      <c r="D128" s="105"/>
      <c r="E128" s="105"/>
      <c r="F128" s="105" t="s">
        <v>46</v>
      </c>
      <c r="G128" s="105"/>
      <c r="H128" s="106"/>
    </row>
    <row r="129" spans="1:8" s="1" customFormat="1" ht="12">
      <c r="A129" s="770"/>
      <c r="B129" s="72" t="s">
        <v>238</v>
      </c>
      <c r="C129" s="105"/>
      <c r="D129" s="105"/>
      <c r="E129" s="105"/>
      <c r="F129" s="105" t="s">
        <v>46</v>
      </c>
      <c r="G129" s="105"/>
      <c r="H129" s="106"/>
    </row>
    <row r="130" spans="1:8" s="1" customFormat="1" ht="12">
      <c r="A130" s="770"/>
      <c r="B130" s="85"/>
      <c r="C130" s="105"/>
      <c r="D130" s="105"/>
      <c r="E130" s="105"/>
      <c r="F130" s="105"/>
      <c r="G130" s="105"/>
      <c r="H130" s="106"/>
    </row>
    <row r="131" spans="1:8" s="1" customFormat="1" ht="12">
      <c r="A131" s="770"/>
      <c r="B131" s="103" t="s">
        <v>50</v>
      </c>
      <c r="C131" s="782"/>
      <c r="D131" s="783"/>
      <c r="E131" s="783"/>
      <c r="F131" s="783"/>
      <c r="G131" s="783"/>
      <c r="H131" s="784"/>
    </row>
    <row r="132" spans="1:8" s="1" customFormat="1" ht="12">
      <c r="A132" s="770"/>
      <c r="B132" s="85" t="s">
        <v>239</v>
      </c>
      <c r="C132" s="105"/>
      <c r="D132" s="105" t="s">
        <v>44</v>
      </c>
      <c r="E132" s="105"/>
      <c r="F132" s="105"/>
      <c r="G132" s="105"/>
      <c r="H132" s="106"/>
    </row>
    <row r="133" spans="1:8" s="1" customFormat="1" ht="12">
      <c r="A133" s="770"/>
      <c r="B133" s="72" t="s">
        <v>240</v>
      </c>
      <c r="C133" s="97" t="s">
        <v>44</v>
      </c>
      <c r="D133" s="97"/>
      <c r="E133" s="97"/>
      <c r="F133" s="97"/>
      <c r="G133" s="97"/>
      <c r="H133" s="98" t="s">
        <v>209</v>
      </c>
    </row>
    <row r="134" spans="1:8" s="1" customFormat="1" ht="12">
      <c r="A134" s="770"/>
      <c r="B134" s="72" t="s">
        <v>241</v>
      </c>
      <c r="C134" s="97"/>
      <c r="D134" s="97" t="s">
        <v>44</v>
      </c>
      <c r="E134" s="97"/>
      <c r="F134" s="97"/>
      <c r="G134" s="97"/>
      <c r="H134" s="98"/>
    </row>
    <row r="135" spans="1:8" s="1" customFormat="1" ht="12">
      <c r="A135" s="770"/>
      <c r="B135" s="72" t="s">
        <v>503</v>
      </c>
      <c r="C135" s="97"/>
      <c r="D135" s="97" t="s">
        <v>44</v>
      </c>
      <c r="E135" s="97"/>
      <c r="F135" s="97"/>
      <c r="G135" s="97"/>
      <c r="H135" s="98"/>
    </row>
    <row r="136" spans="1:8" s="1" customFormat="1" ht="12">
      <c r="A136" s="770"/>
      <c r="B136" s="72" t="s">
        <v>505</v>
      </c>
      <c r="C136" s="97"/>
      <c r="D136" s="97" t="s">
        <v>44</v>
      </c>
      <c r="E136" s="97"/>
      <c r="F136" s="97"/>
      <c r="G136" s="97"/>
      <c r="H136" s="98"/>
    </row>
    <row r="137" spans="1:8" s="1" customFormat="1" ht="12">
      <c r="A137" s="770"/>
      <c r="B137" s="72" t="s">
        <v>52</v>
      </c>
      <c r="C137" s="97"/>
      <c r="D137" s="97" t="s">
        <v>44</v>
      </c>
      <c r="E137" s="97"/>
      <c r="F137" s="97"/>
      <c r="G137" s="97"/>
      <c r="H137" s="98"/>
    </row>
    <row r="138" spans="1:8" s="1" customFormat="1" ht="12">
      <c r="A138" s="770"/>
      <c r="B138" s="90" t="s">
        <v>242</v>
      </c>
      <c r="C138" s="123"/>
      <c r="D138" s="123" t="s">
        <v>44</v>
      </c>
      <c r="E138" s="123"/>
      <c r="F138" s="123"/>
      <c r="G138" s="123"/>
      <c r="H138" s="124"/>
    </row>
    <row r="139" spans="1:8" s="1" customFormat="1" ht="12">
      <c r="A139" s="770"/>
      <c r="B139" s="72" t="s">
        <v>243</v>
      </c>
      <c r="C139" s="97"/>
      <c r="D139" s="97" t="s">
        <v>44</v>
      </c>
      <c r="E139" s="97"/>
      <c r="F139" s="97"/>
      <c r="G139" s="97"/>
      <c r="H139" s="98"/>
    </row>
    <row r="140" spans="1:8" s="1" customFormat="1" ht="12">
      <c r="A140" s="770"/>
      <c r="B140" s="72" t="s">
        <v>244</v>
      </c>
      <c r="C140" s="97"/>
      <c r="D140" s="97" t="s">
        <v>44</v>
      </c>
      <c r="E140" s="97"/>
      <c r="F140" s="97"/>
      <c r="G140" s="97"/>
      <c r="H140" s="98"/>
    </row>
    <row r="141" spans="1:8" s="1" customFormat="1" ht="12">
      <c r="A141" s="770"/>
      <c r="B141" s="90" t="s">
        <v>260</v>
      </c>
      <c r="C141" s="97"/>
      <c r="D141" s="97" t="s">
        <v>44</v>
      </c>
      <c r="E141" s="97"/>
      <c r="F141" s="97"/>
      <c r="G141" s="97"/>
      <c r="H141" s="98"/>
    </row>
    <row r="142" spans="1:8" s="1" customFormat="1" ht="12">
      <c r="A142" s="770"/>
      <c r="B142" s="90" t="s">
        <v>213</v>
      </c>
      <c r="C142" s="97" t="s">
        <v>44</v>
      </c>
      <c r="D142" s="97"/>
      <c r="E142" s="97"/>
      <c r="F142" s="97"/>
      <c r="G142" s="97"/>
      <c r="H142" s="98"/>
    </row>
    <row r="143" spans="1:8" s="1" customFormat="1" ht="12">
      <c r="A143" s="770"/>
      <c r="B143" s="72" t="s">
        <v>61</v>
      </c>
      <c r="C143" s="97"/>
      <c r="D143" s="97"/>
      <c r="E143" s="97" t="s">
        <v>46</v>
      </c>
      <c r="F143" s="97"/>
      <c r="G143" s="97"/>
      <c r="H143" s="98"/>
    </row>
    <row r="144" spans="1:8" s="1" customFormat="1" ht="12">
      <c r="A144" s="770"/>
      <c r="B144" s="72" t="s">
        <v>227</v>
      </c>
      <c r="C144" s="97"/>
      <c r="D144" s="97"/>
      <c r="E144" s="97"/>
      <c r="F144" s="97" t="s">
        <v>46</v>
      </c>
      <c r="G144" s="97"/>
      <c r="H144" s="98"/>
    </row>
    <row r="145" spans="1:8" s="1" customFormat="1" ht="12.75" thickBot="1">
      <c r="A145" s="770"/>
      <c r="B145" s="117"/>
      <c r="C145" s="107"/>
      <c r="D145" s="107"/>
      <c r="E145" s="107"/>
      <c r="F145" s="107"/>
      <c r="G145" s="107"/>
      <c r="H145" s="108"/>
    </row>
    <row r="146" spans="1:8" s="1" customFormat="1" ht="15" customHeight="1">
      <c r="A146" s="770"/>
      <c r="B146" s="91" t="s">
        <v>47</v>
      </c>
      <c r="C146" s="785"/>
      <c r="D146" s="786"/>
      <c r="E146" s="786"/>
      <c r="F146" s="786"/>
      <c r="G146" s="786"/>
      <c r="H146" s="787"/>
    </row>
    <row r="147" spans="1:8" s="1" customFormat="1" ht="24">
      <c r="A147" s="770"/>
      <c r="B147" s="125" t="s">
        <v>245</v>
      </c>
      <c r="C147" s="97"/>
      <c r="D147" s="97" t="s">
        <v>44</v>
      </c>
      <c r="E147" s="97"/>
      <c r="F147" s="97"/>
      <c r="G147" s="97"/>
      <c r="H147" s="98"/>
    </row>
    <row r="148" spans="1:8" s="1" customFormat="1" ht="12">
      <c r="A148" s="770"/>
      <c r="B148" s="86" t="s">
        <v>217</v>
      </c>
      <c r="C148" s="97"/>
      <c r="D148" s="97" t="s">
        <v>44</v>
      </c>
      <c r="E148" s="97"/>
      <c r="F148" s="97"/>
      <c r="G148" s="97"/>
      <c r="H148" s="98"/>
    </row>
    <row r="149" spans="1:8" s="1" customFormat="1" ht="12.75" thickBot="1">
      <c r="A149" s="770"/>
      <c r="B149" s="72" t="s">
        <v>246</v>
      </c>
      <c r="C149" s="97"/>
      <c r="D149" s="97"/>
      <c r="E149" s="97"/>
      <c r="F149" s="97" t="s">
        <v>46</v>
      </c>
      <c r="G149" s="107"/>
      <c r="H149" s="108"/>
    </row>
    <row r="150" spans="1:8" s="1" customFormat="1" ht="20.25" customHeight="1" thickBot="1">
      <c r="A150" s="199"/>
      <c r="B150" s="94" t="s">
        <v>478</v>
      </c>
      <c r="C150" s="775" t="s">
        <v>163</v>
      </c>
      <c r="D150" s="760"/>
      <c r="E150" s="760"/>
      <c r="F150" s="760"/>
      <c r="G150" s="760"/>
      <c r="H150" s="761"/>
    </row>
    <row r="151" spans="1:8" s="1" customFormat="1" ht="15" customHeight="1">
      <c r="A151" s="199"/>
      <c r="B151" s="77" t="s">
        <v>43</v>
      </c>
      <c r="C151" s="95"/>
      <c r="D151" s="95"/>
      <c r="E151" s="95"/>
      <c r="F151" s="95"/>
      <c r="G151" s="95"/>
      <c r="H151" s="96"/>
    </row>
    <row r="152" spans="1:8" s="1" customFormat="1" ht="11.25" customHeight="1">
      <c r="A152" s="199"/>
      <c r="B152" s="72" t="s">
        <v>219</v>
      </c>
      <c r="C152" s="97"/>
      <c r="D152" s="97" t="s">
        <v>44</v>
      </c>
      <c r="E152" s="97"/>
      <c r="F152" s="97"/>
      <c r="G152" s="97"/>
      <c r="H152" s="98"/>
    </row>
    <row r="153" spans="1:8" s="1" customFormat="1" ht="11.25" customHeight="1">
      <c r="A153" s="199"/>
      <c r="B153" s="86" t="s">
        <v>479</v>
      </c>
      <c r="C153" s="99"/>
      <c r="D153" s="99"/>
      <c r="E153" s="99" t="s">
        <v>46</v>
      </c>
      <c r="F153" s="97"/>
      <c r="G153" s="97"/>
      <c r="H153" s="98"/>
    </row>
    <row r="154" spans="1:8" s="1" customFormat="1" ht="11.25" customHeight="1">
      <c r="A154" s="199"/>
      <c r="B154" s="86" t="s">
        <v>477</v>
      </c>
      <c r="C154" s="99"/>
      <c r="D154" s="99" t="s">
        <v>44</v>
      </c>
      <c r="E154" s="99"/>
      <c r="F154" s="97"/>
      <c r="G154" s="97"/>
      <c r="H154" s="98"/>
    </row>
    <row r="155" spans="1:8" s="1" customFormat="1" ht="11.25" customHeight="1">
      <c r="A155" s="199"/>
      <c r="B155" s="72" t="s">
        <v>499</v>
      </c>
      <c r="C155" s="97"/>
      <c r="D155" s="97" t="s">
        <v>44</v>
      </c>
      <c r="E155" s="97"/>
      <c r="F155" s="97"/>
      <c r="G155" s="97"/>
      <c r="H155" s="98"/>
    </row>
    <row r="156" spans="1:8" s="1" customFormat="1" ht="11.25" customHeight="1">
      <c r="A156" s="199"/>
      <c r="B156" s="72" t="s">
        <v>204</v>
      </c>
      <c r="C156" s="97"/>
      <c r="D156" s="97" t="s">
        <v>44</v>
      </c>
      <c r="E156" s="105"/>
      <c r="F156" s="105"/>
      <c r="G156" s="105"/>
      <c r="H156" s="109"/>
    </row>
    <row r="157" spans="1:8" s="1" customFormat="1" ht="11.25" customHeight="1" thickBot="1">
      <c r="A157" s="199"/>
      <c r="B157" s="118" t="s">
        <v>229</v>
      </c>
      <c r="C157" s="111" t="s">
        <v>44</v>
      </c>
      <c r="D157" s="111"/>
      <c r="E157" s="111"/>
      <c r="F157" s="111"/>
      <c r="G157" s="111"/>
      <c r="H157" s="119"/>
    </row>
    <row r="158" spans="1:8" s="1" customFormat="1" ht="15" customHeight="1">
      <c r="A158" s="199"/>
      <c r="B158" s="77" t="s">
        <v>174</v>
      </c>
      <c r="C158" s="776"/>
      <c r="D158" s="777"/>
      <c r="E158" s="777"/>
      <c r="F158" s="777"/>
      <c r="G158" s="777"/>
      <c r="H158" s="778"/>
    </row>
    <row r="159" spans="1:8" s="1" customFormat="1" ht="12" customHeight="1">
      <c r="A159" s="199"/>
      <c r="B159" s="122" t="s">
        <v>49</v>
      </c>
      <c r="C159" s="790"/>
      <c r="D159" s="791"/>
      <c r="E159" s="780"/>
      <c r="F159" s="780"/>
      <c r="G159" s="780"/>
      <c r="H159" s="781"/>
    </row>
    <row r="160" spans="1:8" s="1" customFormat="1" ht="24">
      <c r="A160" s="770"/>
      <c r="B160" s="80" t="s">
        <v>247</v>
      </c>
      <c r="C160" s="97"/>
      <c r="D160" s="97" t="s">
        <v>44</v>
      </c>
      <c r="E160" s="97"/>
      <c r="F160" s="97"/>
      <c r="G160" s="99"/>
      <c r="H160" s="100"/>
    </row>
    <row r="161" spans="1:8" s="1" customFormat="1" ht="24">
      <c r="A161" s="770"/>
      <c r="B161" s="80" t="s">
        <v>476</v>
      </c>
      <c r="C161" s="101"/>
      <c r="D161" s="97"/>
      <c r="E161" s="97" t="s">
        <v>46</v>
      </c>
      <c r="F161" s="97"/>
      <c r="G161" s="99"/>
      <c r="H161" s="100"/>
    </row>
    <row r="162" spans="1:8" s="1" customFormat="1" ht="12">
      <c r="A162" s="770"/>
      <c r="B162" s="72" t="s">
        <v>206</v>
      </c>
      <c r="C162" s="97"/>
      <c r="D162" s="97"/>
      <c r="E162" s="97" t="s">
        <v>46</v>
      </c>
      <c r="F162" s="97"/>
      <c r="G162" s="99"/>
      <c r="H162" s="100"/>
    </row>
    <row r="163" spans="1:8" s="1" customFormat="1" ht="12">
      <c r="A163" s="770"/>
      <c r="B163" s="72" t="s">
        <v>207</v>
      </c>
      <c r="C163" s="97"/>
      <c r="D163" s="97"/>
      <c r="E163" s="97"/>
      <c r="F163" s="97" t="s">
        <v>46</v>
      </c>
      <c r="G163" s="99"/>
      <c r="H163" s="100"/>
    </row>
    <row r="164" spans="1:8" s="1" customFormat="1" ht="12">
      <c r="A164" s="770"/>
      <c r="B164" s="85"/>
      <c r="C164" s="105"/>
      <c r="D164" s="105"/>
      <c r="E164" s="105"/>
      <c r="F164" s="105"/>
      <c r="G164" s="105"/>
      <c r="H164" s="106"/>
    </row>
    <row r="165" spans="1:8" s="1" customFormat="1" ht="12">
      <c r="A165" s="770"/>
      <c r="B165" s="103" t="s">
        <v>50</v>
      </c>
      <c r="C165" s="782"/>
      <c r="D165" s="783"/>
      <c r="E165" s="783"/>
      <c r="F165" s="783"/>
      <c r="G165" s="783"/>
      <c r="H165" s="784"/>
    </row>
    <row r="166" spans="1:8" s="1" customFormat="1" ht="12">
      <c r="A166" s="770"/>
      <c r="B166" s="86" t="s">
        <v>248</v>
      </c>
      <c r="C166" s="97"/>
      <c r="D166" s="105"/>
      <c r="E166" s="105" t="s">
        <v>46</v>
      </c>
      <c r="F166" s="105"/>
      <c r="G166" s="105"/>
      <c r="H166" s="106"/>
    </row>
    <row r="167" spans="1:8" s="1" customFormat="1" ht="12">
      <c r="A167" s="770"/>
      <c r="B167" s="72" t="s">
        <v>61</v>
      </c>
      <c r="C167" s="97"/>
      <c r="D167" s="97"/>
      <c r="E167" s="97" t="s">
        <v>46</v>
      </c>
      <c r="F167" s="105"/>
      <c r="G167" s="105"/>
      <c r="H167" s="106"/>
    </row>
    <row r="168" spans="1:8" s="1" customFormat="1" ht="12">
      <c r="A168" s="770"/>
      <c r="B168" s="72" t="s">
        <v>227</v>
      </c>
      <c r="C168" s="97"/>
      <c r="D168" s="97"/>
      <c r="E168" s="97"/>
      <c r="F168" s="97" t="s">
        <v>46</v>
      </c>
      <c r="G168" s="105"/>
      <c r="H168" s="106"/>
    </row>
    <row r="169" spans="1:8" s="1" customFormat="1" ht="12">
      <c r="A169" s="770"/>
      <c r="B169" s="72" t="s">
        <v>213</v>
      </c>
      <c r="C169" s="97" t="s">
        <v>44</v>
      </c>
      <c r="D169" s="105"/>
      <c r="E169" s="105"/>
      <c r="F169" s="105"/>
      <c r="G169" s="105"/>
      <c r="H169" s="106"/>
    </row>
    <row r="170" spans="1:8" s="1" customFormat="1" ht="12.75" thickBot="1">
      <c r="A170" s="770"/>
      <c r="B170" s="117"/>
      <c r="C170" s="105"/>
      <c r="D170" s="105"/>
      <c r="E170" s="105"/>
      <c r="F170" s="105"/>
      <c r="G170" s="105"/>
      <c r="H170" s="106"/>
    </row>
    <row r="171" spans="1:8" s="1" customFormat="1" ht="15" customHeight="1">
      <c r="A171" s="770"/>
      <c r="B171" s="91" t="s">
        <v>47</v>
      </c>
      <c r="C171" s="785"/>
      <c r="D171" s="786"/>
      <c r="E171" s="786"/>
      <c r="F171" s="786"/>
      <c r="G171" s="786"/>
      <c r="H171" s="787"/>
    </row>
    <row r="172" spans="1:8" s="1" customFormat="1" ht="12">
      <c r="A172" s="770"/>
      <c r="B172" s="86" t="s">
        <v>223</v>
      </c>
      <c r="C172" s="97"/>
      <c r="D172" s="97" t="s">
        <v>44</v>
      </c>
      <c r="E172" s="97"/>
      <c r="F172" s="97"/>
      <c r="G172" s="97"/>
      <c r="H172" s="98"/>
    </row>
    <row r="173" spans="1:8" s="1" customFormat="1" ht="12">
      <c r="A173" s="770"/>
      <c r="B173" s="86" t="s">
        <v>217</v>
      </c>
      <c r="C173" s="97"/>
      <c r="D173" s="97" t="s">
        <v>44</v>
      </c>
      <c r="E173" s="97"/>
      <c r="F173" s="97"/>
      <c r="G173" s="97"/>
      <c r="H173" s="98"/>
    </row>
    <row r="174" spans="1:8" s="1" customFormat="1" ht="12.75" thickBot="1">
      <c r="A174" s="770"/>
      <c r="B174" s="72" t="s">
        <v>501</v>
      </c>
      <c r="C174" s="97"/>
      <c r="D174" s="97"/>
      <c r="E174" s="97"/>
      <c r="F174" s="97" t="s">
        <v>46</v>
      </c>
      <c r="G174" s="97"/>
      <c r="H174" s="98"/>
    </row>
    <row r="175" spans="1:8" s="1" customFormat="1" ht="15.75" customHeight="1" thickBot="1">
      <c r="A175" s="126"/>
      <c r="B175" s="127" t="s">
        <v>10</v>
      </c>
      <c r="C175" s="775" t="s">
        <v>59</v>
      </c>
      <c r="D175" s="760"/>
      <c r="E175" s="760"/>
      <c r="F175" s="760"/>
      <c r="G175" s="760"/>
      <c r="H175" s="761"/>
    </row>
    <row r="176" spans="1:8" s="1" customFormat="1" ht="15" customHeight="1">
      <c r="A176" s="126"/>
      <c r="B176" s="77" t="s">
        <v>43</v>
      </c>
      <c r="C176" s="95"/>
      <c r="D176" s="95"/>
      <c r="E176" s="95"/>
      <c r="F176" s="95"/>
      <c r="G176" s="95"/>
      <c r="H176" s="96"/>
    </row>
    <row r="177" spans="1:8" s="1" customFormat="1" ht="15.75" customHeight="1">
      <c r="A177" s="126"/>
      <c r="B177" s="72" t="s">
        <v>219</v>
      </c>
      <c r="C177" s="97"/>
      <c r="D177" s="97" t="s">
        <v>44</v>
      </c>
      <c r="E177" s="97"/>
      <c r="F177" s="97"/>
      <c r="G177" s="97"/>
      <c r="H177" s="98"/>
    </row>
    <row r="178" spans="1:8" s="1" customFormat="1" ht="15.75" customHeight="1">
      <c r="A178" s="126"/>
      <c r="B178" s="72" t="s">
        <v>499</v>
      </c>
      <c r="C178" s="97"/>
      <c r="D178" s="97" t="s">
        <v>44</v>
      </c>
      <c r="E178" s="97"/>
      <c r="F178" s="97"/>
      <c r="G178" s="97"/>
      <c r="H178" s="98"/>
    </row>
    <row r="179" spans="1:8" s="1" customFormat="1" ht="15.75" customHeight="1">
      <c r="A179" s="126"/>
      <c r="B179" s="72" t="s">
        <v>204</v>
      </c>
      <c r="C179" s="97"/>
      <c r="D179" s="97" t="s">
        <v>44</v>
      </c>
      <c r="E179" s="97"/>
      <c r="F179" s="97"/>
      <c r="G179" s="97"/>
      <c r="H179" s="121"/>
    </row>
    <row r="180" spans="1:8" s="1" customFormat="1" ht="12.75" thickBot="1">
      <c r="A180" s="798"/>
      <c r="B180" s="117" t="s">
        <v>234</v>
      </c>
      <c r="C180" s="128"/>
      <c r="D180" s="128"/>
      <c r="E180" s="128"/>
      <c r="F180" s="128" t="s">
        <v>54</v>
      </c>
      <c r="G180" s="111"/>
      <c r="H180" s="119"/>
    </row>
    <row r="181" spans="1:8" s="1" customFormat="1" ht="15" customHeight="1">
      <c r="A181" s="798"/>
      <c r="B181" s="77" t="s">
        <v>174</v>
      </c>
      <c r="C181" s="776"/>
      <c r="D181" s="777"/>
      <c r="E181" s="777"/>
      <c r="F181" s="777"/>
      <c r="G181" s="777"/>
      <c r="H181" s="778"/>
    </row>
    <row r="182" spans="1:8" s="1" customFormat="1" ht="12">
      <c r="A182" s="798"/>
      <c r="B182" s="122" t="s">
        <v>49</v>
      </c>
      <c r="C182" s="790"/>
      <c r="D182" s="791"/>
      <c r="E182" s="780"/>
      <c r="F182" s="780"/>
      <c r="G182" s="780"/>
      <c r="H182" s="781"/>
    </row>
    <row r="183" spans="1:8" s="1" customFormat="1" ht="24">
      <c r="A183" s="798"/>
      <c r="B183" s="80" t="s">
        <v>205</v>
      </c>
      <c r="C183" s="97"/>
      <c r="D183" s="97" t="s">
        <v>44</v>
      </c>
      <c r="E183" s="97"/>
      <c r="F183" s="97"/>
      <c r="G183" s="99"/>
      <c r="H183" s="100"/>
    </row>
    <row r="184" spans="1:8" s="1" customFormat="1" ht="12">
      <c r="A184" s="798"/>
      <c r="B184" s="72" t="s">
        <v>206</v>
      </c>
      <c r="C184" s="97"/>
      <c r="D184" s="97"/>
      <c r="E184" s="97"/>
      <c r="F184" s="97" t="s">
        <v>46</v>
      </c>
      <c r="G184" s="97"/>
      <c r="H184" s="98"/>
    </row>
    <row r="185" spans="1:8" s="1" customFormat="1" ht="12">
      <c r="A185" s="798"/>
      <c r="B185" s="72" t="s">
        <v>207</v>
      </c>
      <c r="C185" s="97"/>
      <c r="D185" s="97"/>
      <c r="E185" s="97"/>
      <c r="F185" s="97" t="s">
        <v>46</v>
      </c>
      <c r="G185" s="97"/>
      <c r="H185" s="98"/>
    </row>
    <row r="186" spans="1:8" s="1" customFormat="1" ht="12">
      <c r="A186" s="798"/>
      <c r="B186" s="72"/>
      <c r="C186" s="97"/>
      <c r="D186" s="97"/>
      <c r="E186" s="97"/>
      <c r="F186" s="97"/>
      <c r="G186" s="97"/>
      <c r="H186" s="98"/>
    </row>
    <row r="187" spans="1:8" s="1" customFormat="1" ht="12">
      <c r="A187" s="798"/>
      <c r="B187" s="103" t="s">
        <v>50</v>
      </c>
      <c r="C187" s="782"/>
      <c r="D187" s="783"/>
      <c r="E187" s="783"/>
      <c r="F187" s="783"/>
      <c r="G187" s="783"/>
      <c r="H187" s="784"/>
    </row>
    <row r="188" spans="1:8" s="1" customFormat="1" ht="12">
      <c r="A188" s="798"/>
      <c r="B188" s="72" t="s">
        <v>61</v>
      </c>
      <c r="C188" s="97"/>
      <c r="D188" s="97"/>
      <c r="E188" s="97" t="s">
        <v>46</v>
      </c>
      <c r="F188" s="105"/>
      <c r="G188" s="105"/>
      <c r="H188" s="106"/>
    </row>
    <row r="189" spans="1:8" s="1" customFormat="1" ht="12">
      <c r="A189" s="798"/>
      <c r="B189" s="72" t="s">
        <v>227</v>
      </c>
      <c r="C189" s="97"/>
      <c r="D189" s="97"/>
      <c r="E189" s="97"/>
      <c r="F189" s="97" t="s">
        <v>46</v>
      </c>
      <c r="G189" s="105"/>
      <c r="H189" s="106"/>
    </row>
    <row r="190" spans="1:8" s="1" customFormat="1" ht="12">
      <c r="A190" s="798"/>
      <c r="B190" s="72" t="s">
        <v>213</v>
      </c>
      <c r="C190" s="97" t="s">
        <v>44</v>
      </c>
      <c r="D190" s="105"/>
      <c r="E190" s="105"/>
      <c r="F190" s="105"/>
      <c r="G190" s="105"/>
      <c r="H190" s="106"/>
    </row>
    <row r="191" spans="1:8" s="1" customFormat="1" ht="12.75" thickBot="1">
      <c r="A191" s="203"/>
      <c r="B191" s="117"/>
      <c r="C191" s="105"/>
      <c r="D191" s="105"/>
      <c r="E191" s="105"/>
      <c r="F191" s="105"/>
      <c r="G191" s="105"/>
      <c r="H191" s="106"/>
    </row>
    <row r="192" spans="1:8" s="1" customFormat="1" ht="15" customHeight="1">
      <c r="A192" s="798"/>
      <c r="B192" s="91" t="s">
        <v>47</v>
      </c>
      <c r="C192" s="785"/>
      <c r="D192" s="786"/>
      <c r="E192" s="786"/>
      <c r="F192" s="786"/>
      <c r="G192" s="786"/>
      <c r="H192" s="787"/>
    </row>
    <row r="193" spans="1:8" s="1" customFormat="1" ht="12">
      <c r="A193" s="798"/>
      <c r="B193" s="86" t="s">
        <v>223</v>
      </c>
      <c r="C193" s="97"/>
      <c r="D193" s="97" t="s">
        <v>44</v>
      </c>
      <c r="E193" s="97"/>
      <c r="F193" s="97"/>
      <c r="G193" s="97"/>
      <c r="H193" s="98"/>
    </row>
    <row r="194" spans="1:8" s="1" customFormat="1" ht="12">
      <c r="A194" s="798"/>
      <c r="B194" s="86" t="s">
        <v>217</v>
      </c>
      <c r="C194" s="97"/>
      <c r="D194" s="97" t="s">
        <v>44</v>
      </c>
      <c r="E194" s="97"/>
      <c r="F194" s="97"/>
      <c r="G194" s="97"/>
      <c r="H194" s="98"/>
    </row>
    <row r="195" spans="1:8" s="1" customFormat="1" ht="12">
      <c r="A195" s="798"/>
      <c r="B195" s="72" t="s">
        <v>501</v>
      </c>
      <c r="C195" s="97"/>
      <c r="D195" s="97"/>
      <c r="E195" s="97"/>
      <c r="F195" s="97" t="s">
        <v>46</v>
      </c>
      <c r="G195" s="97"/>
      <c r="H195" s="98"/>
    </row>
    <row r="196" spans="1:8" s="1" customFormat="1" ht="12.75" thickBot="1">
      <c r="A196" s="798"/>
      <c r="B196" s="117" t="s">
        <v>160</v>
      </c>
      <c r="C196" s="129"/>
      <c r="D196" s="111" t="s">
        <v>44</v>
      </c>
      <c r="E196" s="130"/>
      <c r="F196" s="131"/>
      <c r="G196" s="131"/>
      <c r="H196" s="132" t="s">
        <v>48</v>
      </c>
    </row>
    <row r="197" spans="1:8" s="1" customFormat="1" ht="12" thickBot="1">
      <c r="A197" s="133"/>
    </row>
    <row r="198" spans="1:8" s="1" customFormat="1" ht="21" customHeight="1" thickBot="1">
      <c r="A198" s="133"/>
      <c r="B198" s="792" t="s">
        <v>255</v>
      </c>
      <c r="C198" s="793"/>
      <c r="D198" s="793"/>
      <c r="E198" s="793"/>
      <c r="F198" s="793"/>
      <c r="G198" s="793"/>
      <c r="H198" s="794"/>
    </row>
    <row r="199" spans="1:8" s="1" customFormat="1" ht="55.5" customHeight="1" thickBot="1">
      <c r="A199" s="133"/>
      <c r="B199" s="795" t="s">
        <v>35</v>
      </c>
      <c r="C199" s="796"/>
      <c r="D199" s="796"/>
      <c r="E199" s="796"/>
      <c r="F199" s="796"/>
      <c r="G199" s="796"/>
      <c r="H199" s="797"/>
    </row>
    <row r="200" spans="1:8" s="1" customFormat="1" ht="11.25">
      <c r="A200" s="133"/>
    </row>
    <row r="201" spans="1:8" s="1" customFormat="1" ht="11.25">
      <c r="A201" s="133"/>
    </row>
    <row r="202" spans="1:8" s="1" customFormat="1" ht="11.25">
      <c r="A202" s="133"/>
    </row>
    <row r="203" spans="1:8" s="1" customFormat="1" ht="11.25">
      <c r="A203" s="133"/>
    </row>
    <row r="204" spans="1:8" s="1" customFormat="1" ht="11.25">
      <c r="A204" s="133"/>
    </row>
    <row r="205" spans="1:8" s="1" customFormat="1" ht="11.25">
      <c r="A205" s="133"/>
    </row>
    <row r="206" spans="1:8" s="1" customFormat="1" ht="11.25">
      <c r="A206" s="133"/>
    </row>
    <row r="207" spans="1:8" s="1" customFormat="1" ht="11.25">
      <c r="A207" s="133"/>
    </row>
    <row r="208" spans="1:8" s="1" customFormat="1" ht="11.25">
      <c r="A208" s="133"/>
    </row>
    <row r="209" spans="1:1" s="1" customFormat="1" ht="11.25">
      <c r="A209" s="133"/>
    </row>
    <row r="210" spans="1:1" s="1" customFormat="1" ht="11.25">
      <c r="A210" s="133"/>
    </row>
    <row r="211" spans="1:1" s="1" customFormat="1" ht="11.25">
      <c r="A211" s="133"/>
    </row>
    <row r="212" spans="1:1" s="1" customFormat="1" ht="11.25">
      <c r="A212" s="133"/>
    </row>
    <row r="213" spans="1:1" s="1" customFormat="1" ht="11.25">
      <c r="A213" s="133"/>
    </row>
    <row r="214" spans="1:1" s="1" customFormat="1" ht="11.25">
      <c r="A214" s="133"/>
    </row>
    <row r="215" spans="1:1" s="1" customFormat="1" ht="11.25">
      <c r="A215" s="133"/>
    </row>
    <row r="216" spans="1:1" s="1" customFormat="1" ht="11.25">
      <c r="A216" s="133"/>
    </row>
    <row r="217" spans="1:1" s="1" customFormat="1" ht="11.25">
      <c r="A217" s="133"/>
    </row>
    <row r="218" spans="1:1" s="1" customFormat="1" ht="11.25">
      <c r="A218" s="133"/>
    </row>
    <row r="219" spans="1:1" s="1" customFormat="1" ht="11.25">
      <c r="A219" s="133"/>
    </row>
    <row r="220" spans="1:1" s="1" customFormat="1" ht="11.25">
      <c r="A220" s="133"/>
    </row>
    <row r="221" spans="1:1" s="1" customFormat="1" ht="11.25">
      <c r="A221" s="133"/>
    </row>
    <row r="222" spans="1:1" s="1" customFormat="1" ht="11.25">
      <c r="A222" s="133"/>
    </row>
    <row r="223" spans="1:1" s="1" customFormat="1" ht="11.25">
      <c r="A223" s="133"/>
    </row>
    <row r="224" spans="1:1" s="1" customFormat="1" ht="11.25">
      <c r="A224" s="133"/>
    </row>
    <row r="225" spans="1:1" s="1" customFormat="1" ht="11.25">
      <c r="A225" s="133"/>
    </row>
    <row r="226" spans="1:1" s="1" customFormat="1" ht="11.25">
      <c r="A226" s="133"/>
    </row>
    <row r="227" spans="1:1" s="1" customFormat="1" ht="11.25">
      <c r="A227" s="133"/>
    </row>
    <row r="228" spans="1:1" s="1" customFormat="1" ht="11.25">
      <c r="A228" s="133"/>
    </row>
    <row r="229" spans="1:1" s="1" customFormat="1" ht="11.25">
      <c r="A229" s="133"/>
    </row>
    <row r="230" spans="1:1" s="1" customFormat="1" ht="11.25">
      <c r="A230" s="133"/>
    </row>
    <row r="231" spans="1:1" s="1" customFormat="1" ht="11.25">
      <c r="A231" s="133"/>
    </row>
    <row r="232" spans="1:1" s="1" customFormat="1" ht="11.25">
      <c r="A232" s="133"/>
    </row>
    <row r="233" spans="1:1" s="1" customFormat="1" ht="11.25">
      <c r="A233" s="133"/>
    </row>
    <row r="234" spans="1:1" s="1" customFormat="1" ht="11.25">
      <c r="A234" s="133"/>
    </row>
    <row r="235" spans="1:1" s="1" customFormat="1" ht="11.25">
      <c r="A235" s="133"/>
    </row>
    <row r="236" spans="1:1" s="1" customFormat="1" ht="11.25">
      <c r="A236" s="133"/>
    </row>
    <row r="237" spans="1:1" s="1" customFormat="1" ht="11.25">
      <c r="A237" s="133"/>
    </row>
    <row r="238" spans="1:1" s="1" customFormat="1" ht="11.25">
      <c r="A238" s="133"/>
    </row>
    <row r="239" spans="1:1" s="1" customFormat="1" ht="11.25">
      <c r="A239" s="133"/>
    </row>
    <row r="240" spans="1:1" s="1" customFormat="1" ht="11.25">
      <c r="A240" s="133"/>
    </row>
    <row r="241" spans="1:1" s="1" customFormat="1" ht="11.25">
      <c r="A241" s="133"/>
    </row>
    <row r="242" spans="1:1" s="1" customFormat="1" ht="11.25">
      <c r="A242" s="133"/>
    </row>
    <row r="243" spans="1:1" s="1" customFormat="1" ht="11.25">
      <c r="A243" s="133"/>
    </row>
    <row r="244" spans="1:1" s="1" customFormat="1" ht="11.25">
      <c r="A244" s="133"/>
    </row>
    <row r="245" spans="1:1" s="1" customFormat="1" ht="11.25">
      <c r="A245" s="133"/>
    </row>
    <row r="246" spans="1:1" s="1" customFormat="1" ht="11.25">
      <c r="A246" s="133"/>
    </row>
    <row r="247" spans="1:1" s="1" customFormat="1" ht="11.25">
      <c r="A247" s="133"/>
    </row>
    <row r="248" spans="1:1" s="1" customFormat="1" ht="11.25">
      <c r="A248" s="133"/>
    </row>
    <row r="249" spans="1:1" s="1" customFormat="1" ht="11.25">
      <c r="A249" s="133"/>
    </row>
    <row r="250" spans="1:1" s="1" customFormat="1" ht="11.25">
      <c r="A250" s="133"/>
    </row>
    <row r="251" spans="1:1" s="1" customFormat="1" ht="11.25">
      <c r="A251" s="133"/>
    </row>
    <row r="252" spans="1:1" s="1" customFormat="1" ht="11.25">
      <c r="A252" s="133"/>
    </row>
    <row r="253" spans="1:1" s="1" customFormat="1" ht="11.25">
      <c r="A253" s="133"/>
    </row>
    <row r="254" spans="1:1" s="1" customFormat="1" ht="11.25">
      <c r="A254" s="133"/>
    </row>
    <row r="255" spans="1:1" s="1" customFormat="1" ht="11.25">
      <c r="A255" s="133"/>
    </row>
    <row r="256" spans="1:1" s="1" customFormat="1" ht="11.25">
      <c r="A256" s="133"/>
    </row>
    <row r="257" spans="1:1" s="1" customFormat="1" ht="11.25">
      <c r="A257" s="133"/>
    </row>
    <row r="258" spans="1:1" s="1" customFormat="1" ht="11.25">
      <c r="A258" s="133"/>
    </row>
    <row r="259" spans="1:1" s="1" customFormat="1" ht="11.25">
      <c r="A259" s="133"/>
    </row>
    <row r="260" spans="1:1" s="1" customFormat="1" ht="11.25">
      <c r="A260" s="133"/>
    </row>
    <row r="261" spans="1:1" s="1" customFormat="1" ht="11.25">
      <c r="A261" s="133"/>
    </row>
    <row r="262" spans="1:1" s="1" customFormat="1" ht="11.25">
      <c r="A262" s="133"/>
    </row>
    <row r="263" spans="1:1" s="1" customFormat="1" ht="11.25">
      <c r="A263" s="133"/>
    </row>
    <row r="264" spans="1:1" s="1" customFormat="1" ht="11.25">
      <c r="A264" s="133"/>
    </row>
    <row r="265" spans="1:1" s="1" customFormat="1" ht="11.25">
      <c r="A265" s="133"/>
    </row>
    <row r="266" spans="1:1" s="1" customFormat="1" ht="11.25">
      <c r="A266" s="133"/>
    </row>
    <row r="267" spans="1:1" s="1" customFormat="1" ht="11.25">
      <c r="A267" s="133"/>
    </row>
    <row r="268" spans="1:1" s="1" customFormat="1" ht="11.25">
      <c r="A268" s="133"/>
    </row>
    <row r="269" spans="1:1" s="1" customFormat="1" ht="11.25">
      <c r="A269" s="133"/>
    </row>
    <row r="270" spans="1:1" s="1" customFormat="1" ht="11.25">
      <c r="A270" s="133"/>
    </row>
    <row r="271" spans="1:1" s="1" customFormat="1" ht="11.25">
      <c r="A271" s="133"/>
    </row>
    <row r="272" spans="1:1" s="1" customFormat="1" ht="11.25">
      <c r="A272" s="133"/>
    </row>
    <row r="273" spans="1:1" s="1" customFormat="1" ht="11.25">
      <c r="A273" s="133"/>
    </row>
    <row r="274" spans="1:1" s="1" customFormat="1" ht="11.25">
      <c r="A274" s="133"/>
    </row>
    <row r="275" spans="1:1" s="1" customFormat="1" ht="11.25">
      <c r="A275" s="133"/>
    </row>
    <row r="276" spans="1:1" s="1" customFormat="1" ht="11.25">
      <c r="A276" s="133"/>
    </row>
    <row r="277" spans="1:1" s="1" customFormat="1" ht="11.25">
      <c r="A277" s="133"/>
    </row>
    <row r="278" spans="1:1" s="1" customFormat="1" ht="11.25">
      <c r="A278" s="133"/>
    </row>
    <row r="279" spans="1:1" s="1" customFormat="1" ht="11.25">
      <c r="A279" s="133"/>
    </row>
    <row r="280" spans="1:1" s="1" customFormat="1" ht="11.25">
      <c r="A280" s="133"/>
    </row>
    <row r="281" spans="1:1" s="1" customFormat="1" ht="11.25">
      <c r="A281" s="133"/>
    </row>
    <row r="282" spans="1:1" s="1" customFormat="1" ht="11.25">
      <c r="A282" s="133"/>
    </row>
    <row r="283" spans="1:1" s="1" customFormat="1" ht="11.25">
      <c r="A283" s="133"/>
    </row>
    <row r="284" spans="1:1" s="1" customFormat="1" ht="11.25">
      <c r="A284" s="133"/>
    </row>
    <row r="285" spans="1:1" s="1" customFormat="1" ht="11.25">
      <c r="A285" s="133"/>
    </row>
    <row r="286" spans="1:1" s="1" customFormat="1" ht="11.25">
      <c r="A286" s="133"/>
    </row>
    <row r="287" spans="1:1" s="1" customFormat="1" ht="11.25">
      <c r="A287" s="133"/>
    </row>
    <row r="288" spans="1:1" s="1" customFormat="1" ht="11.25">
      <c r="A288" s="133"/>
    </row>
    <row r="289" spans="1:1" s="1" customFormat="1" ht="11.25">
      <c r="A289" s="133"/>
    </row>
    <row r="290" spans="1:1" s="1" customFormat="1" ht="11.25">
      <c r="A290" s="133"/>
    </row>
    <row r="291" spans="1:1" s="1" customFormat="1" ht="11.25">
      <c r="A291" s="133"/>
    </row>
    <row r="292" spans="1:1" s="1" customFormat="1" ht="11.25">
      <c r="A292" s="133"/>
    </row>
    <row r="293" spans="1:1" s="1" customFormat="1" ht="11.25">
      <c r="A293" s="133"/>
    </row>
    <row r="294" spans="1:1" s="1" customFormat="1" ht="11.25">
      <c r="A294" s="133"/>
    </row>
    <row r="295" spans="1:1" s="1" customFormat="1" ht="11.25">
      <c r="A295" s="133"/>
    </row>
    <row r="296" spans="1:1" s="1" customFormat="1" ht="11.25">
      <c r="A296" s="133"/>
    </row>
    <row r="297" spans="1:1" s="1" customFormat="1" ht="11.25">
      <c r="A297" s="133"/>
    </row>
    <row r="298" spans="1:1" s="1" customFormat="1" ht="11.25">
      <c r="A298" s="133"/>
    </row>
    <row r="299" spans="1:1" s="1" customFormat="1" ht="11.25">
      <c r="A299" s="133"/>
    </row>
    <row r="300" spans="1:1" s="1" customFormat="1" ht="11.25">
      <c r="A300" s="133"/>
    </row>
    <row r="301" spans="1:1" s="1" customFormat="1" ht="11.25">
      <c r="A301" s="133"/>
    </row>
    <row r="302" spans="1:1" s="1" customFormat="1" ht="11.25">
      <c r="A302" s="133"/>
    </row>
    <row r="303" spans="1:1" s="1" customFormat="1" ht="11.25">
      <c r="A303" s="133"/>
    </row>
    <row r="304" spans="1:1" s="1" customFormat="1" ht="11.25">
      <c r="A304" s="133"/>
    </row>
    <row r="305" spans="1:1" s="1" customFormat="1" ht="11.25">
      <c r="A305" s="133"/>
    </row>
    <row r="306" spans="1:1" s="1" customFormat="1" ht="11.25">
      <c r="A306" s="133"/>
    </row>
    <row r="307" spans="1:1" s="1" customFormat="1" ht="11.25">
      <c r="A307" s="133"/>
    </row>
    <row r="308" spans="1:1" s="1" customFormat="1" ht="11.25">
      <c r="A308" s="133"/>
    </row>
    <row r="309" spans="1:1" s="1" customFormat="1" ht="11.25">
      <c r="A309" s="133"/>
    </row>
    <row r="310" spans="1:1">
      <c r="A310" s="134"/>
    </row>
    <row r="311" spans="1:1">
      <c r="A311" s="134"/>
    </row>
    <row r="312" spans="1:1">
      <c r="A312" s="134"/>
    </row>
    <row r="313" spans="1:1">
      <c r="A313" s="134"/>
    </row>
    <row r="314" spans="1:1">
      <c r="A314" s="134"/>
    </row>
    <row r="315" spans="1:1">
      <c r="A315" s="134"/>
    </row>
    <row r="316" spans="1:1">
      <c r="A316" s="134"/>
    </row>
    <row r="317" spans="1:1">
      <c r="A317" s="134"/>
    </row>
    <row r="318" spans="1:1">
      <c r="A318" s="134"/>
    </row>
    <row r="319" spans="1:1">
      <c r="A319" s="134"/>
    </row>
    <row r="320" spans="1:1">
      <c r="A320" s="134"/>
    </row>
    <row r="321" spans="1:1">
      <c r="A321" s="134"/>
    </row>
    <row r="322" spans="1:1">
      <c r="A322" s="134"/>
    </row>
    <row r="323" spans="1:1">
      <c r="A323" s="134"/>
    </row>
    <row r="324" spans="1:1">
      <c r="A324" s="134"/>
    </row>
    <row r="325" spans="1:1">
      <c r="A325" s="134"/>
    </row>
    <row r="326" spans="1:1">
      <c r="A326" s="134"/>
    </row>
    <row r="327" spans="1:1">
      <c r="A327" s="134"/>
    </row>
    <row r="328" spans="1:1">
      <c r="A328" s="134"/>
    </row>
    <row r="329" spans="1:1">
      <c r="A329" s="134"/>
    </row>
    <row r="330" spans="1:1">
      <c r="A330" s="134"/>
    </row>
    <row r="331" spans="1:1">
      <c r="A331" s="134"/>
    </row>
    <row r="332" spans="1:1">
      <c r="A332" s="134"/>
    </row>
    <row r="333" spans="1:1">
      <c r="A333" s="134"/>
    </row>
    <row r="334" spans="1:1">
      <c r="A334" s="134"/>
    </row>
    <row r="335" spans="1:1">
      <c r="A335" s="134"/>
    </row>
    <row r="336" spans="1:1">
      <c r="A336" s="134"/>
    </row>
    <row r="337" spans="1:1">
      <c r="A337" s="134"/>
    </row>
    <row r="338" spans="1:1">
      <c r="A338" s="134"/>
    </row>
    <row r="339" spans="1:1">
      <c r="A339" s="134"/>
    </row>
    <row r="340" spans="1:1">
      <c r="A340" s="134"/>
    </row>
    <row r="341" spans="1:1">
      <c r="A341" s="134"/>
    </row>
    <row r="342" spans="1:1">
      <c r="A342" s="134"/>
    </row>
    <row r="343" spans="1:1">
      <c r="A343" s="134"/>
    </row>
    <row r="344" spans="1:1">
      <c r="A344" s="134"/>
    </row>
    <row r="345" spans="1:1">
      <c r="A345" s="134"/>
    </row>
    <row r="346" spans="1:1">
      <c r="A346" s="134"/>
    </row>
    <row r="347" spans="1:1">
      <c r="A347" s="134"/>
    </row>
    <row r="348" spans="1:1">
      <c r="A348" s="134"/>
    </row>
    <row r="349" spans="1:1">
      <c r="A349" s="134"/>
    </row>
    <row r="350" spans="1:1">
      <c r="A350" s="134"/>
    </row>
    <row r="351" spans="1:1">
      <c r="A351" s="134"/>
    </row>
    <row r="352" spans="1:1">
      <c r="A352" s="134"/>
    </row>
    <row r="353" spans="1:1">
      <c r="A353" s="134"/>
    </row>
    <row r="354" spans="1:1">
      <c r="A354" s="134"/>
    </row>
    <row r="355" spans="1:1">
      <c r="A355" s="134"/>
    </row>
    <row r="356" spans="1:1">
      <c r="A356" s="134"/>
    </row>
    <row r="357" spans="1:1">
      <c r="A357" s="134"/>
    </row>
    <row r="358" spans="1:1">
      <c r="A358" s="134"/>
    </row>
    <row r="359" spans="1:1">
      <c r="A359" s="134"/>
    </row>
    <row r="360" spans="1:1">
      <c r="A360" s="134"/>
    </row>
    <row r="361" spans="1:1">
      <c r="A361" s="134"/>
    </row>
    <row r="362" spans="1:1">
      <c r="A362" s="134"/>
    </row>
    <row r="363" spans="1:1">
      <c r="A363" s="134"/>
    </row>
    <row r="364" spans="1:1">
      <c r="A364" s="134"/>
    </row>
    <row r="365" spans="1:1">
      <c r="A365" s="134"/>
    </row>
    <row r="366" spans="1:1">
      <c r="A366" s="134"/>
    </row>
    <row r="367" spans="1:1">
      <c r="A367" s="134"/>
    </row>
    <row r="368" spans="1:1">
      <c r="A368" s="134"/>
    </row>
    <row r="369" spans="1:1">
      <c r="A369" s="134"/>
    </row>
    <row r="370" spans="1:1">
      <c r="A370" s="134"/>
    </row>
    <row r="371" spans="1:1">
      <c r="A371" s="134"/>
    </row>
    <row r="372" spans="1:1">
      <c r="A372" s="134"/>
    </row>
    <row r="373" spans="1:1">
      <c r="A373" s="134"/>
    </row>
    <row r="374" spans="1:1">
      <c r="A374" s="134"/>
    </row>
    <row r="375" spans="1:1">
      <c r="A375" s="134"/>
    </row>
    <row r="376" spans="1:1">
      <c r="A376" s="134"/>
    </row>
    <row r="377" spans="1:1">
      <c r="A377" s="134"/>
    </row>
    <row r="378" spans="1:1">
      <c r="A378" s="134"/>
    </row>
    <row r="379" spans="1:1">
      <c r="A379" s="134"/>
    </row>
    <row r="380" spans="1:1">
      <c r="A380" s="134"/>
    </row>
    <row r="381" spans="1:1">
      <c r="A381" s="134"/>
    </row>
    <row r="382" spans="1:1">
      <c r="A382" s="134"/>
    </row>
    <row r="383" spans="1:1">
      <c r="A383" s="134"/>
    </row>
    <row r="384" spans="1:1">
      <c r="A384" s="134"/>
    </row>
    <row r="385" spans="1:1">
      <c r="A385" s="134"/>
    </row>
    <row r="386" spans="1:1">
      <c r="A386" s="134"/>
    </row>
    <row r="387" spans="1:1">
      <c r="A387" s="134"/>
    </row>
    <row r="388" spans="1:1">
      <c r="A388" s="134"/>
    </row>
    <row r="389" spans="1:1">
      <c r="A389" s="134"/>
    </row>
    <row r="390" spans="1:1">
      <c r="A390" s="134"/>
    </row>
    <row r="391" spans="1:1">
      <c r="A391" s="134"/>
    </row>
    <row r="392" spans="1:1">
      <c r="A392" s="134"/>
    </row>
    <row r="393" spans="1:1">
      <c r="A393" s="134"/>
    </row>
    <row r="394" spans="1:1">
      <c r="A394" s="134"/>
    </row>
    <row r="395" spans="1:1">
      <c r="A395" s="134"/>
    </row>
    <row r="396" spans="1:1">
      <c r="A396" s="134"/>
    </row>
    <row r="397" spans="1:1">
      <c r="A397" s="134"/>
    </row>
    <row r="398" spans="1:1">
      <c r="A398" s="134"/>
    </row>
    <row r="399" spans="1:1">
      <c r="A399" s="134"/>
    </row>
    <row r="400" spans="1:1">
      <c r="A400" s="134"/>
    </row>
    <row r="401" spans="1:1">
      <c r="A401" s="134"/>
    </row>
    <row r="402" spans="1:1">
      <c r="A402" s="134"/>
    </row>
    <row r="403" spans="1:1">
      <c r="A403" s="134"/>
    </row>
    <row r="404" spans="1:1">
      <c r="A404" s="134"/>
    </row>
    <row r="405" spans="1:1">
      <c r="A405" s="134"/>
    </row>
    <row r="406" spans="1:1">
      <c r="A406" s="134"/>
    </row>
    <row r="407" spans="1:1">
      <c r="A407" s="134"/>
    </row>
    <row r="408" spans="1:1">
      <c r="A408" s="134"/>
    </row>
    <row r="409" spans="1:1">
      <c r="A409" s="134"/>
    </row>
  </sheetData>
  <sheetProtection algorithmName="SHA-512" hashValue="hExjBQyUL7LClnC1SfqqDwcnXHSD913kWWSI6NhAqS7kYjXIzsema6tQVxTUMXUTUdi5wcIFwakwNlLtnpIvyw==" saltValue="tK291eqr6/kuw2du7suOEw==" spinCount="100000" sheet="1" objects="1" scenarios="1"/>
  <mergeCells count="50">
    <mergeCell ref="B198:H198"/>
    <mergeCell ref="B199:H199"/>
    <mergeCell ref="A180:A190"/>
    <mergeCell ref="C181:H181"/>
    <mergeCell ref="C182:H182"/>
    <mergeCell ref="C187:H187"/>
    <mergeCell ref="A192:A196"/>
    <mergeCell ref="C192:H192"/>
    <mergeCell ref="C175:H175"/>
    <mergeCell ref="A121:A149"/>
    <mergeCell ref="C121:H121"/>
    <mergeCell ref="C122:H122"/>
    <mergeCell ref="C131:H131"/>
    <mergeCell ref="C146:H146"/>
    <mergeCell ref="C150:H150"/>
    <mergeCell ref="C158:H158"/>
    <mergeCell ref="C159:H159"/>
    <mergeCell ref="A160:A174"/>
    <mergeCell ref="C165:H165"/>
    <mergeCell ref="C171:H171"/>
    <mergeCell ref="A117:A120"/>
    <mergeCell ref="C69:H69"/>
    <mergeCell ref="C70:H70"/>
    <mergeCell ref="C78:H78"/>
    <mergeCell ref="C86:H86"/>
    <mergeCell ref="C90:H90"/>
    <mergeCell ref="A91:A95"/>
    <mergeCell ref="C96:H96"/>
    <mergeCell ref="C97:H97"/>
    <mergeCell ref="C103:H103"/>
    <mergeCell ref="C111:H111"/>
    <mergeCell ref="C115:H115"/>
    <mergeCell ref="A65:A67"/>
    <mergeCell ref="C29:H29"/>
    <mergeCell ref="C34:H34"/>
    <mergeCell ref="A36:A38"/>
    <mergeCell ref="A39:A41"/>
    <mergeCell ref="C39:H39"/>
    <mergeCell ref="C40:H40"/>
    <mergeCell ref="A42:A45"/>
    <mergeCell ref="C46:H46"/>
    <mergeCell ref="A49:A57"/>
    <mergeCell ref="C58:H58"/>
    <mergeCell ref="C63:H63"/>
    <mergeCell ref="B2:H2"/>
    <mergeCell ref="C17:H17"/>
    <mergeCell ref="C5:H5"/>
    <mergeCell ref="A7:A10"/>
    <mergeCell ref="C11:H11"/>
    <mergeCell ref="C12:H12"/>
  </mergeCells>
  <hyperlinks>
    <hyperlink ref="J5" location="Übersicht!A1" display="zur Gesamtübersicht" xr:uid="{00000000-0004-0000-0600-000001000000}"/>
    <hyperlink ref="J6" location="'3-Angebotsgesamtübersicht'!A1" display="zur Angebotsgesamtübersicht" xr:uid="{041DB4FC-8BFD-4CB9-96DE-5767176C5BA1}"/>
  </hyperlinks>
  <pageMargins left="0.70866141732283472" right="0.70866141732283472" top="0.78740157480314965" bottom="0.78740157480314965" header="0.31496062992125984" footer="0.31496062992125984"/>
  <pageSetup paperSize="9" scale="84" orientation="portrait" r:id="rId1"/>
  <headerFooter>
    <oddFooter>&amp;L&amp;F&amp;C&amp;A&amp;R&amp;P</oddFooter>
  </headerFooter>
  <rowBreaks count="3" manualBreakCount="3">
    <brk id="62" max="7" man="1"/>
    <brk id="114" max="7" man="1"/>
    <brk id="174" max="7" man="1"/>
  </rowBreaks>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tabColor theme="9" tint="0.59999389629810485"/>
  </sheetPr>
  <dimension ref="A1:Y97"/>
  <sheetViews>
    <sheetView showGridLines="0" topLeftCell="A4" zoomScaleNormal="100" workbookViewId="0">
      <selection activeCell="O14" sqref="O14"/>
    </sheetView>
  </sheetViews>
  <sheetFormatPr baseColWidth="10" defaultColWidth="11.42578125" defaultRowHeight="15"/>
  <cols>
    <col min="1" max="1" width="4.5703125" customWidth="1"/>
    <col min="2" max="2" width="8.7109375" hidden="1" customWidth="1"/>
    <col min="3" max="3" width="18.42578125" style="280" customWidth="1"/>
    <col min="4" max="4" width="6.42578125" style="46" bestFit="1" customWidth="1"/>
    <col min="5" max="5" width="7.5703125" style="46" customWidth="1"/>
    <col min="6" max="6" width="26.42578125" customWidth="1"/>
    <col min="7" max="7" width="13.5703125" customWidth="1"/>
    <col min="8" max="8" width="16.5703125" customWidth="1"/>
    <col min="9" max="9" width="6.140625" customWidth="1"/>
    <col min="10" max="10" width="4.28515625" hidden="1" customWidth="1"/>
    <col min="11" max="11" width="7.28515625" customWidth="1"/>
    <col min="12" max="12" width="6.7109375" hidden="1" customWidth="1"/>
    <col min="13" max="13" width="6.28515625" hidden="1" customWidth="1"/>
    <col min="14" max="14" width="12.7109375" bestFit="1" customWidth="1"/>
    <col min="15" max="15" width="12.710937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row r="2" spans="1:25" ht="21.6" customHeight="1">
      <c r="A2" s="826" t="s">
        <v>140</v>
      </c>
      <c r="B2" s="827"/>
      <c r="C2" s="827"/>
      <c r="D2" s="828" t="s">
        <v>463</v>
      </c>
      <c r="E2" s="828"/>
      <c r="F2" s="828"/>
      <c r="G2" s="829"/>
      <c r="H2" s="846" t="str">
        <f>'3-Angebotsgesamtübersicht'!$G$2</f>
        <v>Firma</v>
      </c>
      <c r="I2" s="847"/>
      <c r="J2" s="847"/>
      <c r="K2" s="847"/>
      <c r="L2" s="847"/>
      <c r="M2" s="847"/>
      <c r="N2" s="848"/>
      <c r="O2" s="832" t="s">
        <v>173</v>
      </c>
      <c r="P2" s="832"/>
      <c r="Q2" s="833"/>
      <c r="R2" s="834" t="s">
        <v>172</v>
      </c>
      <c r="W2" s="135"/>
    </row>
    <row r="3" spans="1:25" ht="15" customHeight="1">
      <c r="A3" s="800"/>
      <c r="B3" s="801"/>
      <c r="C3" s="801"/>
      <c r="D3" s="830"/>
      <c r="E3" s="830"/>
      <c r="F3" s="830"/>
      <c r="G3" s="831"/>
      <c r="H3" s="849"/>
      <c r="I3" s="850"/>
      <c r="J3" s="850"/>
      <c r="K3" s="850"/>
      <c r="L3" s="850"/>
      <c r="M3" s="850"/>
      <c r="N3" s="851"/>
      <c r="O3" s="836" t="s">
        <v>3</v>
      </c>
      <c r="P3" s="836"/>
      <c r="Q3" s="836"/>
      <c r="R3" s="835"/>
      <c r="Y3" s="136"/>
    </row>
    <row r="4" spans="1:25" ht="15.75">
      <c r="A4" s="800"/>
      <c r="B4" s="801"/>
      <c r="C4" s="801"/>
      <c r="D4" s="830"/>
      <c r="E4" s="830"/>
      <c r="F4" s="830"/>
      <c r="G4" s="831"/>
      <c r="H4" s="849"/>
      <c r="I4" s="850"/>
      <c r="J4" s="850"/>
      <c r="K4" s="850"/>
      <c r="L4" s="850"/>
      <c r="M4" s="850"/>
      <c r="N4" s="851"/>
      <c r="O4" s="837"/>
      <c r="P4" s="838"/>
      <c r="Q4" s="839"/>
      <c r="R4" s="556"/>
      <c r="Y4" s="137"/>
    </row>
    <row r="5" spans="1:25" ht="15.75">
      <c r="A5" s="800"/>
      <c r="B5" s="801"/>
      <c r="C5" s="801"/>
      <c r="D5" s="830"/>
      <c r="E5" s="830"/>
      <c r="F5" s="830"/>
      <c r="G5" s="831"/>
      <c r="H5" s="849"/>
      <c r="I5" s="850"/>
      <c r="J5" s="850"/>
      <c r="K5" s="850"/>
      <c r="L5" s="850"/>
      <c r="M5" s="850"/>
      <c r="N5" s="851"/>
      <c r="O5" s="840"/>
      <c r="P5" s="841"/>
      <c r="Q5" s="842"/>
      <c r="R5" s="556"/>
    </row>
    <row r="6" spans="1:25" ht="15.75">
      <c r="A6" s="800"/>
      <c r="B6" s="801"/>
      <c r="C6" s="801"/>
      <c r="D6" s="830"/>
      <c r="E6" s="830"/>
      <c r="F6" s="830"/>
      <c r="G6" s="831"/>
      <c r="H6" s="852"/>
      <c r="I6" s="853"/>
      <c r="J6" s="853"/>
      <c r="K6" s="853"/>
      <c r="L6" s="853"/>
      <c r="M6" s="853"/>
      <c r="N6" s="854"/>
      <c r="O6" s="843"/>
      <c r="P6" s="844"/>
      <c r="Q6" s="845"/>
      <c r="R6" s="556"/>
    </row>
    <row r="7" spans="1:25" ht="15" customHeight="1">
      <c r="A7" s="800" t="s">
        <v>141</v>
      </c>
      <c r="B7" s="801"/>
      <c r="C7" s="801"/>
      <c r="D7" s="802" t="s">
        <v>572</v>
      </c>
      <c r="E7" s="802"/>
      <c r="F7" s="803" t="s">
        <v>263</v>
      </c>
      <c r="G7" s="804"/>
      <c r="H7" s="817"/>
      <c r="I7" s="818"/>
      <c r="J7" s="818"/>
      <c r="K7" s="818"/>
      <c r="L7" s="818"/>
      <c r="M7" s="818"/>
      <c r="N7" s="819"/>
      <c r="O7" s="805" t="s">
        <v>167</v>
      </c>
      <c r="P7" s="805"/>
      <c r="Q7" s="806"/>
      <c r="R7" s="557"/>
    </row>
    <row r="8" spans="1:25" ht="15.75" customHeight="1" thickBot="1">
      <c r="A8" s="800"/>
      <c r="B8" s="801"/>
      <c r="C8" s="801"/>
      <c r="D8" s="802"/>
      <c r="E8" s="802"/>
      <c r="F8" s="803"/>
      <c r="G8" s="804"/>
      <c r="H8" s="820"/>
      <c r="I8" s="821"/>
      <c r="J8" s="821"/>
      <c r="K8" s="821"/>
      <c r="L8" s="821"/>
      <c r="M8" s="821"/>
      <c r="N8" s="822"/>
      <c r="O8" s="807"/>
      <c r="P8" s="807"/>
      <c r="Q8" s="808"/>
      <c r="R8" s="556"/>
    </row>
    <row r="9" spans="1:25">
      <c r="A9" s="800"/>
      <c r="B9" s="801"/>
      <c r="C9" s="801"/>
      <c r="D9" s="802"/>
      <c r="E9" s="802"/>
      <c r="F9" s="803"/>
      <c r="G9" s="804"/>
      <c r="H9" s="820"/>
      <c r="I9" s="821"/>
      <c r="J9" s="821"/>
      <c r="K9" s="821"/>
      <c r="L9" s="821"/>
      <c r="M9" s="821"/>
      <c r="N9" s="822"/>
      <c r="O9" s="809">
        <f>'2-Preisblatt'!D5</f>
        <v>0</v>
      </c>
      <c r="P9" s="810"/>
      <c r="Q9" s="811"/>
      <c r="R9" s="815" t="s">
        <v>165</v>
      </c>
      <c r="W9" s="799"/>
    </row>
    <row r="10" spans="1:25" ht="15.75" thickBot="1">
      <c r="A10" s="800"/>
      <c r="B10" s="801"/>
      <c r="C10" s="801"/>
      <c r="D10" s="802"/>
      <c r="E10" s="802"/>
      <c r="F10" s="803"/>
      <c r="G10" s="804"/>
      <c r="H10" s="823"/>
      <c r="I10" s="824"/>
      <c r="J10" s="824"/>
      <c r="K10" s="824"/>
      <c r="L10" s="824"/>
      <c r="M10" s="824"/>
      <c r="N10" s="825"/>
      <c r="O10" s="812"/>
      <c r="P10" s="813"/>
      <c r="Q10" s="814"/>
      <c r="R10" s="816"/>
      <c r="W10" s="799"/>
    </row>
    <row r="11" spans="1:25" ht="34.5">
      <c r="A11" s="282" t="s">
        <v>142</v>
      </c>
      <c r="B11" s="139"/>
      <c r="C11" s="279" t="s">
        <v>143</v>
      </c>
      <c r="D11" s="139" t="s">
        <v>181</v>
      </c>
      <c r="E11" s="139" t="s">
        <v>175</v>
      </c>
      <c r="F11" s="140" t="s">
        <v>148</v>
      </c>
      <c r="G11" s="141" t="s">
        <v>145</v>
      </c>
      <c r="H11" s="139" t="s">
        <v>43</v>
      </c>
      <c r="I11" s="142" t="s">
        <v>176</v>
      </c>
      <c r="J11" s="142" t="s">
        <v>177</v>
      </c>
      <c r="K11" s="252" t="s">
        <v>146</v>
      </c>
      <c r="L11" s="252"/>
      <c r="M11" s="253"/>
      <c r="N11" s="254" t="s">
        <v>62</v>
      </c>
      <c r="O11" s="539" t="s">
        <v>563</v>
      </c>
      <c r="P11" s="143" t="s">
        <v>147</v>
      </c>
      <c r="Q11" s="143"/>
      <c r="R11" s="144" t="s">
        <v>164</v>
      </c>
      <c r="W11" s="2"/>
    </row>
    <row r="12" spans="1:25" ht="22.5">
      <c r="A12" s="283"/>
      <c r="B12" s="146"/>
      <c r="C12" s="278"/>
      <c r="D12" s="146" t="s">
        <v>143</v>
      </c>
      <c r="E12" s="146"/>
      <c r="F12" s="147" t="s">
        <v>148</v>
      </c>
      <c r="G12" s="148" t="s">
        <v>149</v>
      </c>
      <c r="H12" s="146" t="s">
        <v>150</v>
      </c>
      <c r="I12" s="149" t="s">
        <v>144</v>
      </c>
      <c r="J12" s="150"/>
      <c r="K12" s="151"/>
      <c r="L12" s="151" t="s">
        <v>151</v>
      </c>
      <c r="M12" s="151" t="s">
        <v>152</v>
      </c>
      <c r="N12" s="152" t="s">
        <v>153</v>
      </c>
      <c r="O12" s="153" t="s">
        <v>564</v>
      </c>
      <c r="P12" s="154" t="s">
        <v>154</v>
      </c>
      <c r="Q12" s="154" t="s">
        <v>155</v>
      </c>
      <c r="R12" s="155" t="s">
        <v>156</v>
      </c>
      <c r="W12" s="251"/>
    </row>
    <row r="13" spans="1:25">
      <c r="A13" s="284"/>
      <c r="B13" s="157"/>
      <c r="C13" s="277"/>
      <c r="D13" s="158"/>
      <c r="E13" s="158"/>
      <c r="F13" s="159" t="s">
        <v>139</v>
      </c>
      <c r="G13" s="160">
        <f>SUM(G14:G$97)</f>
        <v>2596.4700000000012</v>
      </c>
      <c r="H13" s="161"/>
      <c r="I13" s="158"/>
      <c r="J13" s="162"/>
      <c r="K13" s="161"/>
      <c r="L13" s="161"/>
      <c r="M13" s="161"/>
      <c r="N13" s="160">
        <f>SUM(N14:N$97)</f>
        <v>266691.36</v>
      </c>
      <c r="O13" s="161"/>
      <c r="P13" s="163" t="e">
        <f>SUM(P14:P$97)</f>
        <v>#DIV/0!</v>
      </c>
      <c r="Q13" s="163" t="e">
        <f>SUM(Q14:Q$97)</f>
        <v>#DIV/0!</v>
      </c>
      <c r="R13" s="164" t="e">
        <f>SUM(R14:R$97)</f>
        <v>#DIV/0!</v>
      </c>
    </row>
    <row r="14" spans="1:25" s="176" customFormat="1" ht="14.1" customHeight="1">
      <c r="A14" s="285">
        <v>1</v>
      </c>
      <c r="B14" s="166"/>
      <c r="C14" s="281" t="s">
        <v>340</v>
      </c>
      <c r="D14" s="168" t="s">
        <v>187</v>
      </c>
      <c r="E14" s="168">
        <v>36</v>
      </c>
      <c r="F14" s="168" t="s">
        <v>341</v>
      </c>
      <c r="G14" s="169">
        <v>24.93</v>
      </c>
      <c r="H14" s="170" t="s">
        <v>350</v>
      </c>
      <c r="I14" s="171" t="s">
        <v>5</v>
      </c>
      <c r="J14" s="172">
        <v>2</v>
      </c>
      <c r="K14" s="173">
        <v>104</v>
      </c>
      <c r="L14" s="173">
        <v>52</v>
      </c>
      <c r="M14" s="173">
        <v>252</v>
      </c>
      <c r="N14" s="174">
        <f t="shared" ref="N14:N77" si="0">G14*K14</f>
        <v>2592.7199999999998</v>
      </c>
      <c r="O14" s="54"/>
      <c r="P14" s="175" t="e">
        <f>N14/O14</f>
        <v>#DIV/0!</v>
      </c>
      <c r="Q14" s="175" t="e">
        <f t="shared" ref="Q14:Q77" si="1">P14/12</f>
        <v>#DIV/0!</v>
      </c>
      <c r="R14" s="51" t="e">
        <f t="shared" ref="R14:R77" si="2">P14*$O$9</f>
        <v>#DIV/0!</v>
      </c>
      <c r="T14" s="177"/>
    </row>
    <row r="15" spans="1:25" s="176" customFormat="1" ht="14.1" customHeight="1">
      <c r="A15" s="285">
        <v>2</v>
      </c>
      <c r="B15" s="178"/>
      <c r="C15" s="281" t="s">
        <v>340</v>
      </c>
      <c r="D15" s="168" t="s">
        <v>187</v>
      </c>
      <c r="E15" s="168">
        <v>35</v>
      </c>
      <c r="F15" s="168" t="s">
        <v>342</v>
      </c>
      <c r="G15" s="169">
        <v>9.07</v>
      </c>
      <c r="H15" s="170" t="s">
        <v>351</v>
      </c>
      <c r="I15" s="171" t="s">
        <v>5</v>
      </c>
      <c r="J15" s="172">
        <v>5</v>
      </c>
      <c r="K15" s="173">
        <v>104</v>
      </c>
      <c r="L15" s="173">
        <v>52</v>
      </c>
      <c r="M15" s="173">
        <v>252</v>
      </c>
      <c r="N15" s="174">
        <f t="shared" si="0"/>
        <v>943.28</v>
      </c>
      <c r="O15" s="54"/>
      <c r="P15" s="175" t="e">
        <f t="shared" ref="P15:P78" si="3">N15/O15</f>
        <v>#DIV/0!</v>
      </c>
      <c r="Q15" s="175" t="e">
        <f t="shared" si="1"/>
        <v>#DIV/0!</v>
      </c>
      <c r="R15" s="51" t="e">
        <f t="shared" si="2"/>
        <v>#DIV/0!</v>
      </c>
      <c r="T15" s="177"/>
    </row>
    <row r="16" spans="1:25" s="176" customFormat="1" ht="14.1" customHeight="1">
      <c r="A16" s="285">
        <v>3</v>
      </c>
      <c r="B16" s="166"/>
      <c r="C16" s="281" t="s">
        <v>340</v>
      </c>
      <c r="D16" s="168" t="s">
        <v>187</v>
      </c>
      <c r="E16" s="179">
        <v>34</v>
      </c>
      <c r="F16" s="168" t="s">
        <v>343</v>
      </c>
      <c r="G16" s="169">
        <v>30.21</v>
      </c>
      <c r="H16" s="170" t="s">
        <v>350</v>
      </c>
      <c r="I16" s="171" t="s">
        <v>5</v>
      </c>
      <c r="J16" s="172">
        <v>2</v>
      </c>
      <c r="K16" s="173">
        <v>104</v>
      </c>
      <c r="L16" s="173">
        <v>52</v>
      </c>
      <c r="M16" s="173">
        <v>252</v>
      </c>
      <c r="N16" s="174">
        <f t="shared" si="0"/>
        <v>3141.84</v>
      </c>
      <c r="O16" s="54"/>
      <c r="P16" s="175" t="e">
        <f t="shared" si="3"/>
        <v>#DIV/0!</v>
      </c>
      <c r="Q16" s="175" t="e">
        <f t="shared" si="1"/>
        <v>#DIV/0!</v>
      </c>
      <c r="R16" s="51" t="e">
        <f t="shared" si="2"/>
        <v>#DIV/0!</v>
      </c>
      <c r="T16" s="177"/>
    </row>
    <row r="17" spans="1:20" s="180" customFormat="1" ht="14.1" customHeight="1">
      <c r="A17" s="285">
        <v>4</v>
      </c>
      <c r="B17" s="178"/>
      <c r="C17" s="281" t="s">
        <v>340</v>
      </c>
      <c r="D17" s="168" t="s">
        <v>187</v>
      </c>
      <c r="E17" s="179">
        <v>33</v>
      </c>
      <c r="F17" s="168" t="s">
        <v>344</v>
      </c>
      <c r="G17" s="169">
        <v>79.12</v>
      </c>
      <c r="H17" s="170" t="s">
        <v>350</v>
      </c>
      <c r="I17" s="171" t="s">
        <v>5</v>
      </c>
      <c r="J17" s="172">
        <v>3</v>
      </c>
      <c r="K17" s="173">
        <v>104</v>
      </c>
      <c r="L17" s="173">
        <v>52</v>
      </c>
      <c r="M17" s="173">
        <v>252</v>
      </c>
      <c r="N17" s="174">
        <f t="shared" si="0"/>
        <v>8228.48</v>
      </c>
      <c r="O17" s="54"/>
      <c r="P17" s="175" t="e">
        <f t="shared" si="3"/>
        <v>#DIV/0!</v>
      </c>
      <c r="Q17" s="175" t="e">
        <f t="shared" si="1"/>
        <v>#DIV/0!</v>
      </c>
      <c r="R17" s="51" t="e">
        <f t="shared" si="2"/>
        <v>#DIV/0!</v>
      </c>
      <c r="T17" s="177"/>
    </row>
    <row r="18" spans="1:20" s="180" customFormat="1" ht="14.1" customHeight="1">
      <c r="A18" s="285">
        <v>5</v>
      </c>
      <c r="B18" s="178"/>
      <c r="C18" s="281" t="s">
        <v>340</v>
      </c>
      <c r="D18" s="168" t="s">
        <v>187</v>
      </c>
      <c r="E18" s="179">
        <v>32</v>
      </c>
      <c r="F18" s="53" t="s">
        <v>345</v>
      </c>
      <c r="G18" s="169">
        <v>55.27</v>
      </c>
      <c r="H18" s="170" t="s">
        <v>350</v>
      </c>
      <c r="I18" s="171" t="s">
        <v>5</v>
      </c>
      <c r="J18" s="172">
        <v>2</v>
      </c>
      <c r="K18" s="173">
        <v>104</v>
      </c>
      <c r="L18" s="173">
        <v>52</v>
      </c>
      <c r="M18" s="173">
        <v>252</v>
      </c>
      <c r="N18" s="174">
        <f t="shared" si="0"/>
        <v>5748.08</v>
      </c>
      <c r="O18" s="54"/>
      <c r="P18" s="175" t="e">
        <f t="shared" si="3"/>
        <v>#DIV/0!</v>
      </c>
      <c r="Q18" s="175" t="e">
        <f t="shared" si="1"/>
        <v>#DIV/0!</v>
      </c>
      <c r="R18" s="51" t="e">
        <f t="shared" si="2"/>
        <v>#DIV/0!</v>
      </c>
      <c r="T18" s="177"/>
    </row>
    <row r="19" spans="1:20" s="180" customFormat="1" ht="14.1" customHeight="1">
      <c r="A19" s="285">
        <v>6</v>
      </c>
      <c r="B19" s="178"/>
      <c r="C19" s="281" t="s">
        <v>340</v>
      </c>
      <c r="D19" s="168" t="s">
        <v>187</v>
      </c>
      <c r="E19" s="179">
        <v>31</v>
      </c>
      <c r="F19" s="168" t="s">
        <v>346</v>
      </c>
      <c r="G19" s="169">
        <v>41.32</v>
      </c>
      <c r="H19" s="170" t="s">
        <v>350</v>
      </c>
      <c r="I19" s="171" t="s">
        <v>5</v>
      </c>
      <c r="J19" s="172">
        <v>2</v>
      </c>
      <c r="K19" s="173">
        <v>104</v>
      </c>
      <c r="L19" s="173">
        <v>52</v>
      </c>
      <c r="M19" s="173">
        <v>252</v>
      </c>
      <c r="N19" s="174">
        <f t="shared" si="0"/>
        <v>4297.28</v>
      </c>
      <c r="O19" s="54"/>
      <c r="P19" s="175" t="e">
        <f t="shared" si="3"/>
        <v>#DIV/0!</v>
      </c>
      <c r="Q19" s="175" t="e">
        <f t="shared" si="1"/>
        <v>#DIV/0!</v>
      </c>
      <c r="R19" s="51" t="e">
        <f t="shared" si="2"/>
        <v>#DIV/0!</v>
      </c>
      <c r="T19" s="177"/>
    </row>
    <row r="20" spans="1:20" s="180" customFormat="1" ht="14.1" customHeight="1">
      <c r="A20" s="285">
        <v>7</v>
      </c>
      <c r="B20" s="178"/>
      <c r="C20" s="281" t="s">
        <v>340</v>
      </c>
      <c r="D20" s="168" t="s">
        <v>187</v>
      </c>
      <c r="E20" s="179">
        <v>25</v>
      </c>
      <c r="F20" s="168" t="s">
        <v>347</v>
      </c>
      <c r="G20" s="169">
        <v>16.98</v>
      </c>
      <c r="H20" s="170" t="s">
        <v>350</v>
      </c>
      <c r="I20" s="171" t="s">
        <v>5</v>
      </c>
      <c r="J20" s="172">
        <v>2</v>
      </c>
      <c r="K20" s="173">
        <v>104</v>
      </c>
      <c r="L20" s="173">
        <v>52</v>
      </c>
      <c r="M20" s="173">
        <v>252</v>
      </c>
      <c r="N20" s="174">
        <f t="shared" si="0"/>
        <v>1765.92</v>
      </c>
      <c r="O20" s="54"/>
      <c r="P20" s="175" t="e">
        <f t="shared" si="3"/>
        <v>#DIV/0!</v>
      </c>
      <c r="Q20" s="175" t="e">
        <f t="shared" si="1"/>
        <v>#DIV/0!</v>
      </c>
      <c r="R20" s="51" t="e">
        <f t="shared" si="2"/>
        <v>#DIV/0!</v>
      </c>
      <c r="T20" s="177"/>
    </row>
    <row r="21" spans="1:20" s="180" customFormat="1" ht="14.1" customHeight="1">
      <c r="A21" s="285">
        <v>8</v>
      </c>
      <c r="B21" s="178"/>
      <c r="C21" s="281" t="s">
        <v>340</v>
      </c>
      <c r="D21" s="168" t="s">
        <v>187</v>
      </c>
      <c r="E21" s="179">
        <v>24</v>
      </c>
      <c r="F21" s="168" t="s">
        <v>348</v>
      </c>
      <c r="G21" s="169">
        <v>19.54</v>
      </c>
      <c r="H21" s="170" t="s">
        <v>350</v>
      </c>
      <c r="I21" s="171" t="s">
        <v>8</v>
      </c>
      <c r="J21" s="172">
        <v>2</v>
      </c>
      <c r="K21" s="173">
        <v>104</v>
      </c>
      <c r="L21" s="173">
        <v>52</v>
      </c>
      <c r="M21" s="173">
        <v>252</v>
      </c>
      <c r="N21" s="174">
        <f t="shared" si="0"/>
        <v>2032.1599999999999</v>
      </c>
      <c r="O21" s="54"/>
      <c r="P21" s="175" t="e">
        <f t="shared" si="3"/>
        <v>#DIV/0!</v>
      </c>
      <c r="Q21" s="175" t="e">
        <f t="shared" si="1"/>
        <v>#DIV/0!</v>
      </c>
      <c r="R21" s="51" t="e">
        <f t="shared" si="2"/>
        <v>#DIV/0!</v>
      </c>
      <c r="T21" s="177"/>
    </row>
    <row r="22" spans="1:20" s="180" customFormat="1" ht="14.1" customHeight="1">
      <c r="A22" s="285">
        <v>9</v>
      </c>
      <c r="B22" s="178"/>
      <c r="C22" s="281" t="s">
        <v>340</v>
      </c>
      <c r="D22" s="168" t="s">
        <v>187</v>
      </c>
      <c r="E22" s="179"/>
      <c r="F22" s="168" t="s">
        <v>349</v>
      </c>
      <c r="G22" s="169">
        <v>53.96</v>
      </c>
      <c r="H22" s="170" t="s">
        <v>351</v>
      </c>
      <c r="I22" s="171" t="s">
        <v>8</v>
      </c>
      <c r="J22" s="172">
        <v>5</v>
      </c>
      <c r="K22" s="173">
        <v>104</v>
      </c>
      <c r="L22" s="173">
        <v>52</v>
      </c>
      <c r="M22" s="173">
        <v>252</v>
      </c>
      <c r="N22" s="174">
        <f t="shared" si="0"/>
        <v>5611.84</v>
      </c>
      <c r="O22" s="54"/>
      <c r="P22" s="175" t="e">
        <f t="shared" si="3"/>
        <v>#DIV/0!</v>
      </c>
      <c r="Q22" s="175" t="e">
        <f t="shared" si="1"/>
        <v>#DIV/0!</v>
      </c>
      <c r="R22" s="51" t="e">
        <f t="shared" si="2"/>
        <v>#DIV/0!</v>
      </c>
      <c r="T22" s="177"/>
    </row>
    <row r="23" spans="1:20" s="180" customFormat="1" ht="14.1" customHeight="1">
      <c r="A23" s="285">
        <v>10</v>
      </c>
      <c r="B23" s="178"/>
      <c r="C23" s="281" t="s">
        <v>340</v>
      </c>
      <c r="D23" s="179" t="s">
        <v>186</v>
      </c>
      <c r="E23" s="179">
        <v>131</v>
      </c>
      <c r="F23" s="168" t="s">
        <v>352</v>
      </c>
      <c r="G23" s="169">
        <v>34.520000000000003</v>
      </c>
      <c r="H23" s="170" t="s">
        <v>350</v>
      </c>
      <c r="I23" s="171" t="s">
        <v>9</v>
      </c>
      <c r="J23" s="172">
        <v>2</v>
      </c>
      <c r="K23" s="173">
        <v>12</v>
      </c>
      <c r="L23" s="173">
        <v>12</v>
      </c>
      <c r="M23" s="173">
        <v>12</v>
      </c>
      <c r="N23" s="174">
        <f t="shared" si="0"/>
        <v>414.24</v>
      </c>
      <c r="O23" s="54"/>
      <c r="P23" s="175" t="e">
        <f t="shared" si="3"/>
        <v>#DIV/0!</v>
      </c>
      <c r="Q23" s="175" t="e">
        <f t="shared" si="1"/>
        <v>#DIV/0!</v>
      </c>
      <c r="R23" s="51" t="e">
        <f t="shared" si="2"/>
        <v>#DIV/0!</v>
      </c>
      <c r="T23" s="177"/>
    </row>
    <row r="24" spans="1:20" s="180" customFormat="1" ht="14.1" customHeight="1">
      <c r="A24" s="285">
        <v>11</v>
      </c>
      <c r="B24" s="178"/>
      <c r="C24" s="281" t="s">
        <v>340</v>
      </c>
      <c r="D24" s="179" t="s">
        <v>186</v>
      </c>
      <c r="E24" s="179">
        <v>130</v>
      </c>
      <c r="F24" s="168" t="s">
        <v>353</v>
      </c>
      <c r="G24" s="169">
        <v>37.39</v>
      </c>
      <c r="H24" s="170" t="s">
        <v>350</v>
      </c>
      <c r="I24" s="171" t="s">
        <v>5</v>
      </c>
      <c r="J24" s="172">
        <v>2</v>
      </c>
      <c r="K24" s="173">
        <v>104</v>
      </c>
      <c r="L24" s="173">
        <v>52</v>
      </c>
      <c r="M24" s="173">
        <v>252</v>
      </c>
      <c r="N24" s="174">
        <f t="shared" si="0"/>
        <v>3888.56</v>
      </c>
      <c r="O24" s="54"/>
      <c r="P24" s="175" t="e">
        <f t="shared" si="3"/>
        <v>#DIV/0!</v>
      </c>
      <c r="Q24" s="175" t="e">
        <f t="shared" si="1"/>
        <v>#DIV/0!</v>
      </c>
      <c r="R24" s="51" t="e">
        <f t="shared" si="2"/>
        <v>#DIV/0!</v>
      </c>
      <c r="T24" s="177"/>
    </row>
    <row r="25" spans="1:20" s="180" customFormat="1" ht="14.1" customHeight="1">
      <c r="A25" s="285">
        <v>12</v>
      </c>
      <c r="B25" s="178"/>
      <c r="C25" s="281" t="s">
        <v>340</v>
      </c>
      <c r="D25" s="179" t="s">
        <v>186</v>
      </c>
      <c r="E25" s="179">
        <v>129</v>
      </c>
      <c r="F25" s="168" t="s">
        <v>353</v>
      </c>
      <c r="G25" s="169">
        <v>35.880000000000003</v>
      </c>
      <c r="H25" s="170" t="s">
        <v>350</v>
      </c>
      <c r="I25" s="171" t="s">
        <v>5</v>
      </c>
      <c r="J25" s="172">
        <v>2</v>
      </c>
      <c r="K25" s="173">
        <v>104</v>
      </c>
      <c r="L25" s="173">
        <v>52</v>
      </c>
      <c r="M25" s="173">
        <v>252</v>
      </c>
      <c r="N25" s="174">
        <f t="shared" si="0"/>
        <v>3731.5200000000004</v>
      </c>
      <c r="O25" s="54"/>
      <c r="P25" s="175" t="e">
        <f t="shared" si="3"/>
        <v>#DIV/0!</v>
      </c>
      <c r="Q25" s="175" t="e">
        <f t="shared" si="1"/>
        <v>#DIV/0!</v>
      </c>
      <c r="R25" s="51" t="e">
        <f t="shared" si="2"/>
        <v>#DIV/0!</v>
      </c>
      <c r="T25" s="177"/>
    </row>
    <row r="26" spans="1:20" s="180" customFormat="1" ht="14.1" customHeight="1">
      <c r="A26" s="285">
        <v>13</v>
      </c>
      <c r="B26" s="178"/>
      <c r="C26" s="281" t="s">
        <v>340</v>
      </c>
      <c r="D26" s="179" t="s">
        <v>186</v>
      </c>
      <c r="E26" s="179"/>
      <c r="F26" s="168" t="s">
        <v>354</v>
      </c>
      <c r="G26" s="169">
        <v>71.58</v>
      </c>
      <c r="H26" s="181" t="s">
        <v>351</v>
      </c>
      <c r="I26" s="171" t="s">
        <v>8</v>
      </c>
      <c r="J26" s="172">
        <v>2</v>
      </c>
      <c r="K26" s="173">
        <v>104</v>
      </c>
      <c r="L26" s="173">
        <v>52</v>
      </c>
      <c r="M26" s="173">
        <v>252</v>
      </c>
      <c r="N26" s="174">
        <f t="shared" si="0"/>
        <v>7444.32</v>
      </c>
      <c r="O26" s="54"/>
      <c r="P26" s="175" t="e">
        <f t="shared" si="3"/>
        <v>#DIV/0!</v>
      </c>
      <c r="Q26" s="175" t="e">
        <f t="shared" si="1"/>
        <v>#DIV/0!</v>
      </c>
      <c r="R26" s="51" t="e">
        <f t="shared" si="2"/>
        <v>#DIV/0!</v>
      </c>
      <c r="T26" s="177"/>
    </row>
    <row r="27" spans="1:20" s="180" customFormat="1" ht="14.1" customHeight="1">
      <c r="A27" s="285">
        <v>14</v>
      </c>
      <c r="B27" s="178"/>
      <c r="C27" s="281" t="s">
        <v>340</v>
      </c>
      <c r="D27" s="179" t="s">
        <v>185</v>
      </c>
      <c r="E27" s="179">
        <v>201</v>
      </c>
      <c r="F27" s="168" t="s">
        <v>355</v>
      </c>
      <c r="G27" s="169">
        <v>48.35</v>
      </c>
      <c r="H27" s="170" t="s">
        <v>191</v>
      </c>
      <c r="I27" s="171" t="s">
        <v>5</v>
      </c>
      <c r="J27" s="172">
        <v>2</v>
      </c>
      <c r="K27" s="173">
        <v>104</v>
      </c>
      <c r="L27" s="173">
        <v>52</v>
      </c>
      <c r="M27" s="173">
        <v>252</v>
      </c>
      <c r="N27" s="174">
        <f t="shared" si="0"/>
        <v>5028.4000000000005</v>
      </c>
      <c r="O27" s="54"/>
      <c r="P27" s="175" t="e">
        <f t="shared" si="3"/>
        <v>#DIV/0!</v>
      </c>
      <c r="Q27" s="175" t="e">
        <f t="shared" si="1"/>
        <v>#DIV/0!</v>
      </c>
      <c r="R27" s="51" t="e">
        <f t="shared" si="2"/>
        <v>#DIV/0!</v>
      </c>
      <c r="T27" s="177"/>
    </row>
    <row r="28" spans="1:20" s="180" customFormat="1" ht="14.1" customHeight="1">
      <c r="A28" s="285">
        <v>15</v>
      </c>
      <c r="B28" s="178"/>
      <c r="C28" s="281" t="s">
        <v>340</v>
      </c>
      <c r="D28" s="179" t="s">
        <v>185</v>
      </c>
      <c r="E28" s="179">
        <v>202</v>
      </c>
      <c r="F28" s="168" t="s">
        <v>356</v>
      </c>
      <c r="G28" s="169">
        <v>22.33</v>
      </c>
      <c r="H28" s="170" t="s">
        <v>350</v>
      </c>
      <c r="I28" s="171" t="s">
        <v>5</v>
      </c>
      <c r="J28" s="172">
        <v>2</v>
      </c>
      <c r="K28" s="173">
        <v>104</v>
      </c>
      <c r="L28" s="173">
        <v>52</v>
      </c>
      <c r="M28" s="173">
        <v>252</v>
      </c>
      <c r="N28" s="174">
        <f t="shared" si="0"/>
        <v>2322.3199999999997</v>
      </c>
      <c r="O28" s="54"/>
      <c r="P28" s="175" t="e">
        <f t="shared" si="3"/>
        <v>#DIV/0!</v>
      </c>
      <c r="Q28" s="175" t="e">
        <f t="shared" si="1"/>
        <v>#DIV/0!</v>
      </c>
      <c r="R28" s="51" t="e">
        <f t="shared" si="2"/>
        <v>#DIV/0!</v>
      </c>
      <c r="T28" s="177"/>
    </row>
    <row r="29" spans="1:20" s="180" customFormat="1" ht="14.1" customHeight="1">
      <c r="A29" s="285">
        <v>16</v>
      </c>
      <c r="B29" s="178"/>
      <c r="C29" s="281" t="s">
        <v>340</v>
      </c>
      <c r="D29" s="179" t="s">
        <v>185</v>
      </c>
      <c r="E29" s="179">
        <v>203</v>
      </c>
      <c r="F29" s="168" t="s">
        <v>193</v>
      </c>
      <c r="G29" s="169">
        <v>29.58</v>
      </c>
      <c r="H29" s="170" t="s">
        <v>350</v>
      </c>
      <c r="I29" s="171" t="s">
        <v>5</v>
      </c>
      <c r="J29" s="172">
        <v>2</v>
      </c>
      <c r="K29" s="173">
        <v>104</v>
      </c>
      <c r="L29" s="173">
        <v>52</v>
      </c>
      <c r="M29" s="173">
        <v>252</v>
      </c>
      <c r="N29" s="174">
        <f t="shared" si="0"/>
        <v>3076.3199999999997</v>
      </c>
      <c r="O29" s="54"/>
      <c r="P29" s="175" t="e">
        <f t="shared" si="3"/>
        <v>#DIV/0!</v>
      </c>
      <c r="Q29" s="175" t="e">
        <f t="shared" si="1"/>
        <v>#DIV/0!</v>
      </c>
      <c r="R29" s="51" t="e">
        <f t="shared" si="2"/>
        <v>#DIV/0!</v>
      </c>
      <c r="T29" s="177"/>
    </row>
    <row r="30" spans="1:20" s="180" customFormat="1" ht="14.1" customHeight="1">
      <c r="A30" s="285">
        <v>17</v>
      </c>
      <c r="B30" s="178"/>
      <c r="C30" s="281" t="s">
        <v>340</v>
      </c>
      <c r="D30" s="179" t="s">
        <v>185</v>
      </c>
      <c r="E30" s="179">
        <v>204</v>
      </c>
      <c r="F30" s="168" t="s">
        <v>193</v>
      </c>
      <c r="G30" s="169">
        <v>32.35</v>
      </c>
      <c r="H30" s="170" t="s">
        <v>350</v>
      </c>
      <c r="I30" s="171" t="s">
        <v>5</v>
      </c>
      <c r="J30" s="172">
        <v>2</v>
      </c>
      <c r="K30" s="173">
        <v>104</v>
      </c>
      <c r="L30" s="173">
        <v>52</v>
      </c>
      <c r="M30" s="173">
        <v>252</v>
      </c>
      <c r="N30" s="174">
        <f t="shared" si="0"/>
        <v>3364.4</v>
      </c>
      <c r="O30" s="54"/>
      <c r="P30" s="175" t="e">
        <f t="shared" si="3"/>
        <v>#DIV/0!</v>
      </c>
      <c r="Q30" s="175" t="e">
        <f t="shared" si="1"/>
        <v>#DIV/0!</v>
      </c>
      <c r="R30" s="51" t="e">
        <f t="shared" si="2"/>
        <v>#DIV/0!</v>
      </c>
      <c r="T30" s="177"/>
    </row>
    <row r="31" spans="1:20" s="180" customFormat="1" ht="14.1" customHeight="1">
      <c r="A31" s="285">
        <v>18</v>
      </c>
      <c r="B31" s="178"/>
      <c r="C31" s="281" t="s">
        <v>340</v>
      </c>
      <c r="D31" s="179" t="s">
        <v>185</v>
      </c>
      <c r="E31" s="179">
        <v>205</v>
      </c>
      <c r="F31" s="168" t="s">
        <v>193</v>
      </c>
      <c r="G31" s="169">
        <v>28.83</v>
      </c>
      <c r="H31" s="170" t="s">
        <v>350</v>
      </c>
      <c r="I31" s="171" t="s">
        <v>5</v>
      </c>
      <c r="J31" s="172">
        <v>2</v>
      </c>
      <c r="K31" s="173">
        <v>104</v>
      </c>
      <c r="L31" s="173">
        <v>52</v>
      </c>
      <c r="M31" s="173">
        <v>252</v>
      </c>
      <c r="N31" s="174">
        <f t="shared" si="0"/>
        <v>2998.3199999999997</v>
      </c>
      <c r="O31" s="54"/>
      <c r="P31" s="175" t="e">
        <f t="shared" si="3"/>
        <v>#DIV/0!</v>
      </c>
      <c r="Q31" s="175" t="e">
        <f t="shared" si="1"/>
        <v>#DIV/0!</v>
      </c>
      <c r="R31" s="51" t="e">
        <f t="shared" si="2"/>
        <v>#DIV/0!</v>
      </c>
      <c r="T31" s="177"/>
    </row>
    <row r="32" spans="1:20" s="180" customFormat="1" ht="14.1" customHeight="1">
      <c r="A32" s="285">
        <v>19</v>
      </c>
      <c r="B32" s="178"/>
      <c r="C32" s="281" t="s">
        <v>340</v>
      </c>
      <c r="D32" s="179" t="s">
        <v>185</v>
      </c>
      <c r="E32" s="179">
        <v>206</v>
      </c>
      <c r="F32" s="168" t="s">
        <v>193</v>
      </c>
      <c r="G32" s="169">
        <v>21.41</v>
      </c>
      <c r="H32" s="170" t="s">
        <v>350</v>
      </c>
      <c r="I32" s="171" t="s">
        <v>5</v>
      </c>
      <c r="J32" s="172">
        <v>2</v>
      </c>
      <c r="K32" s="173">
        <v>104</v>
      </c>
      <c r="L32" s="173">
        <v>52</v>
      </c>
      <c r="M32" s="173">
        <v>252</v>
      </c>
      <c r="N32" s="174">
        <f t="shared" si="0"/>
        <v>2226.64</v>
      </c>
      <c r="O32" s="54"/>
      <c r="P32" s="175" t="e">
        <f t="shared" si="3"/>
        <v>#DIV/0!</v>
      </c>
      <c r="Q32" s="175" t="e">
        <f t="shared" si="1"/>
        <v>#DIV/0!</v>
      </c>
      <c r="R32" s="51" t="e">
        <f t="shared" si="2"/>
        <v>#DIV/0!</v>
      </c>
      <c r="T32" s="177"/>
    </row>
    <row r="33" spans="1:20" s="180" customFormat="1" ht="14.1" customHeight="1">
      <c r="A33" s="285">
        <v>20</v>
      </c>
      <c r="B33" s="178"/>
      <c r="C33" s="281" t="s">
        <v>340</v>
      </c>
      <c r="D33" s="179" t="s">
        <v>185</v>
      </c>
      <c r="E33" s="179">
        <v>207</v>
      </c>
      <c r="F33" s="168" t="s">
        <v>193</v>
      </c>
      <c r="G33" s="169">
        <v>29.99</v>
      </c>
      <c r="H33" s="170" t="s">
        <v>350</v>
      </c>
      <c r="I33" s="171" t="s">
        <v>5</v>
      </c>
      <c r="J33" s="172">
        <v>2</v>
      </c>
      <c r="K33" s="173">
        <v>104</v>
      </c>
      <c r="L33" s="173">
        <v>52</v>
      </c>
      <c r="M33" s="173">
        <v>252</v>
      </c>
      <c r="N33" s="174">
        <f t="shared" si="0"/>
        <v>3118.96</v>
      </c>
      <c r="O33" s="54"/>
      <c r="P33" s="175" t="e">
        <f t="shared" si="3"/>
        <v>#DIV/0!</v>
      </c>
      <c r="Q33" s="175" t="e">
        <f t="shared" si="1"/>
        <v>#DIV/0!</v>
      </c>
      <c r="R33" s="51" t="e">
        <f t="shared" si="2"/>
        <v>#DIV/0!</v>
      </c>
      <c r="T33" s="177"/>
    </row>
    <row r="34" spans="1:20" s="180" customFormat="1" ht="14.1" customHeight="1">
      <c r="A34" s="285">
        <v>21</v>
      </c>
      <c r="B34" s="178"/>
      <c r="C34" s="281" t="s">
        <v>340</v>
      </c>
      <c r="D34" s="179" t="s">
        <v>185</v>
      </c>
      <c r="E34" s="179">
        <v>208</v>
      </c>
      <c r="F34" s="168" t="s">
        <v>193</v>
      </c>
      <c r="G34" s="169">
        <v>15.31</v>
      </c>
      <c r="H34" s="170" t="s">
        <v>350</v>
      </c>
      <c r="I34" s="171" t="s">
        <v>5</v>
      </c>
      <c r="J34" s="172">
        <v>2</v>
      </c>
      <c r="K34" s="173">
        <v>104</v>
      </c>
      <c r="L34" s="173">
        <v>52</v>
      </c>
      <c r="M34" s="173">
        <v>252</v>
      </c>
      <c r="N34" s="174">
        <f t="shared" si="0"/>
        <v>1592.24</v>
      </c>
      <c r="O34" s="54"/>
      <c r="P34" s="175" t="e">
        <f t="shared" si="3"/>
        <v>#DIV/0!</v>
      </c>
      <c r="Q34" s="175" t="e">
        <f t="shared" si="1"/>
        <v>#DIV/0!</v>
      </c>
      <c r="R34" s="51" t="e">
        <f t="shared" si="2"/>
        <v>#DIV/0!</v>
      </c>
      <c r="T34" s="177"/>
    </row>
    <row r="35" spans="1:20" s="180" customFormat="1" ht="14.1" customHeight="1">
      <c r="A35" s="285">
        <v>22</v>
      </c>
      <c r="B35" s="178"/>
      <c r="C35" s="281" t="s">
        <v>340</v>
      </c>
      <c r="D35" s="179" t="s">
        <v>185</v>
      </c>
      <c r="E35" s="179">
        <v>209</v>
      </c>
      <c r="F35" s="168" t="s">
        <v>193</v>
      </c>
      <c r="G35" s="169">
        <v>31.99</v>
      </c>
      <c r="H35" s="170" t="s">
        <v>350</v>
      </c>
      <c r="I35" s="171" t="s">
        <v>5</v>
      </c>
      <c r="J35" s="172">
        <v>2</v>
      </c>
      <c r="K35" s="173">
        <v>104</v>
      </c>
      <c r="L35" s="173">
        <v>52</v>
      </c>
      <c r="M35" s="173">
        <v>252</v>
      </c>
      <c r="N35" s="174">
        <f t="shared" si="0"/>
        <v>3326.96</v>
      </c>
      <c r="O35" s="54"/>
      <c r="P35" s="175" t="e">
        <f t="shared" si="3"/>
        <v>#DIV/0!</v>
      </c>
      <c r="Q35" s="175" t="e">
        <f t="shared" si="1"/>
        <v>#DIV/0!</v>
      </c>
      <c r="R35" s="51" t="e">
        <f t="shared" si="2"/>
        <v>#DIV/0!</v>
      </c>
      <c r="T35" s="177"/>
    </row>
    <row r="36" spans="1:20" s="180" customFormat="1" ht="14.1" customHeight="1">
      <c r="A36" s="285">
        <v>23</v>
      </c>
      <c r="B36" s="178"/>
      <c r="C36" s="281" t="s">
        <v>340</v>
      </c>
      <c r="D36" s="179" t="s">
        <v>185</v>
      </c>
      <c r="E36" s="179">
        <v>210</v>
      </c>
      <c r="F36" s="168" t="s">
        <v>193</v>
      </c>
      <c r="G36" s="169">
        <v>32.79</v>
      </c>
      <c r="H36" s="170" t="s">
        <v>350</v>
      </c>
      <c r="I36" s="171" t="s">
        <v>5</v>
      </c>
      <c r="J36" s="172">
        <v>2</v>
      </c>
      <c r="K36" s="173">
        <v>104</v>
      </c>
      <c r="L36" s="173">
        <v>52</v>
      </c>
      <c r="M36" s="173">
        <v>252</v>
      </c>
      <c r="N36" s="174">
        <f t="shared" si="0"/>
        <v>3410.16</v>
      </c>
      <c r="O36" s="54"/>
      <c r="P36" s="175" t="e">
        <f t="shared" si="3"/>
        <v>#DIV/0!</v>
      </c>
      <c r="Q36" s="175" t="e">
        <f t="shared" si="1"/>
        <v>#DIV/0!</v>
      </c>
      <c r="R36" s="51" t="e">
        <f t="shared" si="2"/>
        <v>#DIV/0!</v>
      </c>
      <c r="T36" s="177"/>
    </row>
    <row r="37" spans="1:20" s="180" customFormat="1" ht="14.1" customHeight="1">
      <c r="A37" s="285">
        <v>24</v>
      </c>
      <c r="B37" s="178"/>
      <c r="C37" s="281" t="s">
        <v>340</v>
      </c>
      <c r="D37" s="179" t="s">
        <v>185</v>
      </c>
      <c r="E37" s="179">
        <v>211</v>
      </c>
      <c r="F37" s="168" t="s">
        <v>193</v>
      </c>
      <c r="G37" s="169">
        <v>17.45</v>
      </c>
      <c r="H37" s="170" t="s">
        <v>350</v>
      </c>
      <c r="I37" s="171" t="s">
        <v>5</v>
      </c>
      <c r="J37" s="172">
        <v>2</v>
      </c>
      <c r="K37" s="173">
        <v>104</v>
      </c>
      <c r="L37" s="173">
        <v>52</v>
      </c>
      <c r="M37" s="173">
        <v>252</v>
      </c>
      <c r="N37" s="174">
        <f t="shared" si="0"/>
        <v>1814.8</v>
      </c>
      <c r="O37" s="54"/>
      <c r="P37" s="175" t="e">
        <f t="shared" si="3"/>
        <v>#DIV/0!</v>
      </c>
      <c r="Q37" s="175" t="e">
        <f t="shared" si="1"/>
        <v>#DIV/0!</v>
      </c>
      <c r="R37" s="51" t="e">
        <f t="shared" si="2"/>
        <v>#DIV/0!</v>
      </c>
      <c r="T37" s="177"/>
    </row>
    <row r="38" spans="1:20" s="180" customFormat="1" ht="14.1" customHeight="1">
      <c r="A38" s="285">
        <v>25</v>
      </c>
      <c r="B38" s="178"/>
      <c r="C38" s="281" t="s">
        <v>340</v>
      </c>
      <c r="D38" s="179" t="s">
        <v>185</v>
      </c>
      <c r="E38" s="182">
        <v>212</v>
      </c>
      <c r="F38" s="168" t="s">
        <v>193</v>
      </c>
      <c r="G38" s="169">
        <v>28.25</v>
      </c>
      <c r="H38" s="170" t="s">
        <v>350</v>
      </c>
      <c r="I38" s="171" t="s">
        <v>5</v>
      </c>
      <c r="J38" s="172">
        <v>2</v>
      </c>
      <c r="K38" s="173">
        <v>104</v>
      </c>
      <c r="L38" s="173">
        <v>52</v>
      </c>
      <c r="M38" s="173">
        <v>252</v>
      </c>
      <c r="N38" s="174">
        <f t="shared" si="0"/>
        <v>2938</v>
      </c>
      <c r="O38" s="54"/>
      <c r="P38" s="175" t="e">
        <f t="shared" si="3"/>
        <v>#DIV/0!</v>
      </c>
      <c r="Q38" s="175" t="e">
        <f t="shared" si="1"/>
        <v>#DIV/0!</v>
      </c>
      <c r="R38" s="51" t="e">
        <f t="shared" si="2"/>
        <v>#DIV/0!</v>
      </c>
      <c r="T38" s="177"/>
    </row>
    <row r="39" spans="1:20" s="180" customFormat="1" ht="14.1" customHeight="1">
      <c r="A39" s="285">
        <v>26</v>
      </c>
      <c r="B39" s="178"/>
      <c r="C39" s="281" t="s">
        <v>340</v>
      </c>
      <c r="D39" s="179" t="s">
        <v>185</v>
      </c>
      <c r="E39" s="179">
        <v>213</v>
      </c>
      <c r="F39" s="168" t="s">
        <v>193</v>
      </c>
      <c r="G39" s="169">
        <v>24.65</v>
      </c>
      <c r="H39" s="170" t="s">
        <v>350</v>
      </c>
      <c r="I39" s="171" t="s">
        <v>5</v>
      </c>
      <c r="J39" s="172">
        <v>2</v>
      </c>
      <c r="K39" s="173">
        <v>104</v>
      </c>
      <c r="L39" s="173">
        <v>52</v>
      </c>
      <c r="M39" s="173">
        <v>252</v>
      </c>
      <c r="N39" s="174">
        <f t="shared" si="0"/>
        <v>2563.6</v>
      </c>
      <c r="O39" s="54"/>
      <c r="P39" s="175" t="e">
        <f t="shared" si="3"/>
        <v>#DIV/0!</v>
      </c>
      <c r="Q39" s="175" t="e">
        <f t="shared" si="1"/>
        <v>#DIV/0!</v>
      </c>
      <c r="R39" s="51" t="e">
        <f t="shared" si="2"/>
        <v>#DIV/0!</v>
      </c>
      <c r="T39" s="177"/>
    </row>
    <row r="40" spans="1:20" s="180" customFormat="1" ht="14.1" customHeight="1">
      <c r="A40" s="285">
        <v>27</v>
      </c>
      <c r="B40" s="178"/>
      <c r="C40" s="281" t="s">
        <v>340</v>
      </c>
      <c r="D40" s="179" t="s">
        <v>185</v>
      </c>
      <c r="E40" s="179">
        <v>214</v>
      </c>
      <c r="F40" s="168" t="s">
        <v>357</v>
      </c>
      <c r="G40" s="169">
        <v>36.65</v>
      </c>
      <c r="H40" s="170" t="s">
        <v>359</v>
      </c>
      <c r="I40" s="171" t="s">
        <v>5</v>
      </c>
      <c r="J40" s="172">
        <v>5</v>
      </c>
      <c r="K40" s="173">
        <v>104</v>
      </c>
      <c r="L40" s="173">
        <v>52</v>
      </c>
      <c r="M40" s="173">
        <v>252</v>
      </c>
      <c r="N40" s="174">
        <f t="shared" si="0"/>
        <v>3811.6</v>
      </c>
      <c r="O40" s="54"/>
      <c r="P40" s="175" t="e">
        <f t="shared" si="3"/>
        <v>#DIV/0!</v>
      </c>
      <c r="Q40" s="175" t="e">
        <f t="shared" si="1"/>
        <v>#DIV/0!</v>
      </c>
      <c r="R40" s="51" t="e">
        <f t="shared" si="2"/>
        <v>#DIV/0!</v>
      </c>
      <c r="T40" s="177"/>
    </row>
    <row r="41" spans="1:20" s="176" customFormat="1" ht="14.1" customHeight="1">
      <c r="A41" s="285">
        <v>28</v>
      </c>
      <c r="B41" s="166"/>
      <c r="C41" s="281" t="s">
        <v>340</v>
      </c>
      <c r="D41" s="179" t="s">
        <v>185</v>
      </c>
      <c r="E41" s="179">
        <v>215</v>
      </c>
      <c r="F41" s="168" t="s">
        <v>358</v>
      </c>
      <c r="G41" s="169">
        <v>24.37</v>
      </c>
      <c r="H41" s="170" t="s">
        <v>350</v>
      </c>
      <c r="I41" s="171" t="s">
        <v>5</v>
      </c>
      <c r="J41" s="172">
        <v>5</v>
      </c>
      <c r="K41" s="173">
        <v>104</v>
      </c>
      <c r="L41" s="173">
        <v>52</v>
      </c>
      <c r="M41" s="173">
        <v>252</v>
      </c>
      <c r="N41" s="174">
        <f t="shared" si="0"/>
        <v>2534.48</v>
      </c>
      <c r="O41" s="54"/>
      <c r="P41" s="175" t="e">
        <f t="shared" si="3"/>
        <v>#DIV/0!</v>
      </c>
      <c r="Q41" s="175" t="e">
        <f t="shared" si="1"/>
        <v>#DIV/0!</v>
      </c>
      <c r="R41" s="51" t="e">
        <f t="shared" si="2"/>
        <v>#DIV/0!</v>
      </c>
      <c r="T41" s="177"/>
    </row>
    <row r="42" spans="1:20" s="176" customFormat="1" ht="14.1" customHeight="1">
      <c r="A42" s="285">
        <v>29</v>
      </c>
      <c r="B42" s="178"/>
      <c r="C42" s="281" t="s">
        <v>340</v>
      </c>
      <c r="D42" s="179" t="s">
        <v>185</v>
      </c>
      <c r="E42" s="179">
        <v>216</v>
      </c>
      <c r="F42" s="168" t="s">
        <v>193</v>
      </c>
      <c r="G42" s="169">
        <v>15.87</v>
      </c>
      <c r="H42" s="170" t="s">
        <v>350</v>
      </c>
      <c r="I42" s="171" t="s">
        <v>5</v>
      </c>
      <c r="J42" s="172">
        <v>2</v>
      </c>
      <c r="K42" s="173">
        <v>104</v>
      </c>
      <c r="L42" s="173">
        <v>52</v>
      </c>
      <c r="M42" s="173">
        <v>252</v>
      </c>
      <c r="N42" s="174">
        <f t="shared" si="0"/>
        <v>1650.48</v>
      </c>
      <c r="O42" s="54"/>
      <c r="P42" s="175" t="e">
        <f t="shared" si="3"/>
        <v>#DIV/0!</v>
      </c>
      <c r="Q42" s="175" t="e">
        <f t="shared" si="1"/>
        <v>#DIV/0!</v>
      </c>
      <c r="R42" s="51" t="e">
        <f t="shared" si="2"/>
        <v>#DIV/0!</v>
      </c>
      <c r="T42" s="177"/>
    </row>
    <row r="43" spans="1:20" s="176" customFormat="1" ht="14.1" customHeight="1">
      <c r="A43" s="285">
        <v>30</v>
      </c>
      <c r="B43" s="166"/>
      <c r="C43" s="281" t="s">
        <v>340</v>
      </c>
      <c r="D43" s="179" t="s">
        <v>185</v>
      </c>
      <c r="E43" s="179">
        <v>217</v>
      </c>
      <c r="F43" s="168" t="s">
        <v>193</v>
      </c>
      <c r="G43" s="169">
        <v>27.78</v>
      </c>
      <c r="H43" s="170" t="s">
        <v>350</v>
      </c>
      <c r="I43" s="171" t="s">
        <v>5</v>
      </c>
      <c r="J43" s="172">
        <v>2</v>
      </c>
      <c r="K43" s="173">
        <v>104</v>
      </c>
      <c r="L43" s="173">
        <v>52</v>
      </c>
      <c r="M43" s="173">
        <v>252</v>
      </c>
      <c r="N43" s="174">
        <f t="shared" si="0"/>
        <v>2889.12</v>
      </c>
      <c r="O43" s="54"/>
      <c r="P43" s="175" t="e">
        <f t="shared" si="3"/>
        <v>#DIV/0!</v>
      </c>
      <c r="Q43" s="175" t="e">
        <f t="shared" si="1"/>
        <v>#DIV/0!</v>
      </c>
      <c r="R43" s="51" t="e">
        <f t="shared" si="2"/>
        <v>#DIV/0!</v>
      </c>
      <c r="T43" s="177"/>
    </row>
    <row r="44" spans="1:20" s="176" customFormat="1" ht="14.1" customHeight="1">
      <c r="A44" s="285">
        <v>31</v>
      </c>
      <c r="B44" s="178"/>
      <c r="C44" s="281" t="s">
        <v>340</v>
      </c>
      <c r="D44" s="179" t="s">
        <v>185</v>
      </c>
      <c r="E44" s="179">
        <v>218</v>
      </c>
      <c r="F44" s="168" t="s">
        <v>193</v>
      </c>
      <c r="G44" s="169">
        <v>12.9</v>
      </c>
      <c r="H44" s="170" t="s">
        <v>350</v>
      </c>
      <c r="I44" s="171" t="s">
        <v>5</v>
      </c>
      <c r="J44" s="172">
        <v>2</v>
      </c>
      <c r="K44" s="173">
        <v>104</v>
      </c>
      <c r="L44" s="173">
        <v>52</v>
      </c>
      <c r="M44" s="173">
        <v>252</v>
      </c>
      <c r="N44" s="174">
        <f t="shared" si="0"/>
        <v>1341.6000000000001</v>
      </c>
      <c r="O44" s="54"/>
      <c r="P44" s="175" t="e">
        <f t="shared" si="3"/>
        <v>#DIV/0!</v>
      </c>
      <c r="Q44" s="175" t="e">
        <f t="shared" si="1"/>
        <v>#DIV/0!</v>
      </c>
      <c r="R44" s="51" t="e">
        <f t="shared" si="2"/>
        <v>#DIV/0!</v>
      </c>
      <c r="T44" s="177"/>
    </row>
    <row r="45" spans="1:20" s="176" customFormat="1" ht="14.1" customHeight="1">
      <c r="A45" s="285">
        <v>32</v>
      </c>
      <c r="B45" s="166"/>
      <c r="C45" s="281" t="s">
        <v>340</v>
      </c>
      <c r="D45" s="179" t="s">
        <v>185</v>
      </c>
      <c r="E45" s="179">
        <v>219</v>
      </c>
      <c r="F45" s="168" t="s">
        <v>193</v>
      </c>
      <c r="G45" s="169">
        <v>13.27</v>
      </c>
      <c r="H45" s="170" t="s">
        <v>350</v>
      </c>
      <c r="I45" s="171" t="s">
        <v>5</v>
      </c>
      <c r="J45" s="172">
        <v>2</v>
      </c>
      <c r="K45" s="173">
        <v>104</v>
      </c>
      <c r="L45" s="173">
        <v>52</v>
      </c>
      <c r="M45" s="173">
        <v>252</v>
      </c>
      <c r="N45" s="174">
        <f t="shared" si="0"/>
        <v>1380.08</v>
      </c>
      <c r="O45" s="54"/>
      <c r="P45" s="175" t="e">
        <f t="shared" si="3"/>
        <v>#DIV/0!</v>
      </c>
      <c r="Q45" s="175" t="e">
        <f t="shared" si="1"/>
        <v>#DIV/0!</v>
      </c>
      <c r="R45" s="51" t="e">
        <f t="shared" si="2"/>
        <v>#DIV/0!</v>
      </c>
      <c r="T45" s="177"/>
    </row>
    <row r="46" spans="1:20" s="176" customFormat="1" ht="14.1" customHeight="1">
      <c r="A46" s="285">
        <v>33</v>
      </c>
      <c r="B46" s="178"/>
      <c r="C46" s="281" t="s">
        <v>340</v>
      </c>
      <c r="D46" s="179" t="s">
        <v>185</v>
      </c>
      <c r="E46" s="179">
        <v>220</v>
      </c>
      <c r="F46" s="168" t="s">
        <v>193</v>
      </c>
      <c r="G46" s="169">
        <v>28.49</v>
      </c>
      <c r="H46" s="170" t="s">
        <v>350</v>
      </c>
      <c r="I46" s="171" t="s">
        <v>5</v>
      </c>
      <c r="J46" s="172">
        <v>2</v>
      </c>
      <c r="K46" s="173">
        <v>104</v>
      </c>
      <c r="L46" s="173">
        <v>52</v>
      </c>
      <c r="M46" s="173">
        <v>252</v>
      </c>
      <c r="N46" s="174">
        <f t="shared" si="0"/>
        <v>2962.96</v>
      </c>
      <c r="O46" s="54"/>
      <c r="P46" s="175" t="e">
        <f t="shared" si="3"/>
        <v>#DIV/0!</v>
      </c>
      <c r="Q46" s="175" t="e">
        <f t="shared" si="1"/>
        <v>#DIV/0!</v>
      </c>
      <c r="R46" s="51" t="e">
        <f t="shared" si="2"/>
        <v>#DIV/0!</v>
      </c>
      <c r="T46" s="177"/>
    </row>
    <row r="47" spans="1:20" s="176" customFormat="1" ht="14.1" customHeight="1">
      <c r="A47" s="285">
        <v>34</v>
      </c>
      <c r="B47" s="166"/>
      <c r="C47" s="281" t="s">
        <v>340</v>
      </c>
      <c r="D47" s="179" t="s">
        <v>185</v>
      </c>
      <c r="E47" s="179">
        <v>221</v>
      </c>
      <c r="F47" s="168" t="s">
        <v>193</v>
      </c>
      <c r="G47" s="169">
        <v>12.74</v>
      </c>
      <c r="H47" s="170" t="s">
        <v>350</v>
      </c>
      <c r="I47" s="171" t="s">
        <v>5</v>
      </c>
      <c r="J47" s="172">
        <v>2</v>
      </c>
      <c r="K47" s="173">
        <v>104</v>
      </c>
      <c r="L47" s="173">
        <v>52</v>
      </c>
      <c r="M47" s="173">
        <v>252</v>
      </c>
      <c r="N47" s="174">
        <f t="shared" si="0"/>
        <v>1324.96</v>
      </c>
      <c r="O47" s="54"/>
      <c r="P47" s="175" t="e">
        <f t="shared" si="3"/>
        <v>#DIV/0!</v>
      </c>
      <c r="Q47" s="175" t="e">
        <f t="shared" si="1"/>
        <v>#DIV/0!</v>
      </c>
      <c r="R47" s="51" t="e">
        <f t="shared" si="2"/>
        <v>#DIV/0!</v>
      </c>
      <c r="T47" s="177"/>
    </row>
    <row r="48" spans="1:20" s="176" customFormat="1" ht="14.1" customHeight="1">
      <c r="A48" s="285">
        <v>35</v>
      </c>
      <c r="B48" s="178"/>
      <c r="C48" s="281" t="s">
        <v>340</v>
      </c>
      <c r="D48" s="179" t="s">
        <v>185</v>
      </c>
      <c r="E48" s="179">
        <v>222</v>
      </c>
      <c r="F48" s="168" t="s">
        <v>193</v>
      </c>
      <c r="G48" s="169">
        <v>13.39</v>
      </c>
      <c r="H48" s="170" t="s">
        <v>350</v>
      </c>
      <c r="I48" s="171" t="s">
        <v>5</v>
      </c>
      <c r="J48" s="172">
        <v>2</v>
      </c>
      <c r="K48" s="173">
        <v>104</v>
      </c>
      <c r="L48" s="173">
        <v>52</v>
      </c>
      <c r="M48" s="173">
        <v>252</v>
      </c>
      <c r="N48" s="174">
        <f t="shared" si="0"/>
        <v>1392.56</v>
      </c>
      <c r="O48" s="54"/>
      <c r="P48" s="175" t="e">
        <f t="shared" si="3"/>
        <v>#DIV/0!</v>
      </c>
      <c r="Q48" s="175" t="e">
        <f t="shared" si="1"/>
        <v>#DIV/0!</v>
      </c>
      <c r="R48" s="51" t="e">
        <f t="shared" si="2"/>
        <v>#DIV/0!</v>
      </c>
      <c r="T48" s="177"/>
    </row>
    <row r="49" spans="1:20" s="176" customFormat="1" ht="14.1" customHeight="1">
      <c r="A49" s="285">
        <v>36</v>
      </c>
      <c r="B49" s="166"/>
      <c r="C49" s="281" t="s">
        <v>340</v>
      </c>
      <c r="D49" s="179" t="s">
        <v>185</v>
      </c>
      <c r="E49" s="179">
        <v>223</v>
      </c>
      <c r="F49" s="168" t="s">
        <v>193</v>
      </c>
      <c r="G49" s="169">
        <v>27.44</v>
      </c>
      <c r="H49" s="170" t="s">
        <v>350</v>
      </c>
      <c r="I49" s="171" t="s">
        <v>5</v>
      </c>
      <c r="J49" s="172">
        <v>2</v>
      </c>
      <c r="K49" s="173">
        <v>104</v>
      </c>
      <c r="L49" s="173">
        <v>52</v>
      </c>
      <c r="M49" s="173">
        <v>252</v>
      </c>
      <c r="N49" s="174">
        <f t="shared" si="0"/>
        <v>2853.76</v>
      </c>
      <c r="O49" s="54"/>
      <c r="P49" s="175" t="e">
        <f t="shared" si="3"/>
        <v>#DIV/0!</v>
      </c>
      <c r="Q49" s="175" t="e">
        <f t="shared" si="1"/>
        <v>#DIV/0!</v>
      </c>
      <c r="R49" s="51" t="e">
        <f t="shared" si="2"/>
        <v>#DIV/0!</v>
      </c>
      <c r="T49" s="177"/>
    </row>
    <row r="50" spans="1:20" s="176" customFormat="1" ht="14.1" customHeight="1">
      <c r="A50" s="285">
        <v>37</v>
      </c>
      <c r="B50" s="178"/>
      <c r="C50" s="281" t="s">
        <v>340</v>
      </c>
      <c r="D50" s="179" t="s">
        <v>185</v>
      </c>
      <c r="E50" s="179">
        <v>224</v>
      </c>
      <c r="F50" s="168" t="s">
        <v>193</v>
      </c>
      <c r="G50" s="169">
        <v>25.47</v>
      </c>
      <c r="H50" s="170" t="s">
        <v>350</v>
      </c>
      <c r="I50" s="171" t="s">
        <v>5</v>
      </c>
      <c r="J50" s="172">
        <v>2</v>
      </c>
      <c r="K50" s="173">
        <v>104</v>
      </c>
      <c r="L50" s="173">
        <v>52</v>
      </c>
      <c r="M50" s="173">
        <v>252</v>
      </c>
      <c r="N50" s="174">
        <f t="shared" si="0"/>
        <v>2648.88</v>
      </c>
      <c r="O50" s="54"/>
      <c r="P50" s="175" t="e">
        <f t="shared" si="3"/>
        <v>#DIV/0!</v>
      </c>
      <c r="Q50" s="175" t="e">
        <f t="shared" si="1"/>
        <v>#DIV/0!</v>
      </c>
      <c r="R50" s="51" t="e">
        <f t="shared" si="2"/>
        <v>#DIV/0!</v>
      </c>
      <c r="T50" s="177"/>
    </row>
    <row r="51" spans="1:20" s="176" customFormat="1" ht="14.1" customHeight="1">
      <c r="A51" s="285">
        <v>38</v>
      </c>
      <c r="B51" s="166"/>
      <c r="C51" s="281" t="s">
        <v>340</v>
      </c>
      <c r="D51" s="179" t="s">
        <v>185</v>
      </c>
      <c r="E51" s="179">
        <v>225</v>
      </c>
      <c r="F51" s="168" t="s">
        <v>194</v>
      </c>
      <c r="G51" s="169">
        <v>12.61</v>
      </c>
      <c r="H51" s="170" t="s">
        <v>359</v>
      </c>
      <c r="I51" s="171" t="s">
        <v>7</v>
      </c>
      <c r="J51" s="172">
        <v>5</v>
      </c>
      <c r="K51" s="173">
        <v>252</v>
      </c>
      <c r="L51" s="173">
        <v>252</v>
      </c>
      <c r="M51" s="173">
        <v>252</v>
      </c>
      <c r="N51" s="174">
        <f t="shared" si="0"/>
        <v>3177.72</v>
      </c>
      <c r="O51" s="54"/>
      <c r="P51" s="175" t="e">
        <f t="shared" si="3"/>
        <v>#DIV/0!</v>
      </c>
      <c r="Q51" s="175" t="e">
        <f t="shared" si="1"/>
        <v>#DIV/0!</v>
      </c>
      <c r="R51" s="51" t="e">
        <f t="shared" si="2"/>
        <v>#DIV/0!</v>
      </c>
      <c r="T51" s="177"/>
    </row>
    <row r="52" spans="1:20" s="176" customFormat="1" ht="14.1" customHeight="1">
      <c r="A52" s="285">
        <v>39</v>
      </c>
      <c r="B52" s="178"/>
      <c r="C52" s="281" t="s">
        <v>340</v>
      </c>
      <c r="D52" s="179" t="s">
        <v>185</v>
      </c>
      <c r="E52" s="179">
        <v>226</v>
      </c>
      <c r="F52" s="168" t="s">
        <v>360</v>
      </c>
      <c r="G52" s="169">
        <v>25.45</v>
      </c>
      <c r="H52" s="170" t="s">
        <v>359</v>
      </c>
      <c r="I52" s="171" t="s">
        <v>8</v>
      </c>
      <c r="J52" s="172">
        <v>5</v>
      </c>
      <c r="K52" s="173">
        <v>252</v>
      </c>
      <c r="L52" s="173">
        <v>52</v>
      </c>
      <c r="M52" s="173">
        <v>252</v>
      </c>
      <c r="N52" s="174">
        <f t="shared" si="0"/>
        <v>6413.4</v>
      </c>
      <c r="O52" s="54"/>
      <c r="P52" s="175" t="e">
        <f t="shared" si="3"/>
        <v>#DIV/0!</v>
      </c>
      <c r="Q52" s="175" t="e">
        <f t="shared" si="1"/>
        <v>#DIV/0!</v>
      </c>
      <c r="R52" s="51" t="e">
        <f t="shared" si="2"/>
        <v>#DIV/0!</v>
      </c>
      <c r="T52" s="177"/>
    </row>
    <row r="53" spans="1:20" s="176" customFormat="1" ht="14.1" customHeight="1">
      <c r="A53" s="285">
        <v>40</v>
      </c>
      <c r="B53" s="166"/>
      <c r="C53" s="281" t="s">
        <v>340</v>
      </c>
      <c r="D53" s="179" t="s">
        <v>185</v>
      </c>
      <c r="E53" s="179"/>
      <c r="F53" s="168" t="s">
        <v>201</v>
      </c>
      <c r="G53" s="169">
        <v>10.76</v>
      </c>
      <c r="H53" s="170" t="s">
        <v>359</v>
      </c>
      <c r="I53" s="171" t="s">
        <v>6</v>
      </c>
      <c r="J53" s="172">
        <v>5</v>
      </c>
      <c r="K53" s="173">
        <v>252</v>
      </c>
      <c r="L53" s="173">
        <v>252</v>
      </c>
      <c r="M53" s="173">
        <v>252</v>
      </c>
      <c r="N53" s="174">
        <f t="shared" si="0"/>
        <v>2711.52</v>
      </c>
      <c r="O53" s="54"/>
      <c r="P53" s="175" t="e">
        <f t="shared" si="3"/>
        <v>#DIV/0!</v>
      </c>
      <c r="Q53" s="175" t="e">
        <f t="shared" si="1"/>
        <v>#DIV/0!</v>
      </c>
      <c r="R53" s="51" t="e">
        <f t="shared" si="2"/>
        <v>#DIV/0!</v>
      </c>
      <c r="T53" s="177"/>
    </row>
    <row r="54" spans="1:20" s="176" customFormat="1" ht="14.1" customHeight="1">
      <c r="A54" s="285">
        <v>41</v>
      </c>
      <c r="B54" s="178"/>
      <c r="C54" s="281" t="s">
        <v>340</v>
      </c>
      <c r="D54" s="179" t="s">
        <v>185</v>
      </c>
      <c r="E54" s="179">
        <v>228</v>
      </c>
      <c r="F54" s="168" t="s">
        <v>193</v>
      </c>
      <c r="G54" s="169">
        <v>19.96</v>
      </c>
      <c r="H54" s="170" t="s">
        <v>350</v>
      </c>
      <c r="I54" s="171" t="s">
        <v>5</v>
      </c>
      <c r="J54" s="172">
        <v>2</v>
      </c>
      <c r="K54" s="173">
        <v>104</v>
      </c>
      <c r="L54" s="173">
        <v>52</v>
      </c>
      <c r="M54" s="173">
        <v>252</v>
      </c>
      <c r="N54" s="174">
        <f t="shared" si="0"/>
        <v>2075.84</v>
      </c>
      <c r="O54" s="54"/>
      <c r="P54" s="175" t="e">
        <f t="shared" si="3"/>
        <v>#DIV/0!</v>
      </c>
      <c r="Q54" s="175" t="e">
        <f t="shared" si="1"/>
        <v>#DIV/0!</v>
      </c>
      <c r="R54" s="51" t="e">
        <f t="shared" si="2"/>
        <v>#DIV/0!</v>
      </c>
      <c r="T54" s="177"/>
    </row>
    <row r="55" spans="1:20" s="176" customFormat="1" ht="14.1" customHeight="1">
      <c r="A55" s="285">
        <v>42</v>
      </c>
      <c r="B55" s="166"/>
      <c r="C55" s="281" t="s">
        <v>340</v>
      </c>
      <c r="D55" s="179" t="s">
        <v>185</v>
      </c>
      <c r="E55" s="179">
        <v>229</v>
      </c>
      <c r="F55" s="168" t="s">
        <v>193</v>
      </c>
      <c r="G55" s="169">
        <v>26.7</v>
      </c>
      <c r="H55" s="170" t="s">
        <v>350</v>
      </c>
      <c r="I55" s="171" t="s">
        <v>5</v>
      </c>
      <c r="J55" s="172">
        <v>2</v>
      </c>
      <c r="K55" s="173">
        <v>104</v>
      </c>
      <c r="L55" s="173">
        <v>52</v>
      </c>
      <c r="M55" s="173">
        <v>252</v>
      </c>
      <c r="N55" s="174">
        <f t="shared" si="0"/>
        <v>2776.7999999999997</v>
      </c>
      <c r="O55" s="54"/>
      <c r="P55" s="175" t="e">
        <f t="shared" si="3"/>
        <v>#DIV/0!</v>
      </c>
      <c r="Q55" s="175" t="e">
        <f t="shared" si="1"/>
        <v>#DIV/0!</v>
      </c>
      <c r="R55" s="51" t="e">
        <f t="shared" si="2"/>
        <v>#DIV/0!</v>
      </c>
      <c r="T55" s="177"/>
    </row>
    <row r="56" spans="1:20" s="176" customFormat="1" ht="14.1" customHeight="1">
      <c r="A56" s="285">
        <v>43</v>
      </c>
      <c r="B56" s="178"/>
      <c r="C56" s="281" t="s">
        <v>340</v>
      </c>
      <c r="D56" s="179" t="s">
        <v>185</v>
      </c>
      <c r="E56" s="179">
        <v>230</v>
      </c>
      <c r="F56" s="168" t="s">
        <v>193</v>
      </c>
      <c r="G56" s="169">
        <v>27.47</v>
      </c>
      <c r="H56" s="170" t="s">
        <v>350</v>
      </c>
      <c r="I56" s="171" t="s">
        <v>5</v>
      </c>
      <c r="J56" s="172">
        <v>2</v>
      </c>
      <c r="K56" s="173">
        <v>104</v>
      </c>
      <c r="L56" s="173">
        <v>52</v>
      </c>
      <c r="M56" s="173">
        <v>252</v>
      </c>
      <c r="N56" s="174">
        <f t="shared" si="0"/>
        <v>2856.88</v>
      </c>
      <c r="O56" s="54"/>
      <c r="P56" s="175" t="e">
        <f t="shared" si="3"/>
        <v>#DIV/0!</v>
      </c>
      <c r="Q56" s="175" t="e">
        <f t="shared" si="1"/>
        <v>#DIV/0!</v>
      </c>
      <c r="R56" s="51" t="e">
        <f t="shared" si="2"/>
        <v>#DIV/0!</v>
      </c>
      <c r="T56" s="177"/>
    </row>
    <row r="57" spans="1:20" s="176" customFormat="1" ht="14.1" customHeight="1">
      <c r="A57" s="285">
        <v>44</v>
      </c>
      <c r="B57" s="166"/>
      <c r="C57" s="281" t="s">
        <v>340</v>
      </c>
      <c r="D57" s="179" t="s">
        <v>185</v>
      </c>
      <c r="E57" s="179">
        <v>231</v>
      </c>
      <c r="F57" s="168" t="s">
        <v>193</v>
      </c>
      <c r="G57" s="169">
        <v>28.42</v>
      </c>
      <c r="H57" s="170" t="s">
        <v>350</v>
      </c>
      <c r="I57" s="171" t="s">
        <v>5</v>
      </c>
      <c r="J57" s="172">
        <v>2</v>
      </c>
      <c r="K57" s="173">
        <v>104</v>
      </c>
      <c r="L57" s="173">
        <v>52</v>
      </c>
      <c r="M57" s="173">
        <v>252</v>
      </c>
      <c r="N57" s="174">
        <f t="shared" si="0"/>
        <v>2955.6800000000003</v>
      </c>
      <c r="O57" s="54"/>
      <c r="P57" s="175" t="e">
        <f t="shared" si="3"/>
        <v>#DIV/0!</v>
      </c>
      <c r="Q57" s="175" t="e">
        <f t="shared" si="1"/>
        <v>#DIV/0!</v>
      </c>
      <c r="R57" s="51" t="e">
        <f t="shared" si="2"/>
        <v>#DIV/0!</v>
      </c>
      <c r="T57" s="177"/>
    </row>
    <row r="58" spans="1:20" s="176" customFormat="1" ht="14.1" customHeight="1">
      <c r="A58" s="285">
        <v>45</v>
      </c>
      <c r="B58" s="178"/>
      <c r="C58" s="281" t="s">
        <v>340</v>
      </c>
      <c r="D58" s="179" t="s">
        <v>185</v>
      </c>
      <c r="E58" s="179">
        <v>232</v>
      </c>
      <c r="F58" s="168" t="s">
        <v>193</v>
      </c>
      <c r="G58" s="169">
        <v>25</v>
      </c>
      <c r="H58" s="170" t="s">
        <v>350</v>
      </c>
      <c r="I58" s="171" t="s">
        <v>5</v>
      </c>
      <c r="J58" s="172">
        <v>2</v>
      </c>
      <c r="K58" s="173">
        <v>104</v>
      </c>
      <c r="L58" s="173">
        <v>52</v>
      </c>
      <c r="M58" s="173">
        <v>252</v>
      </c>
      <c r="N58" s="174">
        <f t="shared" si="0"/>
        <v>2600</v>
      </c>
      <c r="O58" s="54"/>
      <c r="P58" s="175" t="e">
        <f t="shared" si="3"/>
        <v>#DIV/0!</v>
      </c>
      <c r="Q58" s="175" t="e">
        <f t="shared" si="1"/>
        <v>#DIV/0!</v>
      </c>
      <c r="R58" s="51" t="e">
        <f t="shared" si="2"/>
        <v>#DIV/0!</v>
      </c>
      <c r="T58" s="177"/>
    </row>
    <row r="59" spans="1:20" s="176" customFormat="1" ht="14.1" customHeight="1">
      <c r="A59" s="285">
        <v>46</v>
      </c>
      <c r="B59" s="166"/>
      <c r="C59" s="281" t="s">
        <v>340</v>
      </c>
      <c r="D59" s="179" t="s">
        <v>185</v>
      </c>
      <c r="E59" s="179">
        <v>233</v>
      </c>
      <c r="F59" s="168" t="s">
        <v>193</v>
      </c>
      <c r="G59" s="169">
        <v>16.48</v>
      </c>
      <c r="H59" s="170" t="s">
        <v>350</v>
      </c>
      <c r="I59" s="171" t="s">
        <v>5</v>
      </c>
      <c r="J59" s="172">
        <v>2</v>
      </c>
      <c r="K59" s="173">
        <v>104</v>
      </c>
      <c r="L59" s="173">
        <v>52</v>
      </c>
      <c r="M59" s="173">
        <v>252</v>
      </c>
      <c r="N59" s="174">
        <f t="shared" si="0"/>
        <v>1713.92</v>
      </c>
      <c r="O59" s="54"/>
      <c r="P59" s="175" t="e">
        <f t="shared" si="3"/>
        <v>#DIV/0!</v>
      </c>
      <c r="Q59" s="175" t="e">
        <f t="shared" si="1"/>
        <v>#DIV/0!</v>
      </c>
      <c r="R59" s="51" t="e">
        <f t="shared" si="2"/>
        <v>#DIV/0!</v>
      </c>
      <c r="T59" s="177"/>
    </row>
    <row r="60" spans="1:20" s="176" customFormat="1" ht="14.1" customHeight="1">
      <c r="A60" s="285">
        <v>47</v>
      </c>
      <c r="B60" s="178"/>
      <c r="C60" s="281" t="s">
        <v>340</v>
      </c>
      <c r="D60" s="179" t="s">
        <v>185</v>
      </c>
      <c r="E60" s="179">
        <v>234</v>
      </c>
      <c r="F60" s="168" t="s">
        <v>193</v>
      </c>
      <c r="G60" s="169">
        <v>14.98</v>
      </c>
      <c r="H60" s="170" t="s">
        <v>350</v>
      </c>
      <c r="I60" s="171" t="s">
        <v>5</v>
      </c>
      <c r="J60" s="172">
        <v>2</v>
      </c>
      <c r="K60" s="173">
        <v>104</v>
      </c>
      <c r="L60" s="173">
        <v>52</v>
      </c>
      <c r="M60" s="173">
        <v>252</v>
      </c>
      <c r="N60" s="174">
        <f t="shared" si="0"/>
        <v>1557.92</v>
      </c>
      <c r="O60" s="54"/>
      <c r="P60" s="175" t="e">
        <f t="shared" si="3"/>
        <v>#DIV/0!</v>
      </c>
      <c r="Q60" s="175" t="e">
        <f t="shared" si="1"/>
        <v>#DIV/0!</v>
      </c>
      <c r="R60" s="51" t="e">
        <f t="shared" si="2"/>
        <v>#DIV/0!</v>
      </c>
      <c r="T60" s="177"/>
    </row>
    <row r="61" spans="1:20" s="176" customFormat="1" ht="14.1" customHeight="1">
      <c r="A61" s="285">
        <v>48</v>
      </c>
      <c r="B61" s="166"/>
      <c r="C61" s="281" t="s">
        <v>340</v>
      </c>
      <c r="D61" s="179" t="s">
        <v>185</v>
      </c>
      <c r="E61" s="179">
        <v>235</v>
      </c>
      <c r="F61" s="168" t="s">
        <v>193</v>
      </c>
      <c r="G61" s="169">
        <v>18.13</v>
      </c>
      <c r="H61" s="170" t="s">
        <v>350</v>
      </c>
      <c r="I61" s="171" t="s">
        <v>5</v>
      </c>
      <c r="J61" s="172">
        <v>2</v>
      </c>
      <c r="K61" s="173">
        <v>104</v>
      </c>
      <c r="L61" s="173">
        <v>52</v>
      </c>
      <c r="M61" s="173">
        <v>252</v>
      </c>
      <c r="N61" s="174">
        <f t="shared" si="0"/>
        <v>1885.52</v>
      </c>
      <c r="O61" s="54"/>
      <c r="P61" s="175" t="e">
        <f t="shared" si="3"/>
        <v>#DIV/0!</v>
      </c>
      <c r="Q61" s="175" t="e">
        <f t="shared" si="1"/>
        <v>#DIV/0!</v>
      </c>
      <c r="R61" s="51" t="e">
        <f t="shared" si="2"/>
        <v>#DIV/0!</v>
      </c>
      <c r="T61" s="177"/>
    </row>
    <row r="62" spans="1:20" s="176" customFormat="1" ht="14.1" customHeight="1">
      <c r="A62" s="285">
        <v>49</v>
      </c>
      <c r="B62" s="178"/>
      <c r="C62" s="281" t="s">
        <v>340</v>
      </c>
      <c r="D62" s="179" t="s">
        <v>185</v>
      </c>
      <c r="E62" s="179">
        <v>237</v>
      </c>
      <c r="F62" s="168" t="s">
        <v>355</v>
      </c>
      <c r="G62" s="169">
        <v>49</v>
      </c>
      <c r="H62" s="170" t="s">
        <v>350</v>
      </c>
      <c r="I62" s="171" t="s">
        <v>5</v>
      </c>
      <c r="J62" s="172">
        <v>2</v>
      </c>
      <c r="K62" s="173">
        <v>104</v>
      </c>
      <c r="L62" s="173">
        <v>52</v>
      </c>
      <c r="M62" s="173">
        <v>252</v>
      </c>
      <c r="N62" s="174">
        <f t="shared" si="0"/>
        <v>5096</v>
      </c>
      <c r="O62" s="54"/>
      <c r="P62" s="175" t="e">
        <f t="shared" si="3"/>
        <v>#DIV/0!</v>
      </c>
      <c r="Q62" s="175" t="e">
        <f t="shared" si="1"/>
        <v>#DIV/0!</v>
      </c>
      <c r="R62" s="51" t="e">
        <f t="shared" si="2"/>
        <v>#DIV/0!</v>
      </c>
      <c r="T62" s="177"/>
    </row>
    <row r="63" spans="1:20" s="176" customFormat="1" ht="14.1" customHeight="1">
      <c r="A63" s="285">
        <v>50</v>
      </c>
      <c r="B63" s="166"/>
      <c r="C63" s="281" t="s">
        <v>340</v>
      </c>
      <c r="D63" s="179" t="s">
        <v>185</v>
      </c>
      <c r="E63" s="179">
        <v>238</v>
      </c>
      <c r="F63" s="168" t="s">
        <v>193</v>
      </c>
      <c r="G63" s="169">
        <v>32.06</v>
      </c>
      <c r="H63" s="170" t="s">
        <v>350</v>
      </c>
      <c r="I63" s="171" t="s">
        <v>5</v>
      </c>
      <c r="J63" s="172">
        <v>2</v>
      </c>
      <c r="K63" s="173">
        <v>104</v>
      </c>
      <c r="L63" s="173">
        <v>52</v>
      </c>
      <c r="M63" s="173">
        <v>252</v>
      </c>
      <c r="N63" s="174">
        <f t="shared" si="0"/>
        <v>3334.2400000000002</v>
      </c>
      <c r="O63" s="54"/>
      <c r="P63" s="175" t="e">
        <f t="shared" si="3"/>
        <v>#DIV/0!</v>
      </c>
      <c r="Q63" s="175" t="e">
        <f t="shared" si="1"/>
        <v>#DIV/0!</v>
      </c>
      <c r="R63" s="51" t="e">
        <f t="shared" si="2"/>
        <v>#DIV/0!</v>
      </c>
      <c r="T63" s="177"/>
    </row>
    <row r="64" spans="1:20" s="176" customFormat="1" ht="14.1" customHeight="1">
      <c r="A64" s="285">
        <v>51</v>
      </c>
      <c r="B64" s="178"/>
      <c r="C64" s="281" t="s">
        <v>340</v>
      </c>
      <c r="D64" s="179" t="s">
        <v>185</v>
      </c>
      <c r="E64" s="179">
        <v>239</v>
      </c>
      <c r="F64" s="168" t="s">
        <v>193</v>
      </c>
      <c r="G64" s="169">
        <v>33.76</v>
      </c>
      <c r="H64" s="170" t="s">
        <v>350</v>
      </c>
      <c r="I64" s="171" t="s">
        <v>5</v>
      </c>
      <c r="J64" s="172">
        <v>2</v>
      </c>
      <c r="K64" s="173">
        <v>104</v>
      </c>
      <c r="L64" s="173">
        <v>52</v>
      </c>
      <c r="M64" s="173">
        <v>252</v>
      </c>
      <c r="N64" s="174">
        <f t="shared" si="0"/>
        <v>3511.04</v>
      </c>
      <c r="O64" s="54"/>
      <c r="P64" s="175" t="e">
        <f t="shared" si="3"/>
        <v>#DIV/0!</v>
      </c>
      <c r="Q64" s="175" t="e">
        <f t="shared" si="1"/>
        <v>#DIV/0!</v>
      </c>
      <c r="R64" s="51" t="e">
        <f t="shared" si="2"/>
        <v>#DIV/0!</v>
      </c>
      <c r="T64" s="177"/>
    </row>
    <row r="65" spans="1:20" s="176" customFormat="1" ht="14.1" customHeight="1">
      <c r="A65" s="285">
        <v>52</v>
      </c>
      <c r="B65" s="178"/>
      <c r="C65" s="281" t="s">
        <v>340</v>
      </c>
      <c r="D65" s="179" t="s">
        <v>185</v>
      </c>
      <c r="E65" s="179">
        <v>240</v>
      </c>
      <c r="F65" s="168" t="s">
        <v>193</v>
      </c>
      <c r="G65" s="169">
        <v>15.16</v>
      </c>
      <c r="H65" s="170" t="s">
        <v>350</v>
      </c>
      <c r="I65" s="171" t="s">
        <v>5</v>
      </c>
      <c r="J65" s="172">
        <v>2</v>
      </c>
      <c r="K65" s="173">
        <v>104</v>
      </c>
      <c r="L65" s="173">
        <v>52</v>
      </c>
      <c r="M65" s="173">
        <v>252</v>
      </c>
      <c r="N65" s="174">
        <f t="shared" si="0"/>
        <v>1576.64</v>
      </c>
      <c r="O65" s="54"/>
      <c r="P65" s="175" t="e">
        <f t="shared" si="3"/>
        <v>#DIV/0!</v>
      </c>
      <c r="Q65" s="175" t="e">
        <f t="shared" si="1"/>
        <v>#DIV/0!</v>
      </c>
      <c r="R65" s="51" t="e">
        <f t="shared" si="2"/>
        <v>#DIV/0!</v>
      </c>
      <c r="T65" s="177"/>
    </row>
    <row r="66" spans="1:20" s="188" customFormat="1" ht="14.1" customHeight="1">
      <c r="A66" s="285">
        <v>53</v>
      </c>
      <c r="B66" s="178"/>
      <c r="C66" s="281" t="s">
        <v>340</v>
      </c>
      <c r="D66" s="179" t="s">
        <v>185</v>
      </c>
      <c r="E66" s="183">
        <v>241</v>
      </c>
      <c r="F66" s="184" t="s">
        <v>193</v>
      </c>
      <c r="G66" s="169">
        <v>34.82</v>
      </c>
      <c r="H66" s="181" t="s">
        <v>350</v>
      </c>
      <c r="I66" s="185" t="s">
        <v>5</v>
      </c>
      <c r="J66" s="186">
        <v>2</v>
      </c>
      <c r="K66" s="173">
        <v>104</v>
      </c>
      <c r="L66" s="173">
        <v>52</v>
      </c>
      <c r="M66" s="173">
        <v>252</v>
      </c>
      <c r="N66" s="187">
        <f t="shared" si="0"/>
        <v>3621.28</v>
      </c>
      <c r="O66" s="54"/>
      <c r="P66" s="175" t="e">
        <f t="shared" si="3"/>
        <v>#DIV/0!</v>
      </c>
      <c r="Q66" s="175" t="e">
        <f t="shared" si="1"/>
        <v>#DIV/0!</v>
      </c>
      <c r="R66" s="51" t="e">
        <f t="shared" si="2"/>
        <v>#DIV/0!</v>
      </c>
      <c r="T66" s="189"/>
    </row>
    <row r="67" spans="1:20" s="176" customFormat="1" ht="14.1" customHeight="1">
      <c r="A67" s="285">
        <v>54</v>
      </c>
      <c r="B67" s="178"/>
      <c r="C67" s="281" t="s">
        <v>340</v>
      </c>
      <c r="D67" s="179" t="s">
        <v>185</v>
      </c>
      <c r="E67" s="179">
        <v>242</v>
      </c>
      <c r="F67" s="168" t="s">
        <v>193</v>
      </c>
      <c r="G67" s="169">
        <v>17.45</v>
      </c>
      <c r="H67" s="170" t="s">
        <v>350</v>
      </c>
      <c r="I67" s="171" t="s">
        <v>5</v>
      </c>
      <c r="J67" s="172">
        <v>2</v>
      </c>
      <c r="K67" s="173">
        <v>104</v>
      </c>
      <c r="L67" s="173">
        <v>52</v>
      </c>
      <c r="M67" s="173">
        <v>252</v>
      </c>
      <c r="N67" s="174">
        <f t="shared" si="0"/>
        <v>1814.8</v>
      </c>
      <c r="O67" s="54"/>
      <c r="P67" s="175" t="e">
        <f t="shared" si="3"/>
        <v>#DIV/0!</v>
      </c>
      <c r="Q67" s="175" t="e">
        <f t="shared" si="1"/>
        <v>#DIV/0!</v>
      </c>
      <c r="R67" s="51" t="e">
        <f t="shared" si="2"/>
        <v>#DIV/0!</v>
      </c>
      <c r="T67" s="177"/>
    </row>
    <row r="68" spans="1:20" s="176" customFormat="1" ht="14.1" customHeight="1">
      <c r="A68" s="285">
        <v>55</v>
      </c>
      <c r="B68" s="178"/>
      <c r="C68" s="281" t="s">
        <v>340</v>
      </c>
      <c r="D68" s="179" t="s">
        <v>185</v>
      </c>
      <c r="E68" s="179">
        <v>243</v>
      </c>
      <c r="F68" s="168" t="s">
        <v>193</v>
      </c>
      <c r="G68" s="169">
        <v>29.53</v>
      </c>
      <c r="H68" s="170" t="s">
        <v>350</v>
      </c>
      <c r="I68" s="171" t="s">
        <v>5</v>
      </c>
      <c r="J68" s="172">
        <v>2</v>
      </c>
      <c r="K68" s="173">
        <v>104</v>
      </c>
      <c r="L68" s="173">
        <v>52</v>
      </c>
      <c r="M68" s="173">
        <v>252</v>
      </c>
      <c r="N68" s="174">
        <f t="shared" si="0"/>
        <v>3071.12</v>
      </c>
      <c r="O68" s="54"/>
      <c r="P68" s="175" t="e">
        <f t="shared" si="3"/>
        <v>#DIV/0!</v>
      </c>
      <c r="Q68" s="175" t="e">
        <f t="shared" si="1"/>
        <v>#DIV/0!</v>
      </c>
      <c r="R68" s="51" t="e">
        <f t="shared" si="2"/>
        <v>#DIV/0!</v>
      </c>
      <c r="T68" s="177"/>
    </row>
    <row r="69" spans="1:20" s="176" customFormat="1" ht="14.1" customHeight="1">
      <c r="A69" s="285">
        <v>56</v>
      </c>
      <c r="B69" s="178"/>
      <c r="C69" s="281" t="s">
        <v>340</v>
      </c>
      <c r="D69" s="179" t="s">
        <v>185</v>
      </c>
      <c r="E69" s="179">
        <v>244</v>
      </c>
      <c r="F69" s="168" t="s">
        <v>193</v>
      </c>
      <c r="G69" s="169">
        <v>29.74</v>
      </c>
      <c r="H69" s="170" t="s">
        <v>350</v>
      </c>
      <c r="I69" s="171" t="s">
        <v>5</v>
      </c>
      <c r="J69" s="172">
        <v>2</v>
      </c>
      <c r="K69" s="173">
        <v>104</v>
      </c>
      <c r="L69" s="173">
        <v>52</v>
      </c>
      <c r="M69" s="173">
        <v>252</v>
      </c>
      <c r="N69" s="174">
        <f t="shared" si="0"/>
        <v>3092.96</v>
      </c>
      <c r="O69" s="54"/>
      <c r="P69" s="175" t="e">
        <f t="shared" si="3"/>
        <v>#DIV/0!</v>
      </c>
      <c r="Q69" s="175" t="e">
        <f t="shared" si="1"/>
        <v>#DIV/0!</v>
      </c>
      <c r="R69" s="51" t="e">
        <f t="shared" si="2"/>
        <v>#DIV/0!</v>
      </c>
      <c r="T69" s="177"/>
    </row>
    <row r="70" spans="1:20" s="176" customFormat="1" ht="14.1" customHeight="1">
      <c r="A70" s="285">
        <v>57</v>
      </c>
      <c r="B70" s="178"/>
      <c r="C70" s="281" t="s">
        <v>340</v>
      </c>
      <c r="D70" s="179" t="s">
        <v>185</v>
      </c>
      <c r="E70" s="179"/>
      <c r="F70" s="168" t="s">
        <v>361</v>
      </c>
      <c r="G70" s="169">
        <v>30.8</v>
      </c>
      <c r="H70" s="170" t="s">
        <v>190</v>
      </c>
      <c r="I70" s="171" t="s">
        <v>6</v>
      </c>
      <c r="J70" s="172">
        <v>5</v>
      </c>
      <c r="K70" s="173">
        <v>252</v>
      </c>
      <c r="L70" s="173">
        <v>252</v>
      </c>
      <c r="M70" s="173">
        <v>252</v>
      </c>
      <c r="N70" s="174">
        <f t="shared" si="0"/>
        <v>7761.6</v>
      </c>
      <c r="O70" s="54"/>
      <c r="P70" s="175" t="e">
        <f t="shared" si="3"/>
        <v>#DIV/0!</v>
      </c>
      <c r="Q70" s="175" t="e">
        <f t="shared" si="1"/>
        <v>#DIV/0!</v>
      </c>
      <c r="R70" s="51" t="e">
        <f t="shared" si="2"/>
        <v>#DIV/0!</v>
      </c>
      <c r="T70" s="177"/>
    </row>
    <row r="71" spans="1:20" s="176" customFormat="1" ht="14.1" customHeight="1">
      <c r="A71" s="285">
        <v>58</v>
      </c>
      <c r="B71" s="178"/>
      <c r="C71" s="281" t="s">
        <v>340</v>
      </c>
      <c r="D71" s="179" t="s">
        <v>185</v>
      </c>
      <c r="E71" s="179"/>
      <c r="F71" s="168" t="s">
        <v>349</v>
      </c>
      <c r="G71" s="169">
        <v>245.95</v>
      </c>
      <c r="H71" s="170" t="s">
        <v>350</v>
      </c>
      <c r="I71" s="171" t="s">
        <v>8</v>
      </c>
      <c r="J71" s="172">
        <v>2</v>
      </c>
      <c r="K71" s="173">
        <v>104</v>
      </c>
      <c r="L71" s="173">
        <v>52</v>
      </c>
      <c r="M71" s="173">
        <v>252</v>
      </c>
      <c r="N71" s="174">
        <f t="shared" si="0"/>
        <v>25578.799999999999</v>
      </c>
      <c r="O71" s="54"/>
      <c r="P71" s="175" t="e">
        <f t="shared" si="3"/>
        <v>#DIV/0!</v>
      </c>
      <c r="Q71" s="175" t="e">
        <f t="shared" si="1"/>
        <v>#DIV/0!</v>
      </c>
      <c r="R71" s="51" t="e">
        <f t="shared" si="2"/>
        <v>#DIV/0!</v>
      </c>
      <c r="T71" s="177"/>
    </row>
    <row r="72" spans="1:20" s="176" customFormat="1" ht="14.1" customHeight="1">
      <c r="A72" s="285">
        <v>59</v>
      </c>
      <c r="B72" s="178"/>
      <c r="C72" s="281" t="s">
        <v>340</v>
      </c>
      <c r="D72" s="179" t="s">
        <v>185</v>
      </c>
      <c r="E72" s="179"/>
      <c r="F72" s="168" t="s">
        <v>362</v>
      </c>
      <c r="G72" s="169">
        <v>71.510000000000005</v>
      </c>
      <c r="H72" s="170" t="s">
        <v>351</v>
      </c>
      <c r="I72" s="171" t="s">
        <v>8</v>
      </c>
      <c r="J72" s="172">
        <v>5</v>
      </c>
      <c r="K72" s="173">
        <v>252</v>
      </c>
      <c r="L72" s="173">
        <v>52</v>
      </c>
      <c r="M72" s="173">
        <v>0</v>
      </c>
      <c r="N72" s="174">
        <f t="shared" si="0"/>
        <v>18020.52</v>
      </c>
      <c r="O72" s="54"/>
      <c r="P72" s="175" t="e">
        <f t="shared" si="3"/>
        <v>#DIV/0!</v>
      </c>
      <c r="Q72" s="175" t="e">
        <f t="shared" si="1"/>
        <v>#DIV/0!</v>
      </c>
      <c r="R72" s="51" t="e">
        <f t="shared" si="2"/>
        <v>#DIV/0!</v>
      </c>
      <c r="T72" s="177"/>
    </row>
    <row r="73" spans="1:20" s="176" customFormat="1" ht="14.1" customHeight="1">
      <c r="A73" s="285">
        <v>60</v>
      </c>
      <c r="B73" s="178"/>
      <c r="C73" s="281" t="s">
        <v>340</v>
      </c>
      <c r="D73" s="179" t="s">
        <v>185</v>
      </c>
      <c r="E73" s="179"/>
      <c r="F73" s="168" t="s">
        <v>363</v>
      </c>
      <c r="G73" s="169">
        <v>61.73</v>
      </c>
      <c r="H73" s="170" t="s">
        <v>351</v>
      </c>
      <c r="I73" s="171" t="s">
        <v>8</v>
      </c>
      <c r="J73" s="172">
        <v>1</v>
      </c>
      <c r="K73" s="172">
        <v>52</v>
      </c>
      <c r="L73" s="172">
        <v>52</v>
      </c>
      <c r="M73" s="172">
        <v>0</v>
      </c>
      <c r="N73" s="174">
        <f t="shared" si="0"/>
        <v>3209.96</v>
      </c>
      <c r="O73" s="54"/>
      <c r="P73" s="175" t="e">
        <f t="shared" si="3"/>
        <v>#DIV/0!</v>
      </c>
      <c r="Q73" s="175" t="e">
        <f t="shared" si="1"/>
        <v>#DIV/0!</v>
      </c>
      <c r="R73" s="51" t="e">
        <f t="shared" si="2"/>
        <v>#DIV/0!</v>
      </c>
      <c r="T73" s="177"/>
    </row>
    <row r="74" spans="1:20" s="176" customFormat="1" ht="14.1" customHeight="1">
      <c r="A74" s="285">
        <v>61</v>
      </c>
      <c r="B74" s="178"/>
      <c r="C74" s="281" t="s">
        <v>340</v>
      </c>
      <c r="D74" s="179" t="s">
        <v>185</v>
      </c>
      <c r="E74" s="179"/>
      <c r="F74" s="168" t="s">
        <v>364</v>
      </c>
      <c r="G74" s="169">
        <v>1.62</v>
      </c>
      <c r="H74" s="170" t="s">
        <v>351</v>
      </c>
      <c r="I74" s="171" t="s">
        <v>8</v>
      </c>
      <c r="J74" s="172">
        <v>5</v>
      </c>
      <c r="K74" s="173">
        <v>252</v>
      </c>
      <c r="L74" s="173">
        <v>252</v>
      </c>
      <c r="M74" s="173">
        <v>0</v>
      </c>
      <c r="N74" s="174">
        <f t="shared" si="0"/>
        <v>408.24</v>
      </c>
      <c r="O74" s="54"/>
      <c r="P74" s="175" t="e">
        <f t="shared" si="3"/>
        <v>#DIV/0!</v>
      </c>
      <c r="Q74" s="175" t="e">
        <f t="shared" si="1"/>
        <v>#DIV/0!</v>
      </c>
      <c r="R74" s="51" t="e">
        <f t="shared" si="2"/>
        <v>#DIV/0!</v>
      </c>
      <c r="T74" s="177"/>
    </row>
    <row r="75" spans="1:20" s="176" customFormat="1" ht="14.1" customHeight="1">
      <c r="A75" s="285">
        <v>62</v>
      </c>
      <c r="B75" s="178"/>
      <c r="C75" s="281" t="s">
        <v>379</v>
      </c>
      <c r="D75" s="179"/>
      <c r="E75" s="179" t="s">
        <v>365</v>
      </c>
      <c r="F75" s="168" t="s">
        <v>193</v>
      </c>
      <c r="G75" s="169">
        <v>40.799999999999997</v>
      </c>
      <c r="H75" s="170" t="s">
        <v>350</v>
      </c>
      <c r="I75" s="171" t="s">
        <v>5</v>
      </c>
      <c r="J75" s="172">
        <v>2</v>
      </c>
      <c r="K75" s="173">
        <v>104</v>
      </c>
      <c r="L75" s="173">
        <v>52</v>
      </c>
      <c r="M75" s="173">
        <v>252</v>
      </c>
      <c r="N75" s="174">
        <f t="shared" si="0"/>
        <v>4243.2</v>
      </c>
      <c r="O75" s="54"/>
      <c r="P75" s="175" t="e">
        <f t="shared" si="3"/>
        <v>#DIV/0!</v>
      </c>
      <c r="Q75" s="175" t="e">
        <f t="shared" si="1"/>
        <v>#DIV/0!</v>
      </c>
      <c r="R75" s="51" t="e">
        <f t="shared" si="2"/>
        <v>#DIV/0!</v>
      </c>
      <c r="T75" s="177"/>
    </row>
    <row r="76" spans="1:20" s="176" customFormat="1" ht="14.1" customHeight="1">
      <c r="A76" s="285">
        <v>63</v>
      </c>
      <c r="B76" s="178"/>
      <c r="C76" s="281" t="s">
        <v>379</v>
      </c>
      <c r="D76" s="179"/>
      <c r="E76" s="179" t="s">
        <v>366</v>
      </c>
      <c r="F76" s="168" t="s">
        <v>193</v>
      </c>
      <c r="G76" s="169">
        <v>32.159999999999997</v>
      </c>
      <c r="H76" s="170" t="s">
        <v>350</v>
      </c>
      <c r="I76" s="171" t="s">
        <v>5</v>
      </c>
      <c r="J76" s="172">
        <v>2</v>
      </c>
      <c r="K76" s="173">
        <v>104</v>
      </c>
      <c r="L76" s="173">
        <v>52</v>
      </c>
      <c r="M76" s="173">
        <v>252</v>
      </c>
      <c r="N76" s="174">
        <f t="shared" si="0"/>
        <v>3344.6399999999994</v>
      </c>
      <c r="O76" s="54"/>
      <c r="P76" s="175" t="e">
        <f t="shared" si="3"/>
        <v>#DIV/0!</v>
      </c>
      <c r="Q76" s="175" t="e">
        <f t="shared" si="1"/>
        <v>#DIV/0!</v>
      </c>
      <c r="R76" s="51" t="e">
        <f t="shared" si="2"/>
        <v>#DIV/0!</v>
      </c>
      <c r="T76" s="177"/>
    </row>
    <row r="77" spans="1:20" s="176" customFormat="1" ht="14.1" customHeight="1">
      <c r="A77" s="285">
        <v>64</v>
      </c>
      <c r="B77" s="178"/>
      <c r="C77" s="281" t="s">
        <v>379</v>
      </c>
      <c r="D77" s="179"/>
      <c r="E77" s="179" t="s">
        <v>367</v>
      </c>
      <c r="F77" s="168" t="s">
        <v>380</v>
      </c>
      <c r="G77" s="169">
        <v>39.5</v>
      </c>
      <c r="H77" s="170" t="s">
        <v>184</v>
      </c>
      <c r="I77" s="171" t="s">
        <v>9</v>
      </c>
      <c r="J77" s="172">
        <v>1</v>
      </c>
      <c r="K77" s="173">
        <v>12</v>
      </c>
      <c r="L77" s="173">
        <v>12</v>
      </c>
      <c r="M77" s="173">
        <v>12</v>
      </c>
      <c r="N77" s="174">
        <f t="shared" si="0"/>
        <v>474</v>
      </c>
      <c r="O77" s="54"/>
      <c r="P77" s="175" t="e">
        <f t="shared" si="3"/>
        <v>#DIV/0!</v>
      </c>
      <c r="Q77" s="175" t="e">
        <f t="shared" si="1"/>
        <v>#DIV/0!</v>
      </c>
      <c r="R77" s="51" t="e">
        <f t="shared" si="2"/>
        <v>#DIV/0!</v>
      </c>
      <c r="T77" s="177"/>
    </row>
    <row r="78" spans="1:20" s="176" customFormat="1" ht="14.1" customHeight="1">
      <c r="A78" s="285">
        <v>65</v>
      </c>
      <c r="B78" s="178"/>
      <c r="C78" s="281" t="s">
        <v>379</v>
      </c>
      <c r="D78" s="179"/>
      <c r="E78" s="179" t="s">
        <v>368</v>
      </c>
      <c r="F78" s="168" t="s">
        <v>380</v>
      </c>
      <c r="G78" s="169">
        <v>23.16</v>
      </c>
      <c r="H78" s="170" t="s">
        <v>184</v>
      </c>
      <c r="I78" s="171" t="s">
        <v>9</v>
      </c>
      <c r="J78" s="172">
        <v>1</v>
      </c>
      <c r="K78" s="173">
        <v>12</v>
      </c>
      <c r="L78" s="173">
        <v>12</v>
      </c>
      <c r="M78" s="173">
        <v>12</v>
      </c>
      <c r="N78" s="174">
        <f t="shared" ref="N78:N97" si="4">G78*K78</f>
        <v>277.92</v>
      </c>
      <c r="O78" s="54"/>
      <c r="P78" s="175" t="e">
        <f t="shared" si="3"/>
        <v>#DIV/0!</v>
      </c>
      <c r="Q78" s="175" t="e">
        <f t="shared" ref="Q78:Q97" si="5">P78/12</f>
        <v>#DIV/0!</v>
      </c>
      <c r="R78" s="51" t="e">
        <f t="shared" ref="R78:R97" si="6">P78*$O$9</f>
        <v>#DIV/0!</v>
      </c>
      <c r="T78" s="177"/>
    </row>
    <row r="79" spans="1:20" s="176" customFormat="1" ht="14.1" customHeight="1">
      <c r="A79" s="285">
        <v>66</v>
      </c>
      <c r="B79" s="178"/>
      <c r="C79" s="281" t="s">
        <v>379</v>
      </c>
      <c r="D79" s="179"/>
      <c r="E79" s="179" t="s">
        <v>369</v>
      </c>
      <c r="F79" s="168" t="s">
        <v>380</v>
      </c>
      <c r="G79" s="169">
        <v>19.09</v>
      </c>
      <c r="H79" s="170" t="s">
        <v>184</v>
      </c>
      <c r="I79" s="171" t="s">
        <v>9</v>
      </c>
      <c r="J79" s="172">
        <v>1</v>
      </c>
      <c r="K79" s="173">
        <v>12</v>
      </c>
      <c r="L79" s="173">
        <v>12</v>
      </c>
      <c r="M79" s="173">
        <v>12</v>
      </c>
      <c r="N79" s="174">
        <f t="shared" si="4"/>
        <v>229.07999999999998</v>
      </c>
      <c r="O79" s="54"/>
      <c r="P79" s="175" t="e">
        <f t="shared" ref="P79:P97" si="7">N79/O79</f>
        <v>#DIV/0!</v>
      </c>
      <c r="Q79" s="175" t="e">
        <f t="shared" si="5"/>
        <v>#DIV/0!</v>
      </c>
      <c r="R79" s="51" t="e">
        <f t="shared" si="6"/>
        <v>#DIV/0!</v>
      </c>
      <c r="T79" s="177"/>
    </row>
    <row r="80" spans="1:20" s="176" customFormat="1" ht="14.1" customHeight="1">
      <c r="A80" s="285">
        <v>67</v>
      </c>
      <c r="B80" s="178"/>
      <c r="C80" s="281" t="s">
        <v>379</v>
      </c>
      <c r="D80" s="179"/>
      <c r="E80" s="179" t="s">
        <v>370</v>
      </c>
      <c r="F80" s="168" t="s">
        <v>380</v>
      </c>
      <c r="G80" s="169">
        <v>28.77</v>
      </c>
      <c r="H80" s="170" t="s">
        <v>384</v>
      </c>
      <c r="I80" s="171" t="s">
        <v>9</v>
      </c>
      <c r="J80" s="172">
        <v>1</v>
      </c>
      <c r="K80" s="173">
        <v>12</v>
      </c>
      <c r="L80" s="173">
        <v>12</v>
      </c>
      <c r="M80" s="173">
        <v>12</v>
      </c>
      <c r="N80" s="174">
        <f t="shared" si="4"/>
        <v>345.24</v>
      </c>
      <c r="O80" s="54"/>
      <c r="P80" s="175" t="e">
        <f t="shared" si="7"/>
        <v>#DIV/0!</v>
      </c>
      <c r="Q80" s="175" t="e">
        <f t="shared" si="5"/>
        <v>#DIV/0!</v>
      </c>
      <c r="R80" s="51" t="e">
        <f t="shared" si="6"/>
        <v>#DIV/0!</v>
      </c>
      <c r="T80" s="177"/>
    </row>
    <row r="81" spans="1:20" s="176" customFormat="1" ht="14.1" customHeight="1">
      <c r="A81" s="285">
        <v>68</v>
      </c>
      <c r="B81" s="178"/>
      <c r="C81" s="281" t="s">
        <v>379</v>
      </c>
      <c r="D81" s="179"/>
      <c r="E81" s="179" t="s">
        <v>371</v>
      </c>
      <c r="F81" s="168" t="s">
        <v>183</v>
      </c>
      <c r="G81" s="169">
        <v>26.31</v>
      </c>
      <c r="H81" s="170" t="s">
        <v>351</v>
      </c>
      <c r="I81" s="171" t="s">
        <v>8</v>
      </c>
      <c r="J81" s="172">
        <v>2</v>
      </c>
      <c r="K81" s="173">
        <v>104</v>
      </c>
      <c r="L81" s="173">
        <v>52</v>
      </c>
      <c r="M81" s="173">
        <v>252</v>
      </c>
      <c r="N81" s="174">
        <f t="shared" si="4"/>
        <v>2736.24</v>
      </c>
      <c r="O81" s="54"/>
      <c r="P81" s="175" t="e">
        <f t="shared" si="7"/>
        <v>#DIV/0!</v>
      </c>
      <c r="Q81" s="175" t="e">
        <f t="shared" si="5"/>
        <v>#DIV/0!</v>
      </c>
      <c r="R81" s="51" t="e">
        <f t="shared" si="6"/>
        <v>#DIV/0!</v>
      </c>
      <c r="T81" s="177"/>
    </row>
    <row r="82" spans="1:20" s="176" customFormat="1" ht="14.1" customHeight="1">
      <c r="A82" s="285">
        <v>69</v>
      </c>
      <c r="B82" s="178"/>
      <c r="C82" s="281" t="s">
        <v>379</v>
      </c>
      <c r="D82" s="179"/>
      <c r="E82" s="179" t="s">
        <v>372</v>
      </c>
      <c r="F82" s="168" t="s">
        <v>183</v>
      </c>
      <c r="G82" s="169">
        <v>5.57</v>
      </c>
      <c r="H82" s="170" t="s">
        <v>351</v>
      </c>
      <c r="I82" s="171" t="s">
        <v>8</v>
      </c>
      <c r="J82" s="172">
        <v>2</v>
      </c>
      <c r="K82" s="173">
        <v>104</v>
      </c>
      <c r="L82" s="173">
        <v>52</v>
      </c>
      <c r="M82" s="173">
        <v>252</v>
      </c>
      <c r="N82" s="174">
        <f t="shared" si="4"/>
        <v>579.28</v>
      </c>
      <c r="O82" s="54"/>
      <c r="P82" s="175" t="e">
        <f t="shared" si="7"/>
        <v>#DIV/0!</v>
      </c>
      <c r="Q82" s="175" t="e">
        <f t="shared" si="5"/>
        <v>#DIV/0!</v>
      </c>
      <c r="R82" s="51" t="e">
        <f t="shared" si="6"/>
        <v>#DIV/0!</v>
      </c>
      <c r="T82" s="177"/>
    </row>
    <row r="83" spans="1:20" s="176" customFormat="1" ht="14.1" customHeight="1">
      <c r="A83" s="285">
        <v>70</v>
      </c>
      <c r="B83" s="178"/>
      <c r="C83" s="281" t="s">
        <v>379</v>
      </c>
      <c r="D83" s="179"/>
      <c r="E83" s="179" t="s">
        <v>373</v>
      </c>
      <c r="F83" s="168" t="s">
        <v>380</v>
      </c>
      <c r="G83" s="169">
        <v>17.8</v>
      </c>
      <c r="H83" s="170" t="s">
        <v>184</v>
      </c>
      <c r="I83" s="171" t="s">
        <v>9</v>
      </c>
      <c r="J83" s="172">
        <v>1</v>
      </c>
      <c r="K83" s="173">
        <v>12</v>
      </c>
      <c r="L83" s="173">
        <v>12</v>
      </c>
      <c r="M83" s="173">
        <v>12</v>
      </c>
      <c r="N83" s="174">
        <f t="shared" si="4"/>
        <v>213.60000000000002</v>
      </c>
      <c r="O83" s="54"/>
      <c r="P83" s="175" t="e">
        <f t="shared" si="7"/>
        <v>#DIV/0!</v>
      </c>
      <c r="Q83" s="175" t="e">
        <f t="shared" si="5"/>
        <v>#DIV/0!</v>
      </c>
      <c r="R83" s="51" t="e">
        <f t="shared" si="6"/>
        <v>#DIV/0!</v>
      </c>
      <c r="T83" s="177"/>
    </row>
    <row r="84" spans="1:20" s="176" customFormat="1" ht="14.1" customHeight="1">
      <c r="A84" s="285">
        <v>71</v>
      </c>
      <c r="B84" s="178"/>
      <c r="C84" s="281" t="s">
        <v>379</v>
      </c>
      <c r="D84" s="179"/>
      <c r="E84" s="179" t="s">
        <v>374</v>
      </c>
      <c r="F84" s="168" t="s">
        <v>380</v>
      </c>
      <c r="G84" s="169">
        <v>21.35</v>
      </c>
      <c r="H84" s="170" t="s">
        <v>184</v>
      </c>
      <c r="I84" s="171" t="s">
        <v>9</v>
      </c>
      <c r="J84" s="172">
        <v>1</v>
      </c>
      <c r="K84" s="173">
        <v>12</v>
      </c>
      <c r="L84" s="173">
        <v>12</v>
      </c>
      <c r="M84" s="173">
        <v>12</v>
      </c>
      <c r="N84" s="174">
        <f t="shared" si="4"/>
        <v>256.20000000000005</v>
      </c>
      <c r="O84" s="54"/>
      <c r="P84" s="175" t="e">
        <f t="shared" si="7"/>
        <v>#DIV/0!</v>
      </c>
      <c r="Q84" s="175" t="e">
        <f t="shared" si="5"/>
        <v>#DIV/0!</v>
      </c>
      <c r="R84" s="51" t="e">
        <f t="shared" si="6"/>
        <v>#DIV/0!</v>
      </c>
      <c r="T84" s="177"/>
    </row>
    <row r="85" spans="1:20" s="176" customFormat="1" ht="14.1" customHeight="1">
      <c r="A85" s="285">
        <v>72</v>
      </c>
      <c r="B85" s="178"/>
      <c r="C85" s="281" t="s">
        <v>379</v>
      </c>
      <c r="D85" s="179"/>
      <c r="E85" s="179" t="s">
        <v>375</v>
      </c>
      <c r="F85" s="168" t="s">
        <v>381</v>
      </c>
      <c r="G85" s="169">
        <v>34.04</v>
      </c>
      <c r="H85" s="170" t="s">
        <v>184</v>
      </c>
      <c r="I85" s="171" t="s">
        <v>9</v>
      </c>
      <c r="J85" s="172">
        <v>2</v>
      </c>
      <c r="K85" s="173">
        <v>12</v>
      </c>
      <c r="L85" s="173">
        <v>12</v>
      </c>
      <c r="M85" s="173">
        <v>12</v>
      </c>
      <c r="N85" s="174">
        <f t="shared" si="4"/>
        <v>408.48</v>
      </c>
      <c r="O85" s="54"/>
      <c r="P85" s="175" t="e">
        <f t="shared" si="7"/>
        <v>#DIV/0!</v>
      </c>
      <c r="Q85" s="175" t="e">
        <f t="shared" si="5"/>
        <v>#DIV/0!</v>
      </c>
      <c r="R85" s="51" t="e">
        <f t="shared" si="6"/>
        <v>#DIV/0!</v>
      </c>
      <c r="T85" s="177"/>
    </row>
    <row r="86" spans="1:20" s="176" customFormat="1" ht="14.1" customHeight="1">
      <c r="A86" s="285">
        <v>73</v>
      </c>
      <c r="B86" s="178"/>
      <c r="C86" s="281" t="s">
        <v>379</v>
      </c>
      <c r="D86" s="179"/>
      <c r="E86" s="179" t="s">
        <v>376</v>
      </c>
      <c r="F86" s="168" t="s">
        <v>193</v>
      </c>
      <c r="G86" s="169">
        <v>22.56</v>
      </c>
      <c r="H86" s="170" t="s">
        <v>350</v>
      </c>
      <c r="I86" s="171" t="s">
        <v>5</v>
      </c>
      <c r="J86" s="172">
        <v>2</v>
      </c>
      <c r="K86" s="173">
        <v>104</v>
      </c>
      <c r="L86" s="173">
        <v>52</v>
      </c>
      <c r="M86" s="173">
        <v>252</v>
      </c>
      <c r="N86" s="174">
        <f t="shared" si="4"/>
        <v>2346.2399999999998</v>
      </c>
      <c r="O86" s="54"/>
      <c r="P86" s="175" t="e">
        <f t="shared" si="7"/>
        <v>#DIV/0!</v>
      </c>
      <c r="Q86" s="175" t="e">
        <f t="shared" si="5"/>
        <v>#DIV/0!</v>
      </c>
      <c r="R86" s="51" t="e">
        <f t="shared" si="6"/>
        <v>#DIV/0!</v>
      </c>
      <c r="T86" s="177"/>
    </row>
    <row r="87" spans="1:20" s="176" customFormat="1" ht="14.1" customHeight="1">
      <c r="A87" s="285">
        <v>74</v>
      </c>
      <c r="B87" s="178"/>
      <c r="C87" s="281" t="s">
        <v>379</v>
      </c>
      <c r="D87" s="179"/>
      <c r="E87" s="179" t="s">
        <v>377</v>
      </c>
      <c r="F87" s="168" t="s">
        <v>193</v>
      </c>
      <c r="G87" s="169">
        <v>41.51</v>
      </c>
      <c r="H87" s="170" t="s">
        <v>350</v>
      </c>
      <c r="I87" s="171" t="s">
        <v>5</v>
      </c>
      <c r="J87" s="172">
        <v>2</v>
      </c>
      <c r="K87" s="173">
        <v>104</v>
      </c>
      <c r="L87" s="173">
        <v>52</v>
      </c>
      <c r="M87" s="173">
        <v>252</v>
      </c>
      <c r="N87" s="174">
        <f t="shared" si="4"/>
        <v>4317.04</v>
      </c>
      <c r="O87" s="54"/>
      <c r="P87" s="175" t="e">
        <f t="shared" si="7"/>
        <v>#DIV/0!</v>
      </c>
      <c r="Q87" s="175" t="e">
        <f t="shared" si="5"/>
        <v>#DIV/0!</v>
      </c>
      <c r="R87" s="51" t="e">
        <f t="shared" si="6"/>
        <v>#DIV/0!</v>
      </c>
      <c r="T87" s="177"/>
    </row>
    <row r="88" spans="1:20" s="176" customFormat="1" ht="14.1" customHeight="1">
      <c r="A88" s="285">
        <v>75</v>
      </c>
      <c r="B88" s="178"/>
      <c r="C88" s="281" t="s">
        <v>379</v>
      </c>
      <c r="D88" s="179"/>
      <c r="E88" s="179" t="s">
        <v>378</v>
      </c>
      <c r="F88" s="168" t="s">
        <v>183</v>
      </c>
      <c r="G88" s="169">
        <v>14.58</v>
      </c>
      <c r="H88" s="170" t="s">
        <v>351</v>
      </c>
      <c r="I88" s="171" t="s">
        <v>8</v>
      </c>
      <c r="J88" s="172">
        <v>2</v>
      </c>
      <c r="K88" s="173">
        <v>104</v>
      </c>
      <c r="L88" s="173">
        <v>52</v>
      </c>
      <c r="M88" s="173">
        <v>252</v>
      </c>
      <c r="N88" s="174">
        <f t="shared" si="4"/>
        <v>1516.32</v>
      </c>
      <c r="O88" s="54"/>
      <c r="P88" s="175" t="e">
        <f t="shared" si="7"/>
        <v>#DIV/0!</v>
      </c>
      <c r="Q88" s="175" t="e">
        <f t="shared" si="5"/>
        <v>#DIV/0!</v>
      </c>
      <c r="R88" s="51" t="e">
        <f t="shared" si="6"/>
        <v>#DIV/0!</v>
      </c>
      <c r="T88" s="177"/>
    </row>
    <row r="89" spans="1:20" s="176" customFormat="1" ht="14.1" customHeight="1">
      <c r="A89" s="285">
        <v>76</v>
      </c>
      <c r="B89" s="178"/>
      <c r="C89" s="281" t="s">
        <v>379</v>
      </c>
      <c r="D89" s="179"/>
      <c r="E89" s="179"/>
      <c r="F89" s="168" t="s">
        <v>192</v>
      </c>
      <c r="G89" s="169">
        <v>6.02</v>
      </c>
      <c r="H89" s="170" t="s">
        <v>190</v>
      </c>
      <c r="I89" s="171" t="s">
        <v>6</v>
      </c>
      <c r="J89" s="172">
        <v>2</v>
      </c>
      <c r="K89" s="173">
        <v>104</v>
      </c>
      <c r="L89" s="173">
        <v>104</v>
      </c>
      <c r="M89" s="173">
        <v>104</v>
      </c>
      <c r="N89" s="174">
        <f t="shared" si="4"/>
        <v>626.07999999999993</v>
      </c>
      <c r="O89" s="54"/>
      <c r="P89" s="175" t="e">
        <f t="shared" si="7"/>
        <v>#DIV/0!</v>
      </c>
      <c r="Q89" s="175" t="e">
        <f t="shared" si="5"/>
        <v>#DIV/0!</v>
      </c>
      <c r="R89" s="51" t="e">
        <f t="shared" si="6"/>
        <v>#DIV/0!</v>
      </c>
      <c r="T89" s="177"/>
    </row>
    <row r="90" spans="1:20" s="176" customFormat="1" ht="14.1" customHeight="1">
      <c r="A90" s="285">
        <v>77</v>
      </c>
      <c r="B90" s="178"/>
      <c r="C90" s="281" t="s">
        <v>379</v>
      </c>
      <c r="D90" s="179"/>
      <c r="E90" s="179"/>
      <c r="F90" s="168" t="s">
        <v>382</v>
      </c>
      <c r="G90" s="169">
        <v>39.67</v>
      </c>
      <c r="H90" s="170" t="s">
        <v>351</v>
      </c>
      <c r="I90" s="171" t="s">
        <v>8</v>
      </c>
      <c r="J90" s="172">
        <v>5</v>
      </c>
      <c r="K90" s="173">
        <v>252</v>
      </c>
      <c r="L90" s="173">
        <v>52</v>
      </c>
      <c r="M90" s="173">
        <v>252</v>
      </c>
      <c r="N90" s="174">
        <f t="shared" si="4"/>
        <v>9996.84</v>
      </c>
      <c r="O90" s="54"/>
      <c r="P90" s="175" t="e">
        <f t="shared" si="7"/>
        <v>#DIV/0!</v>
      </c>
      <c r="Q90" s="175" t="e">
        <f t="shared" si="5"/>
        <v>#DIV/0!</v>
      </c>
      <c r="R90" s="51" t="e">
        <f t="shared" si="6"/>
        <v>#DIV/0!</v>
      </c>
      <c r="T90" s="177"/>
    </row>
    <row r="91" spans="1:20" s="176" customFormat="1" ht="14.1" customHeight="1">
      <c r="A91" s="285">
        <v>78</v>
      </c>
      <c r="B91" s="178"/>
      <c r="C91" s="281" t="s">
        <v>379</v>
      </c>
      <c r="D91" s="179"/>
      <c r="E91" s="179"/>
      <c r="F91" s="168" t="s">
        <v>383</v>
      </c>
      <c r="G91" s="169">
        <v>36.880000000000003</v>
      </c>
      <c r="H91" s="170" t="s">
        <v>351</v>
      </c>
      <c r="I91" s="171" t="s">
        <v>8</v>
      </c>
      <c r="J91" s="172">
        <v>2</v>
      </c>
      <c r="K91" s="173">
        <v>104</v>
      </c>
      <c r="L91" s="173">
        <v>52</v>
      </c>
      <c r="M91" s="173">
        <v>252</v>
      </c>
      <c r="N91" s="174">
        <f t="shared" si="4"/>
        <v>3835.5200000000004</v>
      </c>
      <c r="O91" s="54"/>
      <c r="P91" s="175" t="e">
        <f t="shared" si="7"/>
        <v>#DIV/0!</v>
      </c>
      <c r="Q91" s="175" t="e">
        <f t="shared" si="5"/>
        <v>#DIV/0!</v>
      </c>
      <c r="R91" s="51" t="e">
        <f t="shared" si="6"/>
        <v>#DIV/0!</v>
      </c>
      <c r="T91" s="177"/>
    </row>
    <row r="92" spans="1:20" s="188" customFormat="1" ht="12.6" customHeight="1">
      <c r="A92" s="285">
        <v>79</v>
      </c>
      <c r="B92" s="178"/>
      <c r="C92" s="52" t="s">
        <v>385</v>
      </c>
      <c r="D92" s="190"/>
      <c r="E92" s="190" t="s">
        <v>386</v>
      </c>
      <c r="F92" s="191" t="s">
        <v>392</v>
      </c>
      <c r="G92" s="169">
        <v>38.130000000000003</v>
      </c>
      <c r="H92" s="181" t="s">
        <v>191</v>
      </c>
      <c r="I92" s="185" t="s">
        <v>5</v>
      </c>
      <c r="J92" s="186">
        <v>1.5</v>
      </c>
      <c r="K92" s="173">
        <v>52</v>
      </c>
      <c r="L92" s="173">
        <v>52</v>
      </c>
      <c r="M92" s="173">
        <v>252</v>
      </c>
      <c r="N92" s="187">
        <f t="shared" si="4"/>
        <v>1982.7600000000002</v>
      </c>
      <c r="O92" s="54"/>
      <c r="P92" s="175" t="e">
        <f t="shared" si="7"/>
        <v>#DIV/0!</v>
      </c>
      <c r="Q92" s="175" t="e">
        <f t="shared" si="5"/>
        <v>#DIV/0!</v>
      </c>
      <c r="R92" s="51" t="e">
        <f t="shared" si="6"/>
        <v>#DIV/0!</v>
      </c>
      <c r="T92" s="189"/>
    </row>
    <row r="93" spans="1:20" s="176" customFormat="1" ht="14.1" customHeight="1">
      <c r="A93" s="285">
        <v>80</v>
      </c>
      <c r="B93" s="178"/>
      <c r="C93" s="52" t="s">
        <v>385</v>
      </c>
      <c r="D93" s="179"/>
      <c r="E93" s="179" t="s">
        <v>387</v>
      </c>
      <c r="F93" s="192" t="s">
        <v>393</v>
      </c>
      <c r="G93" s="169">
        <v>41.51</v>
      </c>
      <c r="H93" s="170" t="s">
        <v>191</v>
      </c>
      <c r="I93" s="171" t="s">
        <v>5</v>
      </c>
      <c r="J93" s="172">
        <v>1.5</v>
      </c>
      <c r="K93" s="173">
        <v>52</v>
      </c>
      <c r="L93" s="173">
        <v>52</v>
      </c>
      <c r="M93" s="173">
        <v>252</v>
      </c>
      <c r="N93" s="174">
        <f t="shared" si="4"/>
        <v>2158.52</v>
      </c>
      <c r="O93" s="54"/>
      <c r="P93" s="175" t="e">
        <f t="shared" si="7"/>
        <v>#DIV/0!</v>
      </c>
      <c r="Q93" s="175" t="e">
        <f t="shared" si="5"/>
        <v>#DIV/0!</v>
      </c>
      <c r="R93" s="51" t="e">
        <f t="shared" si="6"/>
        <v>#DIV/0!</v>
      </c>
      <c r="T93" s="177"/>
    </row>
    <row r="94" spans="1:20" s="176" customFormat="1" ht="14.1" customHeight="1">
      <c r="A94" s="285">
        <v>81</v>
      </c>
      <c r="B94" s="178"/>
      <c r="C94" s="52" t="s">
        <v>385</v>
      </c>
      <c r="D94" s="179"/>
      <c r="E94" s="179" t="s">
        <v>388</v>
      </c>
      <c r="F94" s="192" t="s">
        <v>394</v>
      </c>
      <c r="G94" s="169">
        <v>58.36</v>
      </c>
      <c r="H94" s="170" t="s">
        <v>191</v>
      </c>
      <c r="I94" s="171" t="s">
        <v>5</v>
      </c>
      <c r="J94" s="172">
        <v>1.5</v>
      </c>
      <c r="K94" s="173">
        <v>52</v>
      </c>
      <c r="L94" s="173">
        <v>52</v>
      </c>
      <c r="M94" s="173">
        <v>252</v>
      </c>
      <c r="N94" s="174">
        <f t="shared" si="4"/>
        <v>3034.72</v>
      </c>
      <c r="O94" s="54"/>
      <c r="P94" s="175" t="e">
        <f t="shared" si="7"/>
        <v>#DIV/0!</v>
      </c>
      <c r="Q94" s="175" t="e">
        <f t="shared" si="5"/>
        <v>#DIV/0!</v>
      </c>
      <c r="R94" s="51" t="e">
        <f t="shared" si="6"/>
        <v>#DIV/0!</v>
      </c>
      <c r="T94" s="177"/>
    </row>
    <row r="95" spans="1:20" s="176" customFormat="1" ht="14.1" customHeight="1">
      <c r="A95" s="285">
        <v>82</v>
      </c>
      <c r="B95" s="178"/>
      <c r="C95" s="52" t="s">
        <v>385</v>
      </c>
      <c r="D95" s="179"/>
      <c r="E95" s="179" t="s">
        <v>389</v>
      </c>
      <c r="F95" s="168" t="s">
        <v>395</v>
      </c>
      <c r="G95" s="169">
        <v>2.68</v>
      </c>
      <c r="H95" s="170" t="s">
        <v>184</v>
      </c>
      <c r="I95" s="171" t="s">
        <v>9</v>
      </c>
      <c r="J95" s="172">
        <v>1</v>
      </c>
      <c r="K95" s="173">
        <v>0</v>
      </c>
      <c r="L95" s="173">
        <v>0</v>
      </c>
      <c r="M95" s="173">
        <v>0</v>
      </c>
      <c r="N95" s="174">
        <f t="shared" si="4"/>
        <v>0</v>
      </c>
      <c r="O95" s="54"/>
      <c r="P95" s="175" t="e">
        <f t="shared" si="7"/>
        <v>#DIV/0!</v>
      </c>
      <c r="Q95" s="175" t="e">
        <f t="shared" si="5"/>
        <v>#DIV/0!</v>
      </c>
      <c r="R95" s="51" t="e">
        <f t="shared" si="6"/>
        <v>#DIV/0!</v>
      </c>
      <c r="T95" s="177"/>
    </row>
    <row r="96" spans="1:20" s="176" customFormat="1" ht="14.1" customHeight="1">
      <c r="A96" s="285">
        <v>83</v>
      </c>
      <c r="B96" s="178"/>
      <c r="C96" s="52" t="s">
        <v>385</v>
      </c>
      <c r="D96" s="179"/>
      <c r="E96" s="179" t="s">
        <v>390</v>
      </c>
      <c r="F96" s="168" t="s">
        <v>396</v>
      </c>
      <c r="G96" s="169">
        <v>5.32</v>
      </c>
      <c r="H96" s="170" t="s">
        <v>184</v>
      </c>
      <c r="I96" s="171" t="s">
        <v>9</v>
      </c>
      <c r="J96" s="172">
        <v>1</v>
      </c>
      <c r="K96" s="173">
        <v>1</v>
      </c>
      <c r="L96" s="173">
        <v>1</v>
      </c>
      <c r="M96" s="173">
        <v>1</v>
      </c>
      <c r="N96" s="174">
        <f t="shared" si="4"/>
        <v>5.32</v>
      </c>
      <c r="O96" s="54"/>
      <c r="P96" s="175" t="e">
        <f t="shared" si="7"/>
        <v>#DIV/0!</v>
      </c>
      <c r="Q96" s="175" t="e">
        <f t="shared" si="5"/>
        <v>#DIV/0!</v>
      </c>
      <c r="R96" s="51" t="e">
        <f t="shared" si="6"/>
        <v>#DIV/0!</v>
      </c>
      <c r="T96" s="177"/>
    </row>
    <row r="97" spans="1:20" s="176" customFormat="1" ht="14.1" customHeight="1" thickBot="1">
      <c r="A97" s="286">
        <v>84</v>
      </c>
      <c r="B97" s="293"/>
      <c r="C97" s="294" t="s">
        <v>385</v>
      </c>
      <c r="D97" s="276"/>
      <c r="E97" s="276" t="s">
        <v>391</v>
      </c>
      <c r="F97" s="131" t="s">
        <v>397</v>
      </c>
      <c r="G97" s="287">
        <v>10.19</v>
      </c>
      <c r="H97" s="288" t="s">
        <v>184</v>
      </c>
      <c r="I97" s="275" t="s">
        <v>8</v>
      </c>
      <c r="J97" s="289">
        <v>1.5</v>
      </c>
      <c r="K97" s="290">
        <v>52</v>
      </c>
      <c r="L97" s="290">
        <v>52</v>
      </c>
      <c r="M97" s="290">
        <v>252</v>
      </c>
      <c r="N97" s="274">
        <f t="shared" si="4"/>
        <v>529.88</v>
      </c>
      <c r="O97" s="273"/>
      <c r="P97" s="291" t="e">
        <f t="shared" si="7"/>
        <v>#DIV/0!</v>
      </c>
      <c r="Q97" s="291" t="e">
        <f t="shared" si="5"/>
        <v>#DIV/0!</v>
      </c>
      <c r="R97" s="292" t="e">
        <f t="shared" si="6"/>
        <v>#DIV/0!</v>
      </c>
      <c r="T97" s="177"/>
    </row>
  </sheetData>
  <sheetProtection algorithmName="SHA-512" hashValue="RIB2Q3mI5Q37FbCpZfwVZsiOnKbS5cRytu4SsEia7mN0tqV8wkyjDWcDP0SXaPH91+JeL7F69BsKojcErHqTww==" saltValue="wQFj+J1Nyo/eHP81hQ+4pg==" spinCount="100000" sheet="1" autoFilter="0"/>
  <autoFilter ref="A12:O97" xr:uid="{00000000-0009-0000-0000-000007000000}"/>
  <mergeCells count="17">
    <mergeCell ref="A2:C6"/>
    <mergeCell ref="D2:G6"/>
    <mergeCell ref="O2:Q2"/>
    <mergeCell ref="R2:R3"/>
    <mergeCell ref="O3:Q3"/>
    <mergeCell ref="O4:Q4"/>
    <mergeCell ref="O5:Q5"/>
    <mergeCell ref="O6:Q6"/>
    <mergeCell ref="H2:N6"/>
    <mergeCell ref="W9:W10"/>
    <mergeCell ref="A7:C10"/>
    <mergeCell ref="D7:E10"/>
    <mergeCell ref="F7:G10"/>
    <mergeCell ref="O7:Q8"/>
    <mergeCell ref="O9:Q10"/>
    <mergeCell ref="R9:R10"/>
    <mergeCell ref="H7:N10"/>
  </mergeCells>
  <hyperlinks>
    <hyperlink ref="O2" location="Übersicht!A1" display="zur Gesamtübersicht" xr:uid="{00000000-0004-0000-0700-000001000000}"/>
    <hyperlink ref="O3:Q3" location="'3-Angebotsgesamtübersicht'!A1" display="zur Angebotsgesamtübersicht" xr:uid="{C2C12C5C-524F-4B32-A5D9-30F01AC2591F}"/>
  </hyperlinks>
  <pageMargins left="0.70866141732283472" right="0.70866141732283472" top="0.78740157480314965" bottom="0.78740157480314965"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tabColor theme="9" tint="0.59999389629810485"/>
  </sheetPr>
  <dimension ref="A1:AG49"/>
  <sheetViews>
    <sheetView zoomScaleNormal="100" workbookViewId="0">
      <selection activeCell="O14" sqref="O14:O48"/>
    </sheetView>
  </sheetViews>
  <sheetFormatPr baseColWidth="10" defaultColWidth="11.42578125" defaultRowHeight="15"/>
  <cols>
    <col min="1" max="1" width="4.5703125" customWidth="1"/>
    <col min="2" max="2" width="8.7109375" hidden="1" customWidth="1"/>
    <col min="3" max="3" width="11.5703125" customWidth="1"/>
    <col min="4" max="4" width="6.42578125" style="46" bestFit="1" customWidth="1"/>
    <col min="5" max="5" width="8.42578125" style="46" bestFit="1" customWidth="1"/>
    <col min="6" max="6" width="23.5703125" customWidth="1"/>
    <col min="7" max="7" width="13.5703125" customWidth="1"/>
    <col min="9" max="9" width="6.140625" customWidth="1"/>
    <col min="10" max="10" width="4.28515625" hidden="1" customWidth="1"/>
    <col min="11" max="11" width="7.140625" customWidth="1"/>
    <col min="12" max="12" width="6.7109375" hidden="1" customWidth="1"/>
    <col min="13" max="13" width="6.28515625" hidden="1" customWidth="1"/>
    <col min="14" max="14" width="12.7109375" customWidth="1"/>
    <col min="15" max="15" width="9.42578125" customWidth="1"/>
    <col min="16" max="16" width="12.5703125"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33" ht="7.5" customHeight="1" thickBot="1"/>
    <row r="2" spans="1:33" ht="21.6" customHeight="1">
      <c r="A2" s="879" t="s">
        <v>140</v>
      </c>
      <c r="B2" s="880"/>
      <c r="C2" s="880"/>
      <c r="D2" s="881" t="s">
        <v>558</v>
      </c>
      <c r="E2" s="881"/>
      <c r="F2" s="881"/>
      <c r="G2" s="881"/>
      <c r="H2" s="846" t="str">
        <f>'3-Angebotsgesamtübersicht'!$G$2</f>
        <v>Firma</v>
      </c>
      <c r="I2" s="847"/>
      <c r="J2" s="847"/>
      <c r="K2" s="847"/>
      <c r="L2" s="847"/>
      <c r="M2" s="847"/>
      <c r="N2" s="848"/>
      <c r="O2" s="883" t="s">
        <v>173</v>
      </c>
      <c r="P2" s="883"/>
      <c r="Q2" s="883"/>
      <c r="R2" s="884" t="s">
        <v>172</v>
      </c>
      <c r="W2" s="135"/>
    </row>
    <row r="3" spans="1:33" ht="15" customHeight="1">
      <c r="A3" s="861"/>
      <c r="B3" s="862"/>
      <c r="C3" s="862"/>
      <c r="D3" s="882"/>
      <c r="E3" s="882"/>
      <c r="F3" s="882"/>
      <c r="G3" s="882"/>
      <c r="H3" s="849"/>
      <c r="I3" s="850"/>
      <c r="J3" s="850"/>
      <c r="K3" s="850"/>
      <c r="L3" s="850"/>
      <c r="M3" s="850"/>
      <c r="N3" s="851"/>
      <c r="O3" s="886" t="s">
        <v>3</v>
      </c>
      <c r="P3" s="886"/>
      <c r="Q3" s="886"/>
      <c r="R3" s="885"/>
      <c r="Y3" s="136"/>
    </row>
    <row r="4" spans="1:33" ht="15" customHeight="1">
      <c r="A4" s="861"/>
      <c r="B4" s="862"/>
      <c r="C4" s="862"/>
      <c r="D4" s="882"/>
      <c r="E4" s="882"/>
      <c r="F4" s="882"/>
      <c r="G4" s="882"/>
      <c r="H4" s="849"/>
      <c r="I4" s="850"/>
      <c r="J4" s="850"/>
      <c r="K4" s="850"/>
      <c r="L4" s="850"/>
      <c r="M4" s="850"/>
      <c r="N4" s="851"/>
      <c r="O4" s="546"/>
      <c r="P4" s="546"/>
      <c r="Q4" s="546"/>
      <c r="R4" s="547"/>
      <c r="Y4" s="137"/>
    </row>
    <row r="5" spans="1:33" ht="15.75" customHeight="1">
      <c r="A5" s="861"/>
      <c r="B5" s="862"/>
      <c r="C5" s="862"/>
      <c r="D5" s="882"/>
      <c r="E5" s="882"/>
      <c r="F5" s="882"/>
      <c r="G5" s="882"/>
      <c r="H5" s="849"/>
      <c r="I5" s="850"/>
      <c r="J5" s="850"/>
      <c r="K5" s="850"/>
      <c r="L5" s="850"/>
      <c r="M5" s="850"/>
      <c r="N5" s="851"/>
      <c r="O5" s="546"/>
      <c r="P5" s="546"/>
      <c r="Q5" s="546"/>
      <c r="R5" s="547"/>
    </row>
    <row r="6" spans="1:33" ht="15.75" customHeight="1">
      <c r="A6" s="861"/>
      <c r="B6" s="862"/>
      <c r="C6" s="862"/>
      <c r="D6" s="882"/>
      <c r="E6" s="882"/>
      <c r="F6" s="882"/>
      <c r="G6" s="882"/>
      <c r="H6" s="852"/>
      <c r="I6" s="853"/>
      <c r="J6" s="853"/>
      <c r="K6" s="853"/>
      <c r="L6" s="853"/>
      <c r="M6" s="853"/>
      <c r="N6" s="854"/>
      <c r="O6" s="546"/>
      <c r="P6" s="546"/>
      <c r="Q6" s="546"/>
      <c r="R6" s="547"/>
    </row>
    <row r="7" spans="1:33" ht="15" customHeight="1">
      <c r="A7" s="861" t="s">
        <v>141</v>
      </c>
      <c r="B7" s="862"/>
      <c r="C7" s="862"/>
      <c r="D7" s="802" t="s">
        <v>573</v>
      </c>
      <c r="E7" s="863"/>
      <c r="F7" s="864" t="s">
        <v>264</v>
      </c>
      <c r="G7" s="864"/>
      <c r="H7" s="870"/>
      <c r="I7" s="871"/>
      <c r="J7" s="871"/>
      <c r="K7" s="871"/>
      <c r="L7" s="871"/>
      <c r="M7" s="871"/>
      <c r="N7" s="872"/>
      <c r="O7" s="865" t="s">
        <v>167</v>
      </c>
      <c r="P7" s="865"/>
      <c r="Q7" s="865"/>
      <c r="R7" s="548"/>
    </row>
    <row r="8" spans="1:33" ht="15.75" customHeight="1" thickBot="1">
      <c r="A8" s="861"/>
      <c r="B8" s="862"/>
      <c r="C8" s="862"/>
      <c r="D8" s="863"/>
      <c r="E8" s="863"/>
      <c r="F8" s="864"/>
      <c r="G8" s="864"/>
      <c r="H8" s="873"/>
      <c r="I8" s="874"/>
      <c r="J8" s="874"/>
      <c r="K8" s="874"/>
      <c r="L8" s="874"/>
      <c r="M8" s="874"/>
      <c r="N8" s="875"/>
      <c r="O8" s="866"/>
      <c r="P8" s="866"/>
      <c r="Q8" s="866"/>
      <c r="R8" s="549"/>
    </row>
    <row r="9" spans="1:33">
      <c r="A9" s="861"/>
      <c r="B9" s="862"/>
      <c r="C9" s="862"/>
      <c r="D9" s="863"/>
      <c r="E9" s="863"/>
      <c r="F9" s="864"/>
      <c r="G9" s="864"/>
      <c r="H9" s="873"/>
      <c r="I9" s="874"/>
      <c r="J9" s="874"/>
      <c r="K9" s="874"/>
      <c r="L9" s="874"/>
      <c r="M9" s="874"/>
      <c r="N9" s="875"/>
      <c r="O9" s="867">
        <f>'2-Preisblatt'!D5</f>
        <v>0</v>
      </c>
      <c r="P9" s="867"/>
      <c r="Q9" s="867"/>
      <c r="R9" s="868" t="s">
        <v>165</v>
      </c>
    </row>
    <row r="10" spans="1:33">
      <c r="A10" s="861"/>
      <c r="B10" s="862"/>
      <c r="C10" s="862"/>
      <c r="D10" s="863"/>
      <c r="E10" s="863"/>
      <c r="F10" s="864"/>
      <c r="G10" s="864"/>
      <c r="H10" s="876"/>
      <c r="I10" s="877"/>
      <c r="J10" s="877"/>
      <c r="K10" s="877"/>
      <c r="L10" s="877"/>
      <c r="M10" s="877"/>
      <c r="N10" s="878"/>
      <c r="O10" s="867"/>
      <c r="P10" s="867"/>
      <c r="Q10" s="867"/>
      <c r="R10" s="869"/>
    </row>
    <row r="11" spans="1:33" ht="23.25" customHeight="1">
      <c r="A11" s="282" t="s">
        <v>142</v>
      </c>
      <c r="B11" s="139"/>
      <c r="C11" s="139" t="s">
        <v>143</v>
      </c>
      <c r="D11" s="139" t="s">
        <v>181</v>
      </c>
      <c r="E11" s="141" t="s">
        <v>175</v>
      </c>
      <c r="F11" s="484" t="s">
        <v>148</v>
      </c>
      <c r="G11" s="480" t="s">
        <v>145</v>
      </c>
      <c r="H11" s="139" t="s">
        <v>43</v>
      </c>
      <c r="I11" s="142" t="s">
        <v>176</v>
      </c>
      <c r="J11" s="142" t="s">
        <v>177</v>
      </c>
      <c r="K11" s="252" t="s">
        <v>146</v>
      </c>
      <c r="L11" s="252"/>
      <c r="M11" s="253"/>
      <c r="N11" s="254" t="s">
        <v>62</v>
      </c>
      <c r="O11" s="539" t="s">
        <v>563</v>
      </c>
      <c r="P11" s="444" t="s">
        <v>147</v>
      </c>
      <c r="Q11" s="444"/>
      <c r="R11" s="144" t="s">
        <v>164</v>
      </c>
    </row>
    <row r="12" spans="1:33" ht="22.5">
      <c r="A12" s="283"/>
      <c r="B12" s="146"/>
      <c r="C12" s="146"/>
      <c r="D12" s="146" t="s">
        <v>143</v>
      </c>
      <c r="E12" s="474"/>
      <c r="F12" s="485" t="s">
        <v>148</v>
      </c>
      <c r="G12" s="481" t="s">
        <v>149</v>
      </c>
      <c r="H12" s="146" t="s">
        <v>150</v>
      </c>
      <c r="I12" s="149" t="s">
        <v>144</v>
      </c>
      <c r="J12" s="150"/>
      <c r="K12" s="151"/>
      <c r="L12" s="151" t="s">
        <v>151</v>
      </c>
      <c r="M12" s="151" t="s">
        <v>152</v>
      </c>
      <c r="N12" s="152" t="s">
        <v>153</v>
      </c>
      <c r="O12" s="153" t="s">
        <v>564</v>
      </c>
      <c r="P12" s="154" t="s">
        <v>154</v>
      </c>
      <c r="Q12" s="154" t="s">
        <v>155</v>
      </c>
      <c r="R12" s="155" t="s">
        <v>156</v>
      </c>
    </row>
    <row r="13" spans="1:33">
      <c r="A13" s="284"/>
      <c r="B13" s="157"/>
      <c r="C13" s="158"/>
      <c r="D13" s="158"/>
      <c r="E13" s="475"/>
      <c r="F13" s="486" t="s">
        <v>139</v>
      </c>
      <c r="G13" s="482">
        <f>SUM(G14:G48)</f>
        <v>946.58</v>
      </c>
      <c r="H13" s="161"/>
      <c r="I13" s="158"/>
      <c r="J13" s="162"/>
      <c r="K13" s="161"/>
      <c r="L13" s="161"/>
      <c r="M13" s="161"/>
      <c r="N13" s="160">
        <f>SUM(N14:N$48)</f>
        <v>107098.71999999999</v>
      </c>
      <c r="O13" s="161"/>
      <c r="P13" s="163" t="e">
        <f>SUM(P14:P$47)</f>
        <v>#DIV/0!</v>
      </c>
      <c r="Q13" s="163" t="e">
        <f>SUM(Q14:Q$47)</f>
        <v>#DIV/0!</v>
      </c>
      <c r="R13" s="164" t="e">
        <f>SUM(R14:R$48)</f>
        <v>#DIV/0!</v>
      </c>
    </row>
    <row r="14" spans="1:33" s="176" customFormat="1" ht="14.1" customHeight="1">
      <c r="A14" s="285">
        <v>1</v>
      </c>
      <c r="B14" s="166"/>
      <c r="C14" s="167"/>
      <c r="D14" s="168" t="s">
        <v>187</v>
      </c>
      <c r="E14" s="476" t="s">
        <v>58</v>
      </c>
      <c r="F14" s="168" t="s">
        <v>398</v>
      </c>
      <c r="G14" s="483">
        <v>129</v>
      </c>
      <c r="H14" s="170" t="s">
        <v>401</v>
      </c>
      <c r="I14" s="171" t="s">
        <v>5</v>
      </c>
      <c r="J14" s="172">
        <v>1</v>
      </c>
      <c r="K14" s="173">
        <v>52</v>
      </c>
      <c r="L14" s="173">
        <v>52</v>
      </c>
      <c r="M14" s="173">
        <v>252</v>
      </c>
      <c r="N14" s="174">
        <f t="shared" ref="N14:N48" si="0">G14*K14</f>
        <v>6708</v>
      </c>
      <c r="O14" s="54"/>
      <c r="P14" s="175" t="e">
        <f>N14/O14</f>
        <v>#DIV/0!</v>
      </c>
      <c r="Q14" s="175" t="e">
        <f t="shared" ref="Q14:Q48" si="1">P14/12</f>
        <v>#DIV/0!</v>
      </c>
      <c r="R14" s="51" t="e">
        <f t="shared" ref="R14:R48" si="2">P14*$O$9</f>
        <v>#DIV/0!</v>
      </c>
      <c r="T14"/>
      <c r="U14"/>
      <c r="V14"/>
      <c r="W14"/>
      <c r="X14"/>
      <c r="Y14"/>
      <c r="Z14"/>
      <c r="AA14"/>
      <c r="AB14"/>
      <c r="AC14"/>
      <c r="AD14"/>
      <c r="AE14"/>
      <c r="AF14"/>
      <c r="AG14"/>
    </row>
    <row r="15" spans="1:33" s="176" customFormat="1" ht="14.1" customHeight="1">
      <c r="A15" s="285">
        <v>2</v>
      </c>
      <c r="B15" s="178"/>
      <c r="C15" s="167"/>
      <c r="D15" s="168" t="s">
        <v>187</v>
      </c>
      <c r="E15" s="476" t="s">
        <v>58</v>
      </c>
      <c r="F15" s="168" t="s">
        <v>399</v>
      </c>
      <c r="G15" s="483">
        <v>36.799999999999997</v>
      </c>
      <c r="H15" s="170" t="s">
        <v>401</v>
      </c>
      <c r="I15" s="171" t="s">
        <v>8</v>
      </c>
      <c r="J15" s="172">
        <v>5</v>
      </c>
      <c r="K15" s="173">
        <v>252</v>
      </c>
      <c r="L15" s="173">
        <v>252</v>
      </c>
      <c r="M15" s="173">
        <v>252</v>
      </c>
      <c r="N15" s="174">
        <f t="shared" si="0"/>
        <v>9273.5999999999985</v>
      </c>
      <c r="O15" s="54"/>
      <c r="P15" s="175" t="e">
        <f t="shared" ref="P15:P48" si="3">N15/O15</f>
        <v>#DIV/0!</v>
      </c>
      <c r="Q15" s="175" t="e">
        <f t="shared" si="1"/>
        <v>#DIV/0!</v>
      </c>
      <c r="R15" s="51" t="e">
        <f t="shared" si="2"/>
        <v>#DIV/0!</v>
      </c>
      <c r="T15"/>
      <c r="U15"/>
      <c r="V15"/>
      <c r="W15"/>
      <c r="X15"/>
      <c r="Y15"/>
      <c r="Z15"/>
      <c r="AA15"/>
      <c r="AB15"/>
      <c r="AC15"/>
      <c r="AD15"/>
      <c r="AE15"/>
      <c r="AF15"/>
      <c r="AG15"/>
    </row>
    <row r="16" spans="1:33" s="176" customFormat="1" ht="14.1" customHeight="1">
      <c r="A16" s="285">
        <v>3</v>
      </c>
      <c r="B16" s="166"/>
      <c r="C16" s="167"/>
      <c r="D16" s="168" t="s">
        <v>187</v>
      </c>
      <c r="E16" s="477" t="s">
        <v>58</v>
      </c>
      <c r="F16" s="168" t="s">
        <v>349</v>
      </c>
      <c r="G16" s="483">
        <v>31.5</v>
      </c>
      <c r="H16" s="170" t="s">
        <v>401</v>
      </c>
      <c r="I16" s="171" t="s">
        <v>8</v>
      </c>
      <c r="J16" s="172">
        <v>5</v>
      </c>
      <c r="K16" s="173">
        <v>252</v>
      </c>
      <c r="L16" s="173">
        <v>52</v>
      </c>
      <c r="M16" s="173">
        <v>252</v>
      </c>
      <c r="N16" s="174">
        <f t="shared" si="0"/>
        <v>7938</v>
      </c>
      <c r="O16" s="54"/>
      <c r="P16" s="175" t="e">
        <f t="shared" si="3"/>
        <v>#DIV/0!</v>
      </c>
      <c r="Q16" s="175" t="e">
        <f t="shared" si="1"/>
        <v>#DIV/0!</v>
      </c>
      <c r="R16" s="51" t="e">
        <f t="shared" si="2"/>
        <v>#DIV/0!</v>
      </c>
      <c r="T16"/>
      <c r="U16"/>
      <c r="V16"/>
      <c r="W16"/>
      <c r="X16"/>
      <c r="Y16"/>
      <c r="Z16"/>
      <c r="AA16"/>
      <c r="AB16"/>
      <c r="AC16"/>
      <c r="AD16"/>
      <c r="AE16"/>
      <c r="AF16"/>
      <c r="AG16"/>
    </row>
    <row r="17" spans="1:33" s="180" customFormat="1" ht="14.1" customHeight="1">
      <c r="A17" s="285">
        <v>4</v>
      </c>
      <c r="B17" s="178"/>
      <c r="C17" s="167"/>
      <c r="D17" s="168" t="s">
        <v>187</v>
      </c>
      <c r="E17" s="477" t="s">
        <v>58</v>
      </c>
      <c r="F17" s="168" t="s">
        <v>400</v>
      </c>
      <c r="G17" s="483">
        <v>2</v>
      </c>
      <c r="H17" s="170" t="s">
        <v>190</v>
      </c>
      <c r="I17" s="171" t="s">
        <v>6</v>
      </c>
      <c r="J17" s="172">
        <v>5</v>
      </c>
      <c r="K17" s="173">
        <v>252</v>
      </c>
      <c r="L17" s="173">
        <v>252</v>
      </c>
      <c r="M17" s="173">
        <v>252</v>
      </c>
      <c r="N17" s="174">
        <f t="shared" si="0"/>
        <v>504</v>
      </c>
      <c r="O17" s="54"/>
      <c r="P17" s="175" t="e">
        <f t="shared" si="3"/>
        <v>#DIV/0!</v>
      </c>
      <c r="Q17" s="175" t="e">
        <f t="shared" si="1"/>
        <v>#DIV/0!</v>
      </c>
      <c r="R17" s="51" t="e">
        <f t="shared" si="2"/>
        <v>#DIV/0!</v>
      </c>
      <c r="T17"/>
      <c r="U17"/>
      <c r="V17"/>
      <c r="W17"/>
      <c r="X17"/>
      <c r="Y17"/>
      <c r="Z17"/>
      <c r="AA17"/>
      <c r="AB17"/>
      <c r="AC17"/>
      <c r="AD17"/>
      <c r="AE17"/>
      <c r="AF17"/>
      <c r="AG17"/>
    </row>
    <row r="18" spans="1:33" s="180" customFormat="1" ht="14.1" customHeight="1">
      <c r="A18" s="285">
        <v>5</v>
      </c>
      <c r="B18" s="178"/>
      <c r="C18" s="167"/>
      <c r="D18" s="168" t="s">
        <v>187</v>
      </c>
      <c r="E18" s="477" t="s">
        <v>58</v>
      </c>
      <c r="F18" s="53" t="s">
        <v>192</v>
      </c>
      <c r="G18" s="483">
        <v>8.75</v>
      </c>
      <c r="H18" s="170" t="s">
        <v>190</v>
      </c>
      <c r="I18" s="171" t="s">
        <v>6</v>
      </c>
      <c r="J18" s="172">
        <v>5</v>
      </c>
      <c r="K18" s="173">
        <v>252</v>
      </c>
      <c r="L18" s="173">
        <v>252</v>
      </c>
      <c r="M18" s="173">
        <v>252</v>
      </c>
      <c r="N18" s="174">
        <f t="shared" si="0"/>
        <v>2205</v>
      </c>
      <c r="O18" s="54"/>
      <c r="P18" s="175" t="e">
        <f t="shared" si="3"/>
        <v>#DIV/0!</v>
      </c>
      <c r="Q18" s="175" t="e">
        <f t="shared" si="1"/>
        <v>#DIV/0!</v>
      </c>
      <c r="R18" s="51" t="e">
        <f t="shared" si="2"/>
        <v>#DIV/0!</v>
      </c>
      <c r="T18"/>
      <c r="U18"/>
      <c r="V18"/>
      <c r="W18"/>
      <c r="X18"/>
      <c r="Y18"/>
      <c r="Z18"/>
      <c r="AA18"/>
      <c r="AB18"/>
      <c r="AC18"/>
      <c r="AD18"/>
      <c r="AE18"/>
      <c r="AF18"/>
      <c r="AG18"/>
    </row>
    <row r="19" spans="1:33" s="180" customFormat="1" ht="14.1" customHeight="1">
      <c r="A19" s="285">
        <v>6</v>
      </c>
      <c r="B19" s="178"/>
      <c r="C19" s="167"/>
      <c r="D19" s="168" t="s">
        <v>187</v>
      </c>
      <c r="E19" s="477" t="s">
        <v>58</v>
      </c>
      <c r="F19" s="168" t="s">
        <v>192</v>
      </c>
      <c r="G19" s="483">
        <v>11.25</v>
      </c>
      <c r="H19" s="170" t="s">
        <v>190</v>
      </c>
      <c r="I19" s="171" t="s">
        <v>6</v>
      </c>
      <c r="J19" s="172">
        <v>5</v>
      </c>
      <c r="K19" s="173">
        <v>252</v>
      </c>
      <c r="L19" s="173">
        <v>252</v>
      </c>
      <c r="M19" s="173">
        <v>252</v>
      </c>
      <c r="N19" s="174">
        <f t="shared" si="0"/>
        <v>2835</v>
      </c>
      <c r="O19" s="54"/>
      <c r="P19" s="175" t="e">
        <f t="shared" si="3"/>
        <v>#DIV/0!</v>
      </c>
      <c r="Q19" s="175" t="e">
        <f t="shared" si="1"/>
        <v>#DIV/0!</v>
      </c>
      <c r="R19" s="51" t="e">
        <f t="shared" si="2"/>
        <v>#DIV/0!</v>
      </c>
      <c r="T19"/>
      <c r="U19"/>
      <c r="V19"/>
      <c r="W19"/>
      <c r="X19"/>
      <c r="Y19"/>
      <c r="Z19"/>
      <c r="AA19"/>
      <c r="AB19"/>
      <c r="AC19"/>
      <c r="AD19"/>
      <c r="AE19"/>
      <c r="AF19"/>
      <c r="AG19"/>
    </row>
    <row r="20" spans="1:33" s="180" customFormat="1" ht="14.1" customHeight="1">
      <c r="A20" s="285">
        <v>7</v>
      </c>
      <c r="B20" s="178"/>
      <c r="C20" s="167"/>
      <c r="D20" s="168" t="s">
        <v>187</v>
      </c>
      <c r="E20" s="477">
        <v>15</v>
      </c>
      <c r="F20" s="168" t="s">
        <v>193</v>
      </c>
      <c r="G20" s="483">
        <v>24.25</v>
      </c>
      <c r="H20" s="170" t="s">
        <v>184</v>
      </c>
      <c r="I20" s="171" t="s">
        <v>5</v>
      </c>
      <c r="J20" s="172">
        <v>2</v>
      </c>
      <c r="K20" s="173">
        <v>104</v>
      </c>
      <c r="L20" s="173">
        <v>52</v>
      </c>
      <c r="M20" s="173">
        <v>252</v>
      </c>
      <c r="N20" s="174">
        <f t="shared" si="0"/>
        <v>2522</v>
      </c>
      <c r="O20" s="54"/>
      <c r="P20" s="175" t="e">
        <f t="shared" si="3"/>
        <v>#DIV/0!</v>
      </c>
      <c r="Q20" s="175" t="e">
        <f t="shared" si="1"/>
        <v>#DIV/0!</v>
      </c>
      <c r="R20" s="51" t="e">
        <f t="shared" si="2"/>
        <v>#DIV/0!</v>
      </c>
      <c r="T20"/>
      <c r="U20"/>
      <c r="V20"/>
      <c r="W20"/>
      <c r="X20"/>
      <c r="Y20"/>
      <c r="Z20"/>
      <c r="AA20"/>
      <c r="AB20"/>
      <c r="AC20"/>
      <c r="AD20"/>
      <c r="AE20"/>
      <c r="AF20"/>
      <c r="AG20"/>
    </row>
    <row r="21" spans="1:33" s="180" customFormat="1" ht="14.1" customHeight="1">
      <c r="A21" s="285">
        <v>8</v>
      </c>
      <c r="B21" s="178"/>
      <c r="C21" s="167"/>
      <c r="D21" s="168" t="s">
        <v>187</v>
      </c>
      <c r="E21" s="477">
        <v>16</v>
      </c>
      <c r="F21" s="168" t="s">
        <v>193</v>
      </c>
      <c r="G21" s="483">
        <v>26.32</v>
      </c>
      <c r="H21" s="170" t="s">
        <v>184</v>
      </c>
      <c r="I21" s="171" t="s">
        <v>5</v>
      </c>
      <c r="J21" s="172">
        <v>2</v>
      </c>
      <c r="K21" s="173">
        <v>104</v>
      </c>
      <c r="L21" s="173">
        <v>52</v>
      </c>
      <c r="M21" s="173">
        <v>252</v>
      </c>
      <c r="N21" s="174">
        <f t="shared" si="0"/>
        <v>2737.28</v>
      </c>
      <c r="O21" s="54"/>
      <c r="P21" s="175" t="e">
        <f t="shared" si="3"/>
        <v>#DIV/0!</v>
      </c>
      <c r="Q21" s="175" t="e">
        <f t="shared" si="1"/>
        <v>#DIV/0!</v>
      </c>
      <c r="R21" s="51" t="e">
        <f t="shared" si="2"/>
        <v>#DIV/0!</v>
      </c>
      <c r="T21"/>
      <c r="U21"/>
      <c r="V21"/>
      <c r="W21"/>
      <c r="X21"/>
      <c r="Y21"/>
      <c r="Z21"/>
      <c r="AA21"/>
      <c r="AB21"/>
      <c r="AC21"/>
      <c r="AD21"/>
      <c r="AE21"/>
      <c r="AF21"/>
      <c r="AG21"/>
    </row>
    <row r="22" spans="1:33" s="180" customFormat="1" ht="14.1" customHeight="1">
      <c r="A22" s="285">
        <v>9</v>
      </c>
      <c r="B22" s="178"/>
      <c r="C22" s="167"/>
      <c r="D22" s="168" t="s">
        <v>187</v>
      </c>
      <c r="E22" s="477">
        <v>17</v>
      </c>
      <c r="F22" s="168" t="s">
        <v>193</v>
      </c>
      <c r="G22" s="483">
        <v>18.3</v>
      </c>
      <c r="H22" s="170" t="s">
        <v>184</v>
      </c>
      <c r="I22" s="171" t="s">
        <v>5</v>
      </c>
      <c r="J22" s="172">
        <v>2</v>
      </c>
      <c r="K22" s="173">
        <v>104</v>
      </c>
      <c r="L22" s="173">
        <v>52</v>
      </c>
      <c r="M22" s="173">
        <v>252</v>
      </c>
      <c r="N22" s="174">
        <f t="shared" si="0"/>
        <v>1903.2</v>
      </c>
      <c r="O22" s="54"/>
      <c r="P22" s="175" t="e">
        <f t="shared" si="3"/>
        <v>#DIV/0!</v>
      </c>
      <c r="Q22" s="175" t="e">
        <f t="shared" si="1"/>
        <v>#DIV/0!</v>
      </c>
      <c r="R22" s="51" t="e">
        <f t="shared" si="2"/>
        <v>#DIV/0!</v>
      </c>
      <c r="T22"/>
      <c r="U22"/>
      <c r="V22"/>
      <c r="W22"/>
      <c r="X22"/>
      <c r="Y22"/>
      <c r="Z22"/>
      <c r="AA22"/>
      <c r="AB22"/>
      <c r="AC22"/>
      <c r="AD22"/>
      <c r="AE22"/>
      <c r="AF22"/>
      <c r="AG22"/>
    </row>
    <row r="23" spans="1:33" s="180" customFormat="1" ht="14.1" customHeight="1">
      <c r="A23" s="285">
        <v>10</v>
      </c>
      <c r="B23" s="178"/>
      <c r="C23" s="167"/>
      <c r="D23" s="168" t="s">
        <v>187</v>
      </c>
      <c r="E23" s="477">
        <v>18</v>
      </c>
      <c r="F23" s="168" t="s">
        <v>193</v>
      </c>
      <c r="G23" s="483">
        <v>26.8</v>
      </c>
      <c r="H23" s="170" t="s">
        <v>184</v>
      </c>
      <c r="I23" s="171" t="s">
        <v>5</v>
      </c>
      <c r="J23" s="172">
        <v>2</v>
      </c>
      <c r="K23" s="173">
        <v>104</v>
      </c>
      <c r="L23" s="173">
        <v>52</v>
      </c>
      <c r="M23" s="173">
        <v>252</v>
      </c>
      <c r="N23" s="174">
        <f t="shared" si="0"/>
        <v>2787.2000000000003</v>
      </c>
      <c r="O23" s="54"/>
      <c r="P23" s="175" t="e">
        <f t="shared" si="3"/>
        <v>#DIV/0!</v>
      </c>
      <c r="Q23" s="175" t="e">
        <f t="shared" si="1"/>
        <v>#DIV/0!</v>
      </c>
      <c r="R23" s="51" t="e">
        <f t="shared" si="2"/>
        <v>#DIV/0!</v>
      </c>
      <c r="T23"/>
      <c r="U23"/>
      <c r="V23"/>
      <c r="W23"/>
      <c r="X23"/>
      <c r="Y23"/>
      <c r="Z23"/>
      <c r="AA23"/>
      <c r="AB23"/>
      <c r="AC23"/>
      <c r="AD23"/>
      <c r="AE23"/>
      <c r="AF23"/>
      <c r="AG23"/>
    </row>
    <row r="24" spans="1:33" s="180" customFormat="1" ht="14.1" customHeight="1">
      <c r="A24" s="285">
        <v>11</v>
      </c>
      <c r="B24" s="178"/>
      <c r="C24" s="167"/>
      <c r="D24" s="168" t="s">
        <v>187</v>
      </c>
      <c r="E24" s="477">
        <v>19</v>
      </c>
      <c r="F24" s="168" t="s">
        <v>193</v>
      </c>
      <c r="G24" s="483">
        <v>31.3</v>
      </c>
      <c r="H24" s="170" t="s">
        <v>184</v>
      </c>
      <c r="I24" s="171" t="s">
        <v>5</v>
      </c>
      <c r="J24" s="172">
        <v>2</v>
      </c>
      <c r="K24" s="173">
        <v>104</v>
      </c>
      <c r="L24" s="173">
        <v>52</v>
      </c>
      <c r="M24" s="173">
        <v>252</v>
      </c>
      <c r="N24" s="174">
        <f t="shared" si="0"/>
        <v>3255.2000000000003</v>
      </c>
      <c r="O24" s="54"/>
      <c r="P24" s="175" t="e">
        <f t="shared" si="3"/>
        <v>#DIV/0!</v>
      </c>
      <c r="Q24" s="175" t="e">
        <f t="shared" si="1"/>
        <v>#DIV/0!</v>
      </c>
      <c r="R24" s="51" t="e">
        <f t="shared" si="2"/>
        <v>#DIV/0!</v>
      </c>
      <c r="T24"/>
      <c r="U24"/>
      <c r="V24"/>
      <c r="W24"/>
      <c r="X24"/>
      <c r="Y24"/>
      <c r="Z24"/>
      <c r="AA24"/>
      <c r="AB24"/>
      <c r="AC24"/>
      <c r="AD24"/>
      <c r="AE24"/>
      <c r="AF24"/>
      <c r="AG24"/>
    </row>
    <row r="25" spans="1:33" s="180" customFormat="1" ht="14.1" customHeight="1">
      <c r="A25" s="285">
        <v>12</v>
      </c>
      <c r="B25" s="178"/>
      <c r="C25" s="167"/>
      <c r="D25" s="168" t="s">
        <v>187</v>
      </c>
      <c r="E25" s="477" t="s">
        <v>58</v>
      </c>
      <c r="F25" s="168" t="s">
        <v>199</v>
      </c>
      <c r="G25" s="483">
        <v>6</v>
      </c>
      <c r="H25" s="170" t="s">
        <v>402</v>
      </c>
      <c r="I25" s="171" t="s">
        <v>8</v>
      </c>
      <c r="J25" s="172">
        <v>5</v>
      </c>
      <c r="K25" s="173">
        <v>104</v>
      </c>
      <c r="L25" s="173">
        <v>52</v>
      </c>
      <c r="M25" s="173">
        <v>0</v>
      </c>
      <c r="N25" s="174">
        <f t="shared" si="0"/>
        <v>624</v>
      </c>
      <c r="O25" s="54"/>
      <c r="P25" s="175" t="e">
        <f t="shared" si="3"/>
        <v>#DIV/0!</v>
      </c>
      <c r="Q25" s="175" t="e">
        <f t="shared" si="1"/>
        <v>#DIV/0!</v>
      </c>
      <c r="R25" s="51" t="e">
        <f t="shared" si="2"/>
        <v>#DIV/0!</v>
      </c>
      <c r="T25"/>
      <c r="U25"/>
      <c r="V25"/>
      <c r="W25"/>
      <c r="X25"/>
      <c r="Y25"/>
      <c r="Z25"/>
      <c r="AA25"/>
      <c r="AB25"/>
      <c r="AC25"/>
      <c r="AD25"/>
      <c r="AE25"/>
      <c r="AF25"/>
      <c r="AG25"/>
    </row>
    <row r="26" spans="1:33" s="180" customFormat="1" ht="14.1" customHeight="1">
      <c r="A26" s="285">
        <v>13</v>
      </c>
      <c r="B26" s="178"/>
      <c r="C26" s="167"/>
      <c r="D26" s="179" t="s">
        <v>186</v>
      </c>
      <c r="E26" s="477" t="s">
        <v>58</v>
      </c>
      <c r="F26" s="168" t="s">
        <v>183</v>
      </c>
      <c r="G26" s="483">
        <v>19</v>
      </c>
      <c r="H26" s="181" t="s">
        <v>402</v>
      </c>
      <c r="I26" s="171" t="s">
        <v>8</v>
      </c>
      <c r="J26" s="172">
        <v>5</v>
      </c>
      <c r="K26" s="173">
        <v>104</v>
      </c>
      <c r="L26" s="173">
        <v>52</v>
      </c>
      <c r="M26" s="173">
        <v>104</v>
      </c>
      <c r="N26" s="174">
        <f t="shared" si="0"/>
        <v>1976</v>
      </c>
      <c r="O26" s="54"/>
      <c r="P26" s="175" t="e">
        <f t="shared" si="3"/>
        <v>#DIV/0!</v>
      </c>
      <c r="Q26" s="175" t="e">
        <f t="shared" si="1"/>
        <v>#DIV/0!</v>
      </c>
      <c r="R26" s="51" t="e">
        <f t="shared" si="2"/>
        <v>#DIV/0!</v>
      </c>
      <c r="T26"/>
      <c r="U26"/>
      <c r="V26"/>
      <c r="W26"/>
      <c r="X26"/>
      <c r="Y26"/>
      <c r="Z26"/>
      <c r="AA26"/>
      <c r="AB26"/>
      <c r="AC26"/>
      <c r="AD26"/>
      <c r="AE26"/>
      <c r="AF26"/>
      <c r="AG26"/>
    </row>
    <row r="27" spans="1:33" s="180" customFormat="1" ht="14.1" customHeight="1">
      <c r="A27" s="285">
        <v>14</v>
      </c>
      <c r="B27" s="178"/>
      <c r="C27" s="167"/>
      <c r="D27" s="179" t="s">
        <v>186</v>
      </c>
      <c r="E27" s="477" t="s">
        <v>58</v>
      </c>
      <c r="F27" s="168" t="s">
        <v>194</v>
      </c>
      <c r="G27" s="483">
        <v>8.19</v>
      </c>
      <c r="H27" s="170" t="s">
        <v>402</v>
      </c>
      <c r="I27" s="171" t="s">
        <v>7</v>
      </c>
      <c r="J27" s="172">
        <v>2</v>
      </c>
      <c r="K27" s="173">
        <v>104</v>
      </c>
      <c r="L27" s="173">
        <v>104</v>
      </c>
      <c r="M27" s="173">
        <v>252</v>
      </c>
      <c r="N27" s="174">
        <f t="shared" si="0"/>
        <v>851.76</v>
      </c>
      <c r="O27" s="54"/>
      <c r="P27" s="175" t="e">
        <f t="shared" si="3"/>
        <v>#DIV/0!</v>
      </c>
      <c r="Q27" s="175" t="e">
        <f t="shared" si="1"/>
        <v>#DIV/0!</v>
      </c>
      <c r="R27" s="51" t="e">
        <f t="shared" si="2"/>
        <v>#DIV/0!</v>
      </c>
      <c r="T27"/>
      <c r="U27"/>
      <c r="V27"/>
      <c r="W27"/>
      <c r="X27"/>
      <c r="Y27"/>
      <c r="Z27"/>
      <c r="AA27"/>
      <c r="AB27"/>
      <c r="AC27"/>
      <c r="AD27"/>
      <c r="AE27"/>
      <c r="AF27"/>
      <c r="AG27"/>
    </row>
    <row r="28" spans="1:33" s="180" customFormat="1" ht="14.1" customHeight="1">
      <c r="A28" s="285">
        <v>15</v>
      </c>
      <c r="B28" s="178"/>
      <c r="C28" s="167"/>
      <c r="D28" s="179" t="s">
        <v>186</v>
      </c>
      <c r="E28" s="477">
        <v>23</v>
      </c>
      <c r="F28" s="168" t="s">
        <v>193</v>
      </c>
      <c r="G28" s="483">
        <v>16</v>
      </c>
      <c r="H28" s="170" t="s">
        <v>402</v>
      </c>
      <c r="I28" s="171" t="s">
        <v>5</v>
      </c>
      <c r="J28" s="172">
        <v>2</v>
      </c>
      <c r="K28" s="173">
        <v>104</v>
      </c>
      <c r="L28" s="173">
        <v>52</v>
      </c>
      <c r="M28" s="173">
        <v>252</v>
      </c>
      <c r="N28" s="174">
        <f t="shared" si="0"/>
        <v>1664</v>
      </c>
      <c r="O28" s="54"/>
      <c r="P28" s="175" t="e">
        <f t="shared" si="3"/>
        <v>#DIV/0!</v>
      </c>
      <c r="Q28" s="175" t="e">
        <f t="shared" si="1"/>
        <v>#DIV/0!</v>
      </c>
      <c r="R28" s="51" t="e">
        <f t="shared" si="2"/>
        <v>#DIV/0!</v>
      </c>
      <c r="T28"/>
      <c r="U28"/>
      <c r="V28"/>
      <c r="W28"/>
      <c r="X28"/>
      <c r="Y28"/>
      <c r="Z28"/>
      <c r="AA28"/>
      <c r="AB28"/>
      <c r="AC28"/>
      <c r="AD28"/>
      <c r="AE28"/>
      <c r="AF28"/>
      <c r="AG28"/>
    </row>
    <row r="29" spans="1:33" s="180" customFormat="1" ht="14.1" customHeight="1">
      <c r="A29" s="285">
        <v>16</v>
      </c>
      <c r="B29" s="178"/>
      <c r="C29" s="167"/>
      <c r="D29" s="179" t="s">
        <v>186</v>
      </c>
      <c r="E29" s="477">
        <v>24</v>
      </c>
      <c r="F29" s="168" t="s">
        <v>193</v>
      </c>
      <c r="G29" s="483">
        <v>27.35</v>
      </c>
      <c r="H29" s="170" t="s">
        <v>402</v>
      </c>
      <c r="I29" s="171" t="s">
        <v>5</v>
      </c>
      <c r="J29" s="172">
        <v>2</v>
      </c>
      <c r="K29" s="173">
        <v>104</v>
      </c>
      <c r="L29" s="173">
        <v>52</v>
      </c>
      <c r="M29" s="173">
        <v>252</v>
      </c>
      <c r="N29" s="174">
        <f t="shared" si="0"/>
        <v>2844.4</v>
      </c>
      <c r="O29" s="54"/>
      <c r="P29" s="175" t="e">
        <f t="shared" si="3"/>
        <v>#DIV/0!</v>
      </c>
      <c r="Q29" s="175" t="e">
        <f t="shared" si="1"/>
        <v>#DIV/0!</v>
      </c>
      <c r="R29" s="51" t="e">
        <f t="shared" si="2"/>
        <v>#DIV/0!</v>
      </c>
      <c r="T29"/>
      <c r="U29"/>
      <c r="V29"/>
      <c r="W29"/>
      <c r="X29"/>
      <c r="Y29"/>
      <c r="Z29"/>
      <c r="AA29"/>
      <c r="AB29"/>
      <c r="AC29"/>
      <c r="AD29"/>
      <c r="AE29"/>
      <c r="AF29"/>
      <c r="AG29"/>
    </row>
    <row r="30" spans="1:33" s="180" customFormat="1" ht="14.1" customHeight="1">
      <c r="A30" s="285">
        <v>17</v>
      </c>
      <c r="B30" s="178"/>
      <c r="C30" s="167"/>
      <c r="D30" s="179" t="s">
        <v>186</v>
      </c>
      <c r="E30" s="477">
        <v>25</v>
      </c>
      <c r="F30" s="168" t="s">
        <v>193</v>
      </c>
      <c r="G30" s="483">
        <v>23.88</v>
      </c>
      <c r="H30" s="170" t="s">
        <v>402</v>
      </c>
      <c r="I30" s="171" t="s">
        <v>5</v>
      </c>
      <c r="J30" s="172">
        <v>2</v>
      </c>
      <c r="K30" s="173">
        <v>104</v>
      </c>
      <c r="L30" s="173">
        <v>52</v>
      </c>
      <c r="M30" s="173">
        <v>252</v>
      </c>
      <c r="N30" s="174">
        <f t="shared" si="0"/>
        <v>2483.52</v>
      </c>
      <c r="O30" s="54"/>
      <c r="P30" s="175" t="e">
        <f t="shared" si="3"/>
        <v>#DIV/0!</v>
      </c>
      <c r="Q30" s="175" t="e">
        <f t="shared" si="1"/>
        <v>#DIV/0!</v>
      </c>
      <c r="R30" s="51" t="e">
        <f t="shared" si="2"/>
        <v>#DIV/0!</v>
      </c>
      <c r="T30"/>
      <c r="U30"/>
      <c r="V30"/>
      <c r="W30"/>
      <c r="X30"/>
      <c r="Y30"/>
      <c r="Z30"/>
      <c r="AA30"/>
      <c r="AB30"/>
      <c r="AC30"/>
      <c r="AD30"/>
      <c r="AE30"/>
      <c r="AF30"/>
      <c r="AG30"/>
    </row>
    <row r="31" spans="1:33" s="180" customFormat="1" ht="14.1" customHeight="1">
      <c r="A31" s="285">
        <v>18</v>
      </c>
      <c r="B31" s="178"/>
      <c r="C31" s="167"/>
      <c r="D31" s="179" t="s">
        <v>186</v>
      </c>
      <c r="E31" s="477">
        <v>26</v>
      </c>
      <c r="F31" s="168" t="s">
        <v>193</v>
      </c>
      <c r="G31" s="483">
        <v>24</v>
      </c>
      <c r="H31" s="170" t="s">
        <v>402</v>
      </c>
      <c r="I31" s="171" t="s">
        <v>5</v>
      </c>
      <c r="J31" s="172">
        <v>2</v>
      </c>
      <c r="K31" s="173">
        <v>104</v>
      </c>
      <c r="L31" s="173">
        <v>52</v>
      </c>
      <c r="M31" s="173">
        <v>252</v>
      </c>
      <c r="N31" s="174">
        <f t="shared" si="0"/>
        <v>2496</v>
      </c>
      <c r="O31" s="54"/>
      <c r="P31" s="175" t="e">
        <f t="shared" si="3"/>
        <v>#DIV/0!</v>
      </c>
      <c r="Q31" s="175" t="e">
        <f t="shared" si="1"/>
        <v>#DIV/0!</v>
      </c>
      <c r="R31" s="51" t="e">
        <f t="shared" si="2"/>
        <v>#DIV/0!</v>
      </c>
      <c r="T31"/>
      <c r="U31"/>
      <c r="V31"/>
      <c r="W31"/>
      <c r="X31"/>
      <c r="Y31"/>
      <c r="Z31"/>
      <c r="AA31"/>
      <c r="AB31"/>
      <c r="AC31"/>
      <c r="AD31"/>
      <c r="AE31"/>
      <c r="AF31"/>
      <c r="AG31"/>
    </row>
    <row r="32" spans="1:33" s="180" customFormat="1" ht="14.1" customHeight="1">
      <c r="A32" s="285">
        <v>19</v>
      </c>
      <c r="B32" s="178"/>
      <c r="C32" s="167"/>
      <c r="D32" s="179" t="s">
        <v>186</v>
      </c>
      <c r="E32" s="477">
        <v>27</v>
      </c>
      <c r="F32" s="168" t="s">
        <v>193</v>
      </c>
      <c r="G32" s="483">
        <v>23.88</v>
      </c>
      <c r="H32" s="170" t="s">
        <v>402</v>
      </c>
      <c r="I32" s="171" t="s">
        <v>5</v>
      </c>
      <c r="J32" s="172">
        <v>2</v>
      </c>
      <c r="K32" s="173">
        <v>104</v>
      </c>
      <c r="L32" s="173">
        <v>52</v>
      </c>
      <c r="M32" s="173">
        <v>252</v>
      </c>
      <c r="N32" s="174">
        <f t="shared" si="0"/>
        <v>2483.52</v>
      </c>
      <c r="O32" s="54"/>
      <c r="P32" s="175" t="e">
        <f t="shared" si="3"/>
        <v>#DIV/0!</v>
      </c>
      <c r="Q32" s="175" t="e">
        <f t="shared" si="1"/>
        <v>#DIV/0!</v>
      </c>
      <c r="R32" s="51" t="e">
        <f t="shared" si="2"/>
        <v>#DIV/0!</v>
      </c>
      <c r="T32"/>
      <c r="U32"/>
      <c r="V32"/>
      <c r="W32"/>
      <c r="X32"/>
      <c r="Y32"/>
      <c r="Z32"/>
      <c r="AA32"/>
      <c r="AB32"/>
      <c r="AC32"/>
      <c r="AD32"/>
      <c r="AE32"/>
      <c r="AF32"/>
      <c r="AG32"/>
    </row>
    <row r="33" spans="1:33" s="180" customFormat="1" ht="14.1" customHeight="1">
      <c r="A33" s="285">
        <v>20</v>
      </c>
      <c r="B33" s="178"/>
      <c r="C33" s="167"/>
      <c r="D33" s="179" t="s">
        <v>186</v>
      </c>
      <c r="E33" s="477">
        <v>28</v>
      </c>
      <c r="F33" s="168" t="s">
        <v>193</v>
      </c>
      <c r="G33" s="483">
        <v>27.87</v>
      </c>
      <c r="H33" s="170" t="s">
        <v>402</v>
      </c>
      <c r="I33" s="171" t="s">
        <v>5</v>
      </c>
      <c r="J33" s="172">
        <v>2</v>
      </c>
      <c r="K33" s="173">
        <v>104</v>
      </c>
      <c r="L33" s="173">
        <v>52</v>
      </c>
      <c r="M33" s="173">
        <v>252</v>
      </c>
      <c r="N33" s="174">
        <f t="shared" si="0"/>
        <v>2898.48</v>
      </c>
      <c r="O33" s="54"/>
      <c r="P33" s="175" t="e">
        <f t="shared" si="3"/>
        <v>#DIV/0!</v>
      </c>
      <c r="Q33" s="175" t="e">
        <f t="shared" si="1"/>
        <v>#DIV/0!</v>
      </c>
      <c r="R33" s="51" t="e">
        <f t="shared" si="2"/>
        <v>#DIV/0!</v>
      </c>
      <c r="T33"/>
      <c r="U33"/>
      <c r="V33"/>
      <c r="W33"/>
      <c r="X33"/>
      <c r="Y33"/>
      <c r="Z33"/>
      <c r="AA33"/>
      <c r="AB33"/>
      <c r="AC33"/>
      <c r="AD33"/>
      <c r="AE33"/>
      <c r="AF33"/>
      <c r="AG33"/>
    </row>
    <row r="34" spans="1:33" s="180" customFormat="1" ht="14.1" customHeight="1">
      <c r="A34" s="285">
        <v>21</v>
      </c>
      <c r="B34" s="178"/>
      <c r="C34" s="167"/>
      <c r="D34" s="179" t="s">
        <v>186</v>
      </c>
      <c r="E34" s="477">
        <v>29</v>
      </c>
      <c r="F34" s="168" t="s">
        <v>193</v>
      </c>
      <c r="G34" s="483">
        <v>24.14</v>
      </c>
      <c r="H34" s="170" t="s">
        <v>402</v>
      </c>
      <c r="I34" s="171" t="s">
        <v>5</v>
      </c>
      <c r="J34" s="172">
        <v>2</v>
      </c>
      <c r="K34" s="173">
        <v>104</v>
      </c>
      <c r="L34" s="173">
        <v>52</v>
      </c>
      <c r="M34" s="173">
        <v>252</v>
      </c>
      <c r="N34" s="174">
        <f t="shared" si="0"/>
        <v>2510.56</v>
      </c>
      <c r="O34" s="54"/>
      <c r="P34" s="175" t="e">
        <f t="shared" si="3"/>
        <v>#DIV/0!</v>
      </c>
      <c r="Q34" s="175" t="e">
        <f t="shared" si="1"/>
        <v>#DIV/0!</v>
      </c>
      <c r="R34" s="51" t="e">
        <f t="shared" si="2"/>
        <v>#DIV/0!</v>
      </c>
      <c r="T34"/>
      <c r="U34"/>
      <c r="V34"/>
      <c r="W34"/>
      <c r="X34"/>
      <c r="Y34"/>
      <c r="Z34"/>
      <c r="AA34"/>
      <c r="AB34"/>
      <c r="AC34"/>
      <c r="AD34"/>
      <c r="AE34"/>
      <c r="AF34"/>
      <c r="AG34"/>
    </row>
    <row r="35" spans="1:33" s="180" customFormat="1" ht="14.1" customHeight="1">
      <c r="A35" s="285">
        <v>22</v>
      </c>
      <c r="B35" s="178"/>
      <c r="C35" s="167"/>
      <c r="D35" s="179" t="s">
        <v>186</v>
      </c>
      <c r="E35" s="477" t="s">
        <v>58</v>
      </c>
      <c r="F35" s="168" t="s">
        <v>199</v>
      </c>
      <c r="G35" s="483">
        <v>6</v>
      </c>
      <c r="H35" s="170" t="s">
        <v>402</v>
      </c>
      <c r="I35" s="171" t="s">
        <v>8</v>
      </c>
      <c r="J35" s="172">
        <v>5</v>
      </c>
      <c r="K35" s="173">
        <v>104</v>
      </c>
      <c r="L35" s="173">
        <v>52</v>
      </c>
      <c r="M35" s="173">
        <v>0</v>
      </c>
      <c r="N35" s="174">
        <f t="shared" si="0"/>
        <v>624</v>
      </c>
      <c r="O35" s="54"/>
      <c r="P35" s="175" t="e">
        <f t="shared" si="3"/>
        <v>#DIV/0!</v>
      </c>
      <c r="Q35" s="175" t="e">
        <f t="shared" si="1"/>
        <v>#DIV/0!</v>
      </c>
      <c r="R35" s="51" t="e">
        <f t="shared" si="2"/>
        <v>#DIV/0!</v>
      </c>
      <c r="T35"/>
      <c r="U35"/>
      <c r="V35"/>
      <c r="W35"/>
      <c r="X35"/>
      <c r="Y35"/>
      <c r="Z35"/>
      <c r="AA35"/>
      <c r="AB35"/>
      <c r="AC35"/>
      <c r="AD35"/>
      <c r="AE35"/>
      <c r="AF35"/>
      <c r="AG35"/>
    </row>
    <row r="36" spans="1:33" s="180" customFormat="1" ht="14.1" customHeight="1">
      <c r="A36" s="285">
        <v>23</v>
      </c>
      <c r="B36" s="178"/>
      <c r="C36" s="167"/>
      <c r="D36" s="179" t="s">
        <v>185</v>
      </c>
      <c r="E36" s="477" t="s">
        <v>58</v>
      </c>
      <c r="F36" s="168" t="s">
        <v>183</v>
      </c>
      <c r="G36" s="483">
        <v>18</v>
      </c>
      <c r="H36" s="170" t="s">
        <v>402</v>
      </c>
      <c r="I36" s="171" t="s">
        <v>8</v>
      </c>
      <c r="J36" s="172">
        <v>5</v>
      </c>
      <c r="K36" s="173">
        <v>104</v>
      </c>
      <c r="L36" s="173">
        <v>52</v>
      </c>
      <c r="M36" s="173">
        <v>104</v>
      </c>
      <c r="N36" s="174">
        <f t="shared" si="0"/>
        <v>1872</v>
      </c>
      <c r="O36" s="54"/>
      <c r="P36" s="175" t="e">
        <f t="shared" si="3"/>
        <v>#DIV/0!</v>
      </c>
      <c r="Q36" s="175" t="e">
        <f t="shared" si="1"/>
        <v>#DIV/0!</v>
      </c>
      <c r="R36" s="51" t="e">
        <f t="shared" si="2"/>
        <v>#DIV/0!</v>
      </c>
      <c r="T36"/>
      <c r="U36"/>
      <c r="V36"/>
      <c r="W36"/>
      <c r="X36"/>
      <c r="Y36"/>
      <c r="Z36"/>
      <c r="AA36"/>
      <c r="AB36"/>
      <c r="AC36"/>
      <c r="AD36"/>
      <c r="AE36"/>
      <c r="AF36"/>
      <c r="AG36"/>
    </row>
    <row r="37" spans="1:33" s="180" customFormat="1" ht="14.1" customHeight="1">
      <c r="A37" s="285">
        <v>24</v>
      </c>
      <c r="B37" s="178"/>
      <c r="C37" s="167"/>
      <c r="D37" s="179" t="s">
        <v>185</v>
      </c>
      <c r="E37" s="477">
        <v>32</v>
      </c>
      <c r="F37" s="168" t="s">
        <v>403</v>
      </c>
      <c r="G37" s="483">
        <v>4</v>
      </c>
      <c r="H37" s="170" t="s">
        <v>402</v>
      </c>
      <c r="I37" s="171" t="s">
        <v>6</v>
      </c>
      <c r="J37" s="172">
        <v>5</v>
      </c>
      <c r="K37" s="173">
        <v>252</v>
      </c>
      <c r="L37" s="173">
        <v>252</v>
      </c>
      <c r="M37" s="173">
        <v>252</v>
      </c>
      <c r="N37" s="174">
        <f t="shared" si="0"/>
        <v>1008</v>
      </c>
      <c r="O37" s="54"/>
      <c r="P37" s="175" t="e">
        <f t="shared" si="3"/>
        <v>#DIV/0!</v>
      </c>
      <c r="Q37" s="175" t="e">
        <f t="shared" si="1"/>
        <v>#DIV/0!</v>
      </c>
      <c r="R37" s="51" t="e">
        <f t="shared" si="2"/>
        <v>#DIV/0!</v>
      </c>
      <c r="T37"/>
      <c r="U37"/>
      <c r="V37"/>
      <c r="W37"/>
      <c r="X37"/>
      <c r="Y37"/>
      <c r="Z37"/>
      <c r="AA37"/>
      <c r="AB37"/>
      <c r="AC37"/>
      <c r="AD37"/>
      <c r="AE37"/>
      <c r="AF37"/>
      <c r="AG37"/>
    </row>
    <row r="38" spans="1:33" s="180" customFormat="1" ht="14.1" customHeight="1">
      <c r="A38" s="285">
        <v>25</v>
      </c>
      <c r="B38" s="178"/>
      <c r="C38" s="167"/>
      <c r="D38" s="179" t="s">
        <v>185</v>
      </c>
      <c r="E38" s="478">
        <v>33</v>
      </c>
      <c r="F38" s="168" t="s">
        <v>193</v>
      </c>
      <c r="G38" s="483">
        <v>23</v>
      </c>
      <c r="H38" s="170" t="s">
        <v>402</v>
      </c>
      <c r="I38" s="171" t="s">
        <v>5</v>
      </c>
      <c r="J38" s="172">
        <v>2</v>
      </c>
      <c r="K38" s="173">
        <v>104</v>
      </c>
      <c r="L38" s="173">
        <v>52</v>
      </c>
      <c r="M38" s="173">
        <v>252</v>
      </c>
      <c r="N38" s="174">
        <f t="shared" si="0"/>
        <v>2392</v>
      </c>
      <c r="O38" s="54"/>
      <c r="P38" s="175" t="e">
        <f t="shared" si="3"/>
        <v>#DIV/0!</v>
      </c>
      <c r="Q38" s="175" t="e">
        <f t="shared" si="1"/>
        <v>#DIV/0!</v>
      </c>
      <c r="R38" s="51" t="e">
        <f t="shared" si="2"/>
        <v>#DIV/0!</v>
      </c>
      <c r="T38"/>
      <c r="U38"/>
      <c r="V38"/>
      <c r="W38"/>
      <c r="X38"/>
      <c r="Y38"/>
      <c r="Z38"/>
      <c r="AA38"/>
      <c r="AB38"/>
      <c r="AC38"/>
      <c r="AD38"/>
      <c r="AE38"/>
      <c r="AF38"/>
      <c r="AG38"/>
    </row>
    <row r="39" spans="1:33" s="180" customFormat="1" ht="14.1" customHeight="1">
      <c r="A39" s="285">
        <v>26</v>
      </c>
      <c r="B39" s="178"/>
      <c r="C39" s="167"/>
      <c r="D39" s="179" t="s">
        <v>185</v>
      </c>
      <c r="E39" s="477">
        <v>34</v>
      </c>
      <c r="F39" s="168" t="s">
        <v>193</v>
      </c>
      <c r="G39" s="483">
        <v>27.35</v>
      </c>
      <c r="H39" s="170" t="s">
        <v>402</v>
      </c>
      <c r="I39" s="171" t="s">
        <v>5</v>
      </c>
      <c r="J39" s="172">
        <v>2</v>
      </c>
      <c r="K39" s="173">
        <v>104</v>
      </c>
      <c r="L39" s="173">
        <v>52</v>
      </c>
      <c r="M39" s="173">
        <v>252</v>
      </c>
      <c r="N39" s="174">
        <f t="shared" si="0"/>
        <v>2844.4</v>
      </c>
      <c r="O39" s="54"/>
      <c r="P39" s="175" t="e">
        <f t="shared" si="3"/>
        <v>#DIV/0!</v>
      </c>
      <c r="Q39" s="175" t="e">
        <f t="shared" si="1"/>
        <v>#DIV/0!</v>
      </c>
      <c r="R39" s="51" t="e">
        <f t="shared" si="2"/>
        <v>#DIV/0!</v>
      </c>
      <c r="T39" s="177"/>
    </row>
    <row r="40" spans="1:33" s="180" customFormat="1" ht="14.1" customHeight="1">
      <c r="A40" s="285">
        <v>27</v>
      </c>
      <c r="B40" s="178"/>
      <c r="C40" s="167"/>
      <c r="D40" s="179" t="s">
        <v>185</v>
      </c>
      <c r="E40" s="477">
        <v>35</v>
      </c>
      <c r="F40" s="168" t="s">
        <v>193</v>
      </c>
      <c r="G40" s="483">
        <v>25.27</v>
      </c>
      <c r="H40" s="170" t="s">
        <v>402</v>
      </c>
      <c r="I40" s="171" t="s">
        <v>5</v>
      </c>
      <c r="J40" s="172">
        <v>2</v>
      </c>
      <c r="K40" s="173">
        <v>104</v>
      </c>
      <c r="L40" s="173">
        <v>52</v>
      </c>
      <c r="M40" s="173">
        <v>252</v>
      </c>
      <c r="N40" s="174">
        <f t="shared" si="0"/>
        <v>2628.08</v>
      </c>
      <c r="O40" s="54"/>
      <c r="P40" s="175" t="e">
        <f t="shared" si="3"/>
        <v>#DIV/0!</v>
      </c>
      <c r="Q40" s="175" t="e">
        <f t="shared" si="1"/>
        <v>#DIV/0!</v>
      </c>
      <c r="R40" s="51" t="e">
        <f t="shared" si="2"/>
        <v>#DIV/0!</v>
      </c>
      <c r="T40" s="177"/>
    </row>
    <row r="41" spans="1:33" s="176" customFormat="1" ht="14.1" customHeight="1">
      <c r="A41" s="285">
        <v>28</v>
      </c>
      <c r="B41" s="166"/>
      <c r="C41" s="167"/>
      <c r="D41" s="179" t="s">
        <v>185</v>
      </c>
      <c r="E41" s="477">
        <v>36</v>
      </c>
      <c r="F41" s="168" t="s">
        <v>193</v>
      </c>
      <c r="G41" s="483">
        <v>23</v>
      </c>
      <c r="H41" s="170" t="s">
        <v>402</v>
      </c>
      <c r="I41" s="171" t="s">
        <v>5</v>
      </c>
      <c r="J41" s="172">
        <v>2</v>
      </c>
      <c r="K41" s="173">
        <v>104</v>
      </c>
      <c r="L41" s="173">
        <v>52</v>
      </c>
      <c r="M41" s="173">
        <v>252</v>
      </c>
      <c r="N41" s="174">
        <f t="shared" si="0"/>
        <v>2392</v>
      </c>
      <c r="O41" s="54"/>
      <c r="P41" s="175" t="e">
        <f t="shared" si="3"/>
        <v>#DIV/0!</v>
      </c>
      <c r="Q41" s="175" t="e">
        <f t="shared" si="1"/>
        <v>#DIV/0!</v>
      </c>
      <c r="R41" s="51" t="e">
        <f t="shared" si="2"/>
        <v>#DIV/0!</v>
      </c>
      <c r="T41" s="177"/>
    </row>
    <row r="42" spans="1:33" s="176" customFormat="1" ht="14.1" customHeight="1">
      <c r="A42" s="285">
        <v>29</v>
      </c>
      <c r="B42" s="178"/>
      <c r="C42" s="167"/>
      <c r="D42" s="179" t="s">
        <v>185</v>
      </c>
      <c r="E42" s="477">
        <v>37</v>
      </c>
      <c r="F42" s="168" t="s">
        <v>193</v>
      </c>
      <c r="G42" s="483">
        <v>25.27</v>
      </c>
      <c r="H42" s="170" t="s">
        <v>402</v>
      </c>
      <c r="I42" s="171" t="s">
        <v>5</v>
      </c>
      <c r="J42" s="172">
        <v>2</v>
      </c>
      <c r="K42" s="173">
        <v>104</v>
      </c>
      <c r="L42" s="173">
        <v>52</v>
      </c>
      <c r="M42" s="173">
        <v>252</v>
      </c>
      <c r="N42" s="174">
        <f t="shared" si="0"/>
        <v>2628.08</v>
      </c>
      <c r="O42" s="54"/>
      <c r="P42" s="175" t="e">
        <f t="shared" si="3"/>
        <v>#DIV/0!</v>
      </c>
      <c r="Q42" s="175" t="e">
        <f t="shared" si="1"/>
        <v>#DIV/0!</v>
      </c>
      <c r="R42" s="51" t="e">
        <f t="shared" si="2"/>
        <v>#DIV/0!</v>
      </c>
      <c r="T42" s="177"/>
    </row>
    <row r="43" spans="1:33" s="176" customFormat="1" ht="14.1" customHeight="1">
      <c r="A43" s="285">
        <v>30</v>
      </c>
      <c r="B43" s="166"/>
      <c r="C43" s="167"/>
      <c r="D43" s="179" t="s">
        <v>185</v>
      </c>
      <c r="E43" s="477">
        <v>38</v>
      </c>
      <c r="F43" s="168" t="s">
        <v>193</v>
      </c>
      <c r="G43" s="483">
        <v>28.89</v>
      </c>
      <c r="H43" s="170" t="s">
        <v>402</v>
      </c>
      <c r="I43" s="171" t="s">
        <v>5</v>
      </c>
      <c r="J43" s="172">
        <v>2</v>
      </c>
      <c r="K43" s="173">
        <v>104</v>
      </c>
      <c r="L43" s="173">
        <v>52</v>
      </c>
      <c r="M43" s="173">
        <v>252</v>
      </c>
      <c r="N43" s="174">
        <f t="shared" si="0"/>
        <v>3004.56</v>
      </c>
      <c r="O43" s="54"/>
      <c r="P43" s="175" t="e">
        <f t="shared" si="3"/>
        <v>#DIV/0!</v>
      </c>
      <c r="Q43" s="175" t="e">
        <f t="shared" si="1"/>
        <v>#DIV/0!</v>
      </c>
      <c r="R43" s="51" t="e">
        <f t="shared" si="2"/>
        <v>#DIV/0!</v>
      </c>
      <c r="T43" s="177"/>
    </row>
    <row r="44" spans="1:33" s="176" customFormat="1" ht="14.1" customHeight="1">
      <c r="A44" s="285">
        <v>31</v>
      </c>
      <c r="B44" s="178"/>
      <c r="C44" s="384"/>
      <c r="D44" s="385" t="s">
        <v>185</v>
      </c>
      <c r="E44" s="479">
        <v>39</v>
      </c>
      <c r="F44" s="168" t="s">
        <v>193</v>
      </c>
      <c r="G44" s="483">
        <v>27.72</v>
      </c>
      <c r="H44" s="170" t="s">
        <v>402</v>
      </c>
      <c r="I44" s="171" t="s">
        <v>5</v>
      </c>
      <c r="J44" s="172">
        <v>2</v>
      </c>
      <c r="K44" s="173">
        <v>104</v>
      </c>
      <c r="L44" s="173">
        <v>52</v>
      </c>
      <c r="M44" s="173">
        <v>252</v>
      </c>
      <c r="N44" s="174">
        <f t="shared" si="0"/>
        <v>2882.88</v>
      </c>
      <c r="O44" s="54"/>
      <c r="P44" s="175" t="e">
        <f t="shared" si="3"/>
        <v>#DIV/0!</v>
      </c>
      <c r="Q44" s="175" t="e">
        <f t="shared" si="1"/>
        <v>#DIV/0!</v>
      </c>
      <c r="R44" s="51" t="e">
        <f t="shared" si="2"/>
        <v>#DIV/0!</v>
      </c>
      <c r="T44" s="177"/>
    </row>
    <row r="45" spans="1:33" s="176" customFormat="1" ht="14.1" customHeight="1">
      <c r="A45" s="376">
        <v>32</v>
      </c>
      <c r="B45" s="381"/>
      <c r="C45" s="855" t="s">
        <v>491</v>
      </c>
      <c r="D45" s="856"/>
      <c r="E45" s="856"/>
      <c r="F45" s="168" t="s">
        <v>192</v>
      </c>
      <c r="G45" s="483">
        <v>9.5</v>
      </c>
      <c r="H45" s="170" t="s">
        <v>190</v>
      </c>
      <c r="I45" s="171" t="s">
        <v>6</v>
      </c>
      <c r="J45" s="377">
        <v>1</v>
      </c>
      <c r="K45" s="378">
        <v>252</v>
      </c>
      <c r="L45" s="378">
        <v>252</v>
      </c>
      <c r="M45" s="378">
        <v>252</v>
      </c>
      <c r="N45" s="174">
        <f t="shared" si="0"/>
        <v>2394</v>
      </c>
      <c r="O45" s="54"/>
      <c r="P45" s="379" t="e">
        <f t="shared" si="3"/>
        <v>#DIV/0!</v>
      </c>
      <c r="Q45" s="379" t="e">
        <f t="shared" si="1"/>
        <v>#DIV/0!</v>
      </c>
      <c r="R45" s="380" t="e">
        <f t="shared" si="2"/>
        <v>#DIV/0!</v>
      </c>
      <c r="T45" s="177"/>
    </row>
    <row r="46" spans="1:33" s="176" customFormat="1" ht="14.1" customHeight="1">
      <c r="A46" s="376">
        <v>33</v>
      </c>
      <c r="B46" s="382"/>
      <c r="C46" s="857"/>
      <c r="D46" s="858"/>
      <c r="E46" s="858"/>
      <c r="F46" s="168" t="s">
        <v>183</v>
      </c>
      <c r="G46" s="483">
        <v>19</v>
      </c>
      <c r="H46" s="170" t="s">
        <v>190</v>
      </c>
      <c r="I46" s="171" t="s">
        <v>8</v>
      </c>
      <c r="J46" s="377">
        <v>1</v>
      </c>
      <c r="K46" s="378">
        <v>104</v>
      </c>
      <c r="L46" s="378">
        <v>52</v>
      </c>
      <c r="M46" s="378">
        <v>104</v>
      </c>
      <c r="N46" s="174">
        <f t="shared" si="0"/>
        <v>1976</v>
      </c>
      <c r="O46" s="54"/>
      <c r="P46" s="379" t="e">
        <f t="shared" si="3"/>
        <v>#DIV/0!</v>
      </c>
      <c r="Q46" s="379" t="e">
        <f t="shared" si="1"/>
        <v>#DIV/0!</v>
      </c>
      <c r="R46" s="380" t="e">
        <f t="shared" si="2"/>
        <v>#DIV/0!</v>
      </c>
      <c r="T46" s="177"/>
    </row>
    <row r="47" spans="1:33" s="176" customFormat="1" ht="14.1" customHeight="1">
      <c r="A47" s="376">
        <v>34</v>
      </c>
      <c r="B47" s="381"/>
      <c r="C47" s="857"/>
      <c r="D47" s="858"/>
      <c r="E47" s="858"/>
      <c r="F47" s="168" t="s">
        <v>492</v>
      </c>
      <c r="G47" s="483">
        <v>151</v>
      </c>
      <c r="H47" s="170" t="s">
        <v>190</v>
      </c>
      <c r="I47" s="171" t="s">
        <v>4</v>
      </c>
      <c r="J47" s="377">
        <v>1</v>
      </c>
      <c r="K47" s="378">
        <v>104</v>
      </c>
      <c r="L47" s="378">
        <v>52</v>
      </c>
      <c r="M47" s="378">
        <v>252</v>
      </c>
      <c r="N47" s="174">
        <f t="shared" si="0"/>
        <v>15704</v>
      </c>
      <c r="O47" s="54"/>
      <c r="P47" s="379" t="e">
        <f t="shared" si="3"/>
        <v>#DIV/0!</v>
      </c>
      <c r="Q47" s="379" t="e">
        <f t="shared" si="1"/>
        <v>#DIV/0!</v>
      </c>
      <c r="R47" s="380" t="e">
        <f t="shared" si="2"/>
        <v>#DIV/0!</v>
      </c>
      <c r="T47" s="177"/>
    </row>
    <row r="48" spans="1:33">
      <c r="A48" s="376">
        <v>35</v>
      </c>
      <c r="B48" s="383"/>
      <c r="C48" s="859"/>
      <c r="D48" s="860"/>
      <c r="E48" s="860"/>
      <c r="F48" s="168" t="s">
        <v>493</v>
      </c>
      <c r="G48" s="483">
        <v>12</v>
      </c>
      <c r="H48" s="170" t="s">
        <v>190</v>
      </c>
      <c r="I48" s="171" t="s">
        <v>5</v>
      </c>
      <c r="J48" s="377"/>
      <c r="K48" s="378">
        <v>104</v>
      </c>
      <c r="L48" s="378">
        <v>52</v>
      </c>
      <c r="M48" s="378">
        <v>252</v>
      </c>
      <c r="N48" s="174">
        <f t="shared" si="0"/>
        <v>1248</v>
      </c>
      <c r="O48" s="54"/>
      <c r="P48" s="379" t="e">
        <f t="shared" si="3"/>
        <v>#DIV/0!</v>
      </c>
      <c r="Q48" s="379" t="e">
        <f t="shared" si="1"/>
        <v>#DIV/0!</v>
      </c>
      <c r="R48" s="380" t="e">
        <f t="shared" si="2"/>
        <v>#DIV/0!</v>
      </c>
    </row>
    <row r="49" spans="6:6">
      <c r="F49" s="1"/>
    </row>
  </sheetData>
  <sheetProtection algorithmName="SHA-512" hashValue="7M5NeVK7Gpo2cjxMmeJCN6+0I0CHpNrPg1FzxwP2kcG9bi2UeS/tCijw4yVNfvXzejNDe3kF3xym9Lkbc5qaXg==" saltValue="AtANgEs7CgGEsdxFeFHCrQ==" spinCount="100000" sheet="1" autoFilter="0"/>
  <autoFilter ref="A12:O47" xr:uid="{00000000-0009-0000-0000-000008000000}"/>
  <mergeCells count="14">
    <mergeCell ref="R9:R10"/>
    <mergeCell ref="H7:N10"/>
    <mergeCell ref="A2:C6"/>
    <mergeCell ref="D2:G6"/>
    <mergeCell ref="O2:Q2"/>
    <mergeCell ref="R2:R3"/>
    <mergeCell ref="O3:Q3"/>
    <mergeCell ref="H2:N6"/>
    <mergeCell ref="C45:E48"/>
    <mergeCell ref="A7:C10"/>
    <mergeCell ref="D7:E10"/>
    <mergeCell ref="F7:G10"/>
    <mergeCell ref="O7:Q8"/>
    <mergeCell ref="O9:Q10"/>
  </mergeCells>
  <hyperlinks>
    <hyperlink ref="O2" location="Übersicht!A1" display="zur Gesamtübersicht" xr:uid="{00000000-0004-0000-0800-000001000000}"/>
    <hyperlink ref="O3:Q3" location="'3-Angebotsgesamtübersicht'!A1" display="zur Angebotsgesamtübersicht" xr:uid="{94AF99FF-689C-49A3-B0DE-BF7AA7379475}"/>
  </hyperlinks>
  <pageMargins left="0.70866141732283472" right="0.70866141732283472" top="0.78740157480314965" bottom="0.78740157480314965" header="0.31496062992125984" footer="0.31496062992125984"/>
  <pageSetup paperSize="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tabColor theme="9" tint="0.59999389629810485"/>
  </sheetPr>
  <dimension ref="A1:X21"/>
  <sheetViews>
    <sheetView tabSelected="1" workbookViewId="0">
      <selection activeCell="P14" sqref="P14"/>
    </sheetView>
  </sheetViews>
  <sheetFormatPr baseColWidth="10" defaultColWidth="11.42578125" defaultRowHeight="15"/>
  <cols>
    <col min="1" max="1" width="4.42578125" customWidth="1"/>
    <col min="2" max="2" width="8.7109375" hidden="1" customWidth="1"/>
    <col min="3" max="3" width="7.28515625" customWidth="1"/>
    <col min="4" max="4" width="6.42578125" style="46" bestFit="1" customWidth="1"/>
    <col min="5" max="5" width="7.140625" style="46" customWidth="1"/>
    <col min="6" max="6" width="17.28515625" customWidth="1"/>
    <col min="7" max="7" width="8.28515625" customWidth="1"/>
    <col min="8" max="8" width="9.140625" customWidth="1"/>
    <col min="9" max="9" width="7.5703125" customWidth="1"/>
    <col min="10" max="10" width="4.28515625" hidden="1" customWidth="1"/>
    <col min="11" max="11" width="7" customWidth="1"/>
    <col min="12" max="12" width="6.7109375" hidden="1" customWidth="1"/>
    <col min="13" max="13" width="6.28515625" hidden="1" customWidth="1"/>
    <col min="14" max="14" width="10.85546875" bestFit="1" customWidth="1"/>
    <col min="15" max="15" width="10.140625" customWidth="1"/>
    <col min="16" max="16" width="8.140625" customWidth="1"/>
    <col min="17" max="17" width="12.42578125" customWidth="1"/>
    <col min="18" max="18" width="15.7109375" customWidth="1"/>
    <col min="19" max="21" width="10.7109375" customWidth="1"/>
    <col min="22" max="22" width="31.85546875" customWidth="1"/>
    <col min="23" max="23" width="1.140625" customWidth="1"/>
    <col min="24" max="24" width="16.42578125" bestFit="1" customWidth="1"/>
    <col min="38" max="38" width="11" customWidth="1"/>
  </cols>
  <sheetData>
    <row r="1" spans="1:24" ht="7.5" customHeight="1" thickBot="1"/>
    <row r="2" spans="1:24" ht="21.6" customHeight="1">
      <c r="A2" s="905" t="s">
        <v>140</v>
      </c>
      <c r="B2" s="906"/>
      <c r="C2" s="906"/>
      <c r="D2" s="907" t="s">
        <v>265</v>
      </c>
      <c r="E2" s="907"/>
      <c r="F2" s="907"/>
      <c r="G2" s="907"/>
      <c r="H2" s="919" t="str">
        <f>'3-Angebotsgesamtübersicht'!$G$2</f>
        <v>Firma</v>
      </c>
      <c r="I2" s="920"/>
      <c r="J2" s="920"/>
      <c r="K2" s="920"/>
      <c r="L2" s="920"/>
      <c r="M2" s="920"/>
      <c r="N2" s="921"/>
      <c r="O2" s="909" t="s">
        <v>173</v>
      </c>
      <c r="P2" s="909"/>
      <c r="Q2" s="909"/>
      <c r="R2" s="910" t="s">
        <v>172</v>
      </c>
      <c r="V2" s="465"/>
    </row>
    <row r="3" spans="1:24" ht="27" customHeight="1">
      <c r="A3" s="888"/>
      <c r="B3" s="889"/>
      <c r="C3" s="889"/>
      <c r="D3" s="908"/>
      <c r="E3" s="908"/>
      <c r="F3" s="908"/>
      <c r="G3" s="908"/>
      <c r="H3" s="922"/>
      <c r="I3" s="923"/>
      <c r="J3" s="923"/>
      <c r="K3" s="923"/>
      <c r="L3" s="923"/>
      <c r="M3" s="923"/>
      <c r="N3" s="924"/>
      <c r="O3" s="912" t="s">
        <v>3</v>
      </c>
      <c r="P3" s="912"/>
      <c r="Q3" s="912"/>
      <c r="R3" s="911"/>
      <c r="X3" s="466"/>
    </row>
    <row r="4" spans="1:24" ht="15" customHeight="1">
      <c r="A4" s="888"/>
      <c r="B4" s="889"/>
      <c r="C4" s="889"/>
      <c r="D4" s="908"/>
      <c r="E4" s="908"/>
      <c r="F4" s="908"/>
      <c r="G4" s="908"/>
      <c r="H4" s="922"/>
      <c r="I4" s="923"/>
      <c r="J4" s="923"/>
      <c r="K4" s="923"/>
      <c r="L4" s="923"/>
      <c r="M4" s="923"/>
      <c r="N4" s="924"/>
      <c r="O4" s="913"/>
      <c r="P4" s="914"/>
      <c r="Q4" s="914"/>
      <c r="R4" s="577"/>
      <c r="X4" s="467"/>
    </row>
    <row r="5" spans="1:24" ht="15.75" customHeight="1">
      <c r="A5" s="888"/>
      <c r="B5" s="889"/>
      <c r="C5" s="889"/>
      <c r="D5" s="908"/>
      <c r="E5" s="908"/>
      <c r="F5" s="908"/>
      <c r="G5" s="908"/>
      <c r="H5" s="922"/>
      <c r="I5" s="923"/>
      <c r="J5" s="923"/>
      <c r="K5" s="923"/>
      <c r="L5" s="923"/>
      <c r="M5" s="923"/>
      <c r="N5" s="924"/>
      <c r="O5" s="915"/>
      <c r="P5" s="916"/>
      <c r="Q5" s="916"/>
      <c r="R5" s="577"/>
    </row>
    <row r="6" spans="1:24" ht="15.75" customHeight="1">
      <c r="A6" s="888"/>
      <c r="B6" s="889"/>
      <c r="C6" s="889"/>
      <c r="D6" s="908"/>
      <c r="E6" s="908"/>
      <c r="F6" s="908"/>
      <c r="G6" s="908"/>
      <c r="H6" s="925"/>
      <c r="I6" s="926"/>
      <c r="J6" s="926"/>
      <c r="K6" s="926"/>
      <c r="L6" s="926"/>
      <c r="M6" s="926"/>
      <c r="N6" s="927"/>
      <c r="O6" s="917"/>
      <c r="P6" s="918"/>
      <c r="Q6" s="918"/>
      <c r="R6" s="577"/>
    </row>
    <row r="7" spans="1:24" ht="15" customHeight="1">
      <c r="A7" s="888" t="s">
        <v>141</v>
      </c>
      <c r="B7" s="889"/>
      <c r="C7" s="889"/>
      <c r="D7" s="802" t="s">
        <v>573</v>
      </c>
      <c r="E7" s="863"/>
      <c r="F7" s="864" t="s">
        <v>266</v>
      </c>
      <c r="G7" s="864"/>
      <c r="H7" s="896"/>
      <c r="I7" s="897"/>
      <c r="J7" s="897"/>
      <c r="K7" s="897"/>
      <c r="L7" s="897"/>
      <c r="M7" s="897"/>
      <c r="N7" s="898"/>
      <c r="O7" s="865" t="s">
        <v>167</v>
      </c>
      <c r="P7" s="865"/>
      <c r="Q7" s="865"/>
      <c r="R7" s="578"/>
    </row>
    <row r="8" spans="1:24" ht="15.75" customHeight="1" thickBot="1">
      <c r="A8" s="888"/>
      <c r="B8" s="889"/>
      <c r="C8" s="889"/>
      <c r="D8" s="863"/>
      <c r="E8" s="863"/>
      <c r="F8" s="864"/>
      <c r="G8" s="864"/>
      <c r="H8" s="899"/>
      <c r="I8" s="900"/>
      <c r="J8" s="900"/>
      <c r="K8" s="900"/>
      <c r="L8" s="900"/>
      <c r="M8" s="900"/>
      <c r="N8" s="901"/>
      <c r="O8" s="866"/>
      <c r="P8" s="866"/>
      <c r="Q8" s="866"/>
      <c r="R8" s="579"/>
    </row>
    <row r="9" spans="1:24" ht="15" customHeight="1">
      <c r="A9" s="888"/>
      <c r="B9" s="889"/>
      <c r="C9" s="889"/>
      <c r="D9" s="863"/>
      <c r="E9" s="863"/>
      <c r="F9" s="864"/>
      <c r="G9" s="864"/>
      <c r="H9" s="899"/>
      <c r="I9" s="900"/>
      <c r="J9" s="900"/>
      <c r="K9" s="900"/>
      <c r="L9" s="900"/>
      <c r="M9" s="900"/>
      <c r="N9" s="901"/>
      <c r="O9" s="890">
        <f>'2-Preisblatt'!D5</f>
        <v>0</v>
      </c>
      <c r="P9" s="891"/>
      <c r="Q9" s="892"/>
      <c r="R9" s="868" t="s">
        <v>165</v>
      </c>
      <c r="V9" s="887"/>
    </row>
    <row r="10" spans="1:24" ht="15.75" customHeight="1" thickBot="1">
      <c r="A10" s="888"/>
      <c r="B10" s="889"/>
      <c r="C10" s="889"/>
      <c r="D10" s="863"/>
      <c r="E10" s="863"/>
      <c r="F10" s="864"/>
      <c r="G10" s="864"/>
      <c r="H10" s="902"/>
      <c r="I10" s="903"/>
      <c r="J10" s="903"/>
      <c r="K10" s="903"/>
      <c r="L10" s="903"/>
      <c r="M10" s="903"/>
      <c r="N10" s="904"/>
      <c r="O10" s="893"/>
      <c r="P10" s="894"/>
      <c r="Q10" s="895"/>
      <c r="R10" s="869"/>
      <c r="V10" s="887"/>
    </row>
    <row r="11" spans="1:24" ht="41.25" customHeight="1">
      <c r="A11" s="580" t="s">
        <v>142</v>
      </c>
      <c r="B11" s="581"/>
      <c r="C11" s="581"/>
      <c r="D11" s="581" t="s">
        <v>181</v>
      </c>
      <c r="E11" s="581" t="s">
        <v>175</v>
      </c>
      <c r="F11" s="582" t="s">
        <v>148</v>
      </c>
      <c r="G11" s="583" t="s">
        <v>145</v>
      </c>
      <c r="H11" s="581" t="s">
        <v>43</v>
      </c>
      <c r="I11" s="584" t="s">
        <v>176</v>
      </c>
      <c r="J11" s="584" t="s">
        <v>177</v>
      </c>
      <c r="K11" s="585" t="s">
        <v>146</v>
      </c>
      <c r="L11" s="585"/>
      <c r="M11" s="586"/>
      <c r="N11" s="587" t="s">
        <v>62</v>
      </c>
      <c r="O11" s="635" t="s">
        <v>563</v>
      </c>
      <c r="P11" s="588" t="s">
        <v>147</v>
      </c>
      <c r="Q11" s="588"/>
      <c r="R11" s="589" t="s">
        <v>556</v>
      </c>
      <c r="V11" s="469"/>
    </row>
    <row r="12" spans="1:24" ht="22.5">
      <c r="A12" s="590"/>
      <c r="B12" s="591"/>
      <c r="C12" s="591"/>
      <c r="D12" s="591" t="s">
        <v>143</v>
      </c>
      <c r="E12" s="591"/>
      <c r="F12" s="592" t="s">
        <v>148</v>
      </c>
      <c r="G12" s="593" t="s">
        <v>149</v>
      </c>
      <c r="H12" s="591" t="s">
        <v>150</v>
      </c>
      <c r="I12" s="594" t="s">
        <v>144</v>
      </c>
      <c r="J12" s="595"/>
      <c r="K12" s="596"/>
      <c r="L12" s="596" t="s">
        <v>151</v>
      </c>
      <c r="M12" s="596" t="s">
        <v>557</v>
      </c>
      <c r="N12" s="597" t="s">
        <v>153</v>
      </c>
      <c r="O12" s="598" t="s">
        <v>564</v>
      </c>
      <c r="P12" s="599" t="s">
        <v>154</v>
      </c>
      <c r="Q12" s="599" t="s">
        <v>155</v>
      </c>
      <c r="R12" s="600" t="s">
        <v>156</v>
      </c>
      <c r="V12" s="468"/>
    </row>
    <row r="13" spans="1:24">
      <c r="A13" s="601"/>
      <c r="B13" s="602"/>
      <c r="C13" s="603"/>
      <c r="D13" s="603"/>
      <c r="E13" s="603"/>
      <c r="F13" s="604" t="s">
        <v>139</v>
      </c>
      <c r="G13" s="605">
        <f>SUM(G14:G$21)</f>
        <v>74.430000000000007</v>
      </c>
      <c r="H13" s="606"/>
      <c r="I13" s="603"/>
      <c r="J13" s="607"/>
      <c r="K13" s="606"/>
      <c r="L13" s="606"/>
      <c r="M13" s="606"/>
      <c r="N13" s="605">
        <f>SUM(N14:N$21)</f>
        <v>11126.96</v>
      </c>
      <c r="O13" s="606"/>
      <c r="P13" s="608" t="e">
        <f>SUM(P14:P$21)</f>
        <v>#DIV/0!</v>
      </c>
      <c r="Q13" s="608" t="e">
        <f>SUM(Q14:Q$21)</f>
        <v>#DIV/0!</v>
      </c>
      <c r="R13" s="609" t="e">
        <f>SUM(R14:R$21)</f>
        <v>#DIV/0!</v>
      </c>
    </row>
    <row r="14" spans="1:24" s="177" customFormat="1" ht="15.95" customHeight="1">
      <c r="A14" s="610">
        <v>1</v>
      </c>
      <c r="B14" s="611"/>
      <c r="C14" s="612"/>
      <c r="D14" s="613"/>
      <c r="E14" s="614"/>
      <c r="F14" s="613" t="s">
        <v>193</v>
      </c>
      <c r="G14" s="615">
        <v>21.87</v>
      </c>
      <c r="H14" s="614" t="s">
        <v>435</v>
      </c>
      <c r="I14" s="616" t="s">
        <v>5</v>
      </c>
      <c r="J14" s="617"/>
      <c r="K14" s="618">
        <v>104</v>
      </c>
      <c r="L14" s="618">
        <v>52</v>
      </c>
      <c r="M14" s="618">
        <v>252</v>
      </c>
      <c r="N14" s="619">
        <f t="shared" ref="N14:N19" si="0">G14*K14</f>
        <v>2274.48</v>
      </c>
      <c r="O14" s="470"/>
      <c r="P14" s="620" t="e">
        <f>N14/O14</f>
        <v>#DIV/0!</v>
      </c>
      <c r="Q14" s="620" t="e">
        <f t="shared" ref="Q14:Q19" si="1">P14/12</f>
        <v>#DIV/0!</v>
      </c>
      <c r="R14" s="471" t="e">
        <f t="shared" ref="R14:R19" si="2">P14*$O$9</f>
        <v>#DIV/0!</v>
      </c>
    </row>
    <row r="15" spans="1:24" s="177" customFormat="1" ht="15.95" customHeight="1">
      <c r="A15" s="610">
        <v>2</v>
      </c>
      <c r="B15" s="621"/>
      <c r="C15" s="612"/>
      <c r="D15" s="613"/>
      <c r="E15" s="614"/>
      <c r="F15" s="613" t="s">
        <v>194</v>
      </c>
      <c r="G15" s="615">
        <v>11.2</v>
      </c>
      <c r="H15" s="614" t="s">
        <v>412</v>
      </c>
      <c r="I15" s="616" t="s">
        <v>7</v>
      </c>
      <c r="J15" s="617"/>
      <c r="K15" s="618">
        <v>104</v>
      </c>
      <c r="L15" s="618">
        <v>104</v>
      </c>
      <c r="M15" s="618">
        <v>252</v>
      </c>
      <c r="N15" s="619">
        <f t="shared" si="0"/>
        <v>1164.8</v>
      </c>
      <c r="O15" s="470"/>
      <c r="P15" s="620" t="e">
        <f t="shared" ref="P15:P21" si="3">N15/O15</f>
        <v>#DIV/0!</v>
      </c>
      <c r="Q15" s="620" t="e">
        <f t="shared" si="1"/>
        <v>#DIV/0!</v>
      </c>
      <c r="R15" s="471" t="e">
        <f t="shared" si="2"/>
        <v>#DIV/0!</v>
      </c>
    </row>
    <row r="16" spans="1:24" s="177" customFormat="1" ht="15.95" customHeight="1">
      <c r="A16" s="610">
        <v>3</v>
      </c>
      <c r="B16" s="611"/>
      <c r="C16" s="612"/>
      <c r="D16" s="613"/>
      <c r="E16" s="622"/>
      <c r="F16" s="613" t="s">
        <v>183</v>
      </c>
      <c r="G16" s="615">
        <v>7.31</v>
      </c>
      <c r="H16" s="614" t="s">
        <v>411</v>
      </c>
      <c r="I16" s="616" t="s">
        <v>8</v>
      </c>
      <c r="J16" s="617"/>
      <c r="K16" s="618">
        <v>252</v>
      </c>
      <c r="L16" s="618">
        <v>52</v>
      </c>
      <c r="M16" s="618">
        <v>252</v>
      </c>
      <c r="N16" s="619">
        <f t="shared" si="0"/>
        <v>1842.12</v>
      </c>
      <c r="O16" s="470"/>
      <c r="P16" s="620" t="e">
        <f t="shared" si="3"/>
        <v>#DIV/0!</v>
      </c>
      <c r="Q16" s="620" t="e">
        <f t="shared" si="1"/>
        <v>#DIV/0!</v>
      </c>
      <c r="R16" s="471" t="e">
        <f t="shared" si="2"/>
        <v>#DIV/0!</v>
      </c>
    </row>
    <row r="17" spans="1:19" s="472" customFormat="1" ht="15.95" customHeight="1">
      <c r="A17" s="610">
        <v>4</v>
      </c>
      <c r="B17" s="621"/>
      <c r="C17" s="612"/>
      <c r="D17" s="613"/>
      <c r="E17" s="622"/>
      <c r="F17" s="613" t="s">
        <v>404</v>
      </c>
      <c r="G17" s="615">
        <v>5.17</v>
      </c>
      <c r="H17" s="614" t="s">
        <v>411</v>
      </c>
      <c r="I17" s="616" t="s">
        <v>8</v>
      </c>
      <c r="J17" s="617"/>
      <c r="K17" s="618">
        <v>252</v>
      </c>
      <c r="L17" s="618">
        <v>52</v>
      </c>
      <c r="M17" s="618">
        <v>252</v>
      </c>
      <c r="N17" s="619">
        <f t="shared" si="0"/>
        <v>1302.8399999999999</v>
      </c>
      <c r="O17" s="470"/>
      <c r="P17" s="620" t="e">
        <f t="shared" si="3"/>
        <v>#DIV/0!</v>
      </c>
      <c r="Q17" s="620" t="e">
        <f t="shared" si="1"/>
        <v>#DIV/0!</v>
      </c>
      <c r="R17" s="471" t="e">
        <f t="shared" si="2"/>
        <v>#DIV/0!</v>
      </c>
      <c r="S17" s="177"/>
    </row>
    <row r="18" spans="1:19" s="472" customFormat="1" ht="15.95" customHeight="1">
      <c r="A18" s="610">
        <v>5</v>
      </c>
      <c r="B18" s="621"/>
      <c r="C18" s="612"/>
      <c r="D18" s="613"/>
      <c r="E18" s="622"/>
      <c r="F18" s="473" t="s">
        <v>448</v>
      </c>
      <c r="G18" s="615">
        <v>3.4</v>
      </c>
      <c r="H18" s="614" t="s">
        <v>412</v>
      </c>
      <c r="I18" s="616" t="s">
        <v>6</v>
      </c>
      <c r="J18" s="617"/>
      <c r="K18" s="618">
        <v>252</v>
      </c>
      <c r="L18" s="618">
        <v>252</v>
      </c>
      <c r="M18" s="618">
        <v>252</v>
      </c>
      <c r="N18" s="619">
        <f t="shared" si="0"/>
        <v>856.8</v>
      </c>
      <c r="O18" s="470"/>
      <c r="P18" s="620" t="e">
        <f t="shared" si="3"/>
        <v>#DIV/0!</v>
      </c>
      <c r="Q18" s="620" t="e">
        <f t="shared" si="1"/>
        <v>#DIV/0!</v>
      </c>
      <c r="R18" s="471" t="e">
        <f t="shared" si="2"/>
        <v>#DIV/0!</v>
      </c>
      <c r="S18" s="177"/>
    </row>
    <row r="19" spans="1:19" s="472" customFormat="1" ht="15.95" customHeight="1">
      <c r="A19" s="610">
        <v>6</v>
      </c>
      <c r="B19" s="621"/>
      <c r="C19" s="612"/>
      <c r="D19" s="613"/>
      <c r="E19" s="622"/>
      <c r="F19" s="613" t="s">
        <v>193</v>
      </c>
      <c r="G19" s="615">
        <v>7.98</v>
      </c>
      <c r="H19" s="614" t="s">
        <v>412</v>
      </c>
      <c r="I19" s="616" t="s">
        <v>5</v>
      </c>
      <c r="J19" s="617"/>
      <c r="K19" s="618">
        <v>104</v>
      </c>
      <c r="L19" s="618">
        <v>52</v>
      </c>
      <c r="M19" s="618">
        <v>252</v>
      </c>
      <c r="N19" s="619">
        <f t="shared" si="0"/>
        <v>829.92000000000007</v>
      </c>
      <c r="O19" s="470"/>
      <c r="P19" s="620" t="e">
        <f t="shared" si="3"/>
        <v>#DIV/0!</v>
      </c>
      <c r="Q19" s="620" t="e">
        <f t="shared" si="1"/>
        <v>#DIV/0!</v>
      </c>
      <c r="R19" s="471" t="e">
        <f t="shared" si="2"/>
        <v>#DIV/0!</v>
      </c>
      <c r="S19" s="177"/>
    </row>
    <row r="20" spans="1:19" ht="15.95" customHeight="1">
      <c r="A20" s="610">
        <v>7</v>
      </c>
      <c r="B20" s="621"/>
      <c r="C20" s="612"/>
      <c r="D20" s="613"/>
      <c r="E20" s="622"/>
      <c r="F20" s="613" t="s">
        <v>193</v>
      </c>
      <c r="G20" s="615">
        <v>10.5</v>
      </c>
      <c r="H20" s="614" t="s">
        <v>412</v>
      </c>
      <c r="I20" s="616" t="s">
        <v>5</v>
      </c>
      <c r="J20" s="617"/>
      <c r="K20" s="618">
        <v>104</v>
      </c>
      <c r="L20" s="618">
        <v>52</v>
      </c>
      <c r="M20" s="618">
        <v>252</v>
      </c>
      <c r="N20" s="619">
        <f t="shared" ref="N20:N21" si="4">G20*K20</f>
        <v>1092</v>
      </c>
      <c r="O20" s="470"/>
      <c r="P20" s="620" t="e">
        <f t="shared" si="3"/>
        <v>#DIV/0!</v>
      </c>
      <c r="Q20" s="620" t="e">
        <f t="shared" ref="Q20:Q21" si="5">P20/12</f>
        <v>#DIV/0!</v>
      </c>
      <c r="R20" s="471" t="e">
        <f t="shared" ref="R20:R21" si="6">P20*$O$9</f>
        <v>#DIV/0!</v>
      </c>
    </row>
    <row r="21" spans="1:19" ht="15.95" customHeight="1" thickBot="1">
      <c r="A21" s="623">
        <v>8</v>
      </c>
      <c r="B21" s="624"/>
      <c r="C21" s="625"/>
      <c r="D21" s="626"/>
      <c r="E21" s="627"/>
      <c r="F21" s="626" t="s">
        <v>453</v>
      </c>
      <c r="G21" s="628">
        <v>7</v>
      </c>
      <c r="H21" s="629" t="s">
        <v>412</v>
      </c>
      <c r="I21" s="630" t="s">
        <v>5</v>
      </c>
      <c r="J21" s="631"/>
      <c r="K21" s="632">
        <v>252</v>
      </c>
      <c r="L21" s="632">
        <v>252</v>
      </c>
      <c r="M21" s="632">
        <v>252</v>
      </c>
      <c r="N21" s="633">
        <f t="shared" si="4"/>
        <v>1764</v>
      </c>
      <c r="O21" s="487"/>
      <c r="P21" s="634" t="e">
        <f t="shared" si="3"/>
        <v>#DIV/0!</v>
      </c>
      <c r="Q21" s="634" t="e">
        <f t="shared" si="5"/>
        <v>#DIV/0!</v>
      </c>
      <c r="R21" s="488" t="e">
        <f t="shared" si="6"/>
        <v>#DIV/0!</v>
      </c>
    </row>
  </sheetData>
  <sheetProtection algorithmName="SHA-512" hashValue="bQHeadFpzTMVmxQCiQNE5OoCJEBLcFbloWpD6AFsWwbFrdyoVQoBRZMESXkcYYdoPxmU/iB8/uw5xAYYXHnHtw==" saltValue="VeDY6IGV3459tBWe/ehW+A==" spinCount="100000" sheet="1" objects="1" scenarios="1"/>
  <mergeCells count="17">
    <mergeCell ref="A2:C6"/>
    <mergeCell ref="D2:G6"/>
    <mergeCell ref="O2:Q2"/>
    <mergeCell ref="R2:R3"/>
    <mergeCell ref="O3:Q3"/>
    <mergeCell ref="O4:Q4"/>
    <mergeCell ref="O5:Q5"/>
    <mergeCell ref="O6:Q6"/>
    <mergeCell ref="H2:N6"/>
    <mergeCell ref="V9:V10"/>
    <mergeCell ref="A7:C10"/>
    <mergeCell ref="D7:E10"/>
    <mergeCell ref="F7:G10"/>
    <mergeCell ref="O7:Q8"/>
    <mergeCell ref="O9:Q10"/>
    <mergeCell ref="R9:R10"/>
    <mergeCell ref="H7:N10"/>
  </mergeCells>
  <hyperlinks>
    <hyperlink ref="O2" location="Übersicht!A1" display="zur Gesamtübersicht" xr:uid="{00000000-0004-0000-0900-000001000000}"/>
    <hyperlink ref="O3:Q3" location="'3-Angebotsgesamtübersicht'!A1" display="zur Angebotsgesamtübersicht" xr:uid="{22294310-1E5E-4834-89D2-0CE65996EE4E}"/>
  </hyperlinks>
  <pageMargins left="0.70866141732283472" right="0.7086614173228347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Übersicht</vt:lpstr>
      <vt:lpstr>1-Kalk_SVR</vt:lpstr>
      <vt:lpstr>2-Preisblatt</vt:lpstr>
      <vt:lpstr>3-Angebotsgesamtübersicht</vt:lpstr>
      <vt:lpstr>4-Legende</vt:lpstr>
      <vt:lpstr>5-LB UR</vt:lpstr>
      <vt:lpstr>1-SV</vt:lpstr>
      <vt:lpstr>2-Marstall</vt:lpstr>
      <vt:lpstr>3- Friedhof</vt:lpstr>
      <vt:lpstr>4-ADA</vt:lpstr>
      <vt:lpstr>5-Bibo</vt:lpstr>
      <vt:lpstr>6a-Volkshaus-UR</vt:lpstr>
      <vt:lpstr>6b-Volkshaus- BR</vt:lpstr>
      <vt:lpstr>'1-Kalk_SVR'!Druckbereich</vt:lpstr>
      <vt:lpstr>'2-Preisblatt'!Druckbereich</vt:lpstr>
      <vt:lpstr>'4-Legende'!Druckbereich</vt:lpstr>
      <vt:lpstr>'5-LB UR'!Druckbereich</vt:lpstr>
      <vt:lpstr>zur_Übersicht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2006-09-21T08:52:22Z</dcterms:created>
  <dcterms:modified xsi:type="dcterms:W3CDTF">2024-12-10T11:55:57Z</dcterms:modified>
</cp:coreProperties>
</file>