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rsten.Wilberg\Desktop\Endgeräte und Zubehör_Plan_D_NEU\Endgeräte und Zubehör_Plan_D_NEU\"/>
    </mc:Choice>
  </mc:AlternateContent>
  <xr:revisionPtr revIDLastSave="0" documentId="13_ncr:1_{17078401-F457-49CD-8D39-C6309E412B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5" i="1" l="1"/>
  <c r="H11" i="1"/>
  <c r="H10" i="1"/>
  <c r="H8" i="1"/>
  <c r="H16" i="1"/>
  <c r="H13" i="1"/>
  <c r="H14" i="1"/>
  <c r="H12" i="1"/>
  <c r="H17" i="1" l="1"/>
  <c r="H20" i="1" l="1"/>
  <c r="H21" i="1" l="1"/>
  <c r="H22" i="1" s="1"/>
  <c r="H23" i="1" s="1"/>
</calcChain>
</file>

<file path=xl/sharedStrings.xml><?xml version="1.0" encoding="utf-8"?>
<sst xmlns="http://schemas.openxmlformats.org/spreadsheetml/2006/main" count="27" uniqueCount="27">
  <si>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</si>
  <si>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</si>
  <si>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</si>
  <si>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</si>
  <si>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</si>
  <si>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</si>
  <si>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</si>
  <si>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</si>
  <si>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</si>
  <si>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</si>
  <si>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</si>
  <si>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</si>
  <si>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</si>
  <si>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</si>
  <si>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</si>
  <si>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</si>
  <si>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</si>
  <si>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7</t>
  </si>
  <si>
    <t>Lieferung von Audio und Video inkl. Zubehör lt. LV. (Los 7)</t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</si>
  <si>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Bolin D412 Dante AV-Ultra, neu, "oder gleichwertig"</t>
    </r>
    <r>
      <rPr>
        <sz val="10"/>
        <color theme="1"/>
        <rFont val="Arial"/>
        <family val="2"/>
      </rPr>
      <t xml:space="preserve">
- Bauform: PTZ-Kamera mit Dante AV-Ultra und Tally-Licht
- Videosensor: 1/2,8 Zoll, Sony IMX 415, UHD 4K/60, 4:4:4, 8,29 Megapixel effektiv, 3840 x 2160
- Objektiv: Brennweite: f = 3,86 mm ~ 42,95 mm, Blende: F1,8 (W) ~ F3,68 (T), 12x optischer Zoom
- Auflösung und Bildrate: HDMI 2.0: 3840x2160p 60/59,94/50/30/29,97/25/23,98; 1920x1080p 60/59,94/50/30/29,97/25/23,98; 1280x720p 60/59,94/50
- Sichtfeld: Horizontal 72,06° (W) ~ 6,86° (T), Vertikal 44,51 °(W) ~ 3,86° (T)
- Farbformat/-raum: RGB 8bit 4:4:4 / YUV 8bit 4:4:4 / YUV 12bit 4:2:2 / YUV 8bit 4:2:0, - YUV(YCbCr), RGB
Weiteres: 0,005 Lux im automatischen Belichtungsmodus
- Belichtungszeit: 1/1s ~ 1/10000s
- Fokus: Auto, Manuell, One Push
- Weißabgleich: automatisch
- Belichtung: Vollautomatisch, Manuell
- Dante AV - Dante AV Ultra
- 1Gbps Ethernet
- Optimierte Implementierung von JPEG2000-Codecs in FPGA, lizenziert von IntoPIX
- Video-Streaming Unicast oder Multicast
- Latenz &lt; 8ms mit Low Latency Mode
- Anschlüsse: 1x HDMI 2.0 (Audio, Video), 1x IP (Dante AV, HEVC), RJ45 (1 Gbps, PoE++), Tally-Licht vorn (rot),  1x USB 2.0 Typ A, 1x 3,5 mm Stereo-Miniklinke (MIC, LINE), 2x RJ45 Kamerasteuerung (RS232/422, IR-Fernbedienung, DIP-Schalter für Systemeinstellungen
- Mechanik: Horizontale Schwenkbewegung: ±175°, Kippbewegung Vertikal: +90° bis -30°, Voreinstellungsspeicher
- Stromversorgung: DC 12V, PoE++ (802.3bt), Max. 37 W
- Lieferumfang: PTZ-Kamera, Netzteil 12 V DC, 4 A, IR-Fernbedienung R2, Kameraadapter-Steuerkabel RJ45 auf Seriell
- Garantie: min. 2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</si>
  <si>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Bolin C-WPLP Wall Mount , neu, "oder gleichwertig", passend zu Pos1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</si>
  <si>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9.solutions Deluxe Heavy-Duty Tripod (Artikel-Nr.: 9.TR1), neu, "oder gleichwertig"</t>
    </r>
    <r>
      <rPr>
        <sz val="10"/>
        <color theme="1"/>
        <rFont val="Arial"/>
        <family val="2"/>
      </rPr>
      <t xml:space="preserve">
Bauform:	Tripod, 3-stufige äußerer Rohrverschiebung (kein Teleskop), Gesamtlänge im geschlossenen Zustand 77cm, Traglast 20 kg
Arbeitshöhe min/max: 72cm/168 cm
Gewicht:	&lt;= 2900 g
Material:	Aluminium
Montagekopf: 75 mm Schalenbasis, Adapterplatte, 3/8’’ – 16 mm
Lieferumfang:	Tripod, Adapterplatte mit Head Mount, Tasche
Garantie:	min. 2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</si>
  <si>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Catchbox Plus System mit 4 Channel Hub Receiver + Dante, 1 Cube, 2 Clips &amp; 1 Stick inkl. Ladegeräte (Artikel-Nr.: PDABBCABC0EJJO-0), neu, "oder gleichwertig"</t>
    </r>
    <r>
      <rPr>
        <sz val="10"/>
        <color theme="1"/>
        <rFont val="Arial"/>
        <family val="2"/>
      </rPr>
      <t xml:space="preserve">
Bauform: Audiosystem mit Dante-Integration und 4 Mikrofonen (1x Wurfmikrofon, 2x Ansteckmikrofone, 1x Handmikrofon, Ladegeräte)
Audiolatenz: &lt;=19 ms
Verschlüsselung: AES256
Frequenzband: DECT/DECT 6.0 (1,8/1,9 GHz)
Reichweite: 100 m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</si>
  <si>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Fostex 6301 DT , neu, "oder gleichwertig"</t>
    </r>
    <r>
      <rPr>
        <sz val="10"/>
        <color theme="1"/>
        <rFont val="Arial"/>
        <family val="2"/>
      </rPr>
      <t xml:space="preserve">
- Bauform: Aktiver Installationslautsprecher
- Parameter: Magnetisch geschirmter Breitbandlautsprecher, 10 cm
- Verstärkerleistung 20 W Klasse D
- Frequenzgang 70 ~ 15000 Hz
- SPL 85 dB/W (max. 98 dB)
- Eingelassene Bedienelemente an der Frontseite
- Auto-StandBy-Funktion
- Abnehmbares Netzkabel
- Ein-/Ausschalter und Lautstärkeregelung auf der Vorderseite
- Anschlüsse: Analog-Eingang 63 mm Klinke (unsymmetrisch), Dante-Eingang (Netzwerk), Dante-Signal schaltbar (nur links, nur rechts, links und rechts
- Stromversorgung:	120 bis 240V AC, 50 bis 60 Hz
- Lieferumfang: Lautsprecher, Stromversorgungsleitung
- Garantie: min. 3 Jahre</t>
    </r>
  </si>
  <si>
    <r>
      <rPr>
        <u/>
        <sz val="10"/>
        <color theme="1"/>
        <rFont val="Arial"/>
        <family val="2"/>
      </rPr>
      <t xml:space="preserve">Leitprodukt: </t>
    </r>
    <r>
      <rPr>
        <b/>
        <sz val="10"/>
        <color theme="1"/>
        <rFont val="Arial"/>
        <family val="2"/>
      </rPr>
      <t>Fostex EB6301 Wall Mounting, neu, "oder gleichwertig"</t>
    </r>
    <r>
      <rPr>
        <sz val="10"/>
        <color theme="1"/>
        <rFont val="Arial"/>
        <family val="2"/>
      </rPr>
      <t xml:space="preserve">
- Wandhalterung für Lautsprecher
- Lautsprecher Horizontal verstellbar
- Stabiles, gewinkeltes Profilblech, komplett inkl. Schrauben und Zubehör
- Garantie: min. 3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</si>
  <si>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K&amp;M 199 Kurzes Mikrofonstativ, neu, "oder gleichwertig"</t>
    </r>
    <r>
      <rPr>
        <sz val="10"/>
        <color theme="1"/>
        <rFont val="Arial"/>
        <family val="2"/>
      </rPr>
      <t xml:space="preserve">
- Bauform: Dreibein-Stativ, ohne Galgen, 2-fach ausziehbar, Kunststoffsockel mit umklappbaren Füßen
- Höhe: von 625 bis ca. 1480 mm
- I/O-Ports: 3 / 8 ‘‘ Gewinde
- Gewicht: &lt;= 1,5 kg
- Lieferumfang:	 Stativ
- Garantie: min.3 Jahre</t>
    </r>
  </si>
  <si>
    <r>
      <rPr>
        <u/>
        <sz val="10"/>
        <color theme="1"/>
        <rFont val="Arial"/>
        <family val="2"/>
      </rPr>
      <t>Leitprodukt: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Pro snake TPY 2060KPP, neu, "oder gleichwertig"</t>
    </r>
    <r>
      <rPr>
        <sz val="10"/>
        <color theme="1"/>
        <rFont val="Arial"/>
        <family val="2"/>
      </rPr>
      <t xml:space="preserve">
Bauform:	Y-Kabel
I/O-Ports: 1x Klinke 3,5 mm TRS male, 2x Klinke 6,3 mm TS male
Standards: Stecker farblich codiert, Vergoldete Kontakte
Länge: 6,0 m
Garantie: min. 2 Jahre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</si>
</sst>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0" fillId="0" borderId="10" xfId="0" applyNumberFormat="1" applyFill="1" applyBorder="1" applyAlignment="1" applyProtection="1">
      <alignment horizontal="center" vertical="top"/>
      <protection locked="0"/>
    </xf>
    <xf numFmtId="164" fontId="0" fillId="0" borderId="2" xfId="0" applyNumberFormat="1" applyFill="1" applyBorder="1" applyAlignment="1" applyProtection="1">
      <alignment horizontal="center"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horizontal="center" vertical="top"/>
    </xf>
    <xf numFmtId="164" fontId="0" fillId="2" borderId="10" xfId="0" applyNumberFormat="1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center" vertical="top"/>
      <protection locked="0"/>
    </xf>
    <xf numFmtId="164" fontId="0" fillId="0" borderId="10" xfId="0" applyNumberFormat="1" applyFill="1" applyBorder="1" applyAlignment="1" applyProtection="1">
      <alignment horizontal="center"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4"/>
  <sheetViews>
    <sheetView tabSelected="1" view="pageLayout" topLeftCell="A16" zoomScale="90" zoomScaleNormal="100" zoomScalePageLayoutView="90" workbookViewId="0">
      <selection activeCell="F22" activeCellId="2" sqref="G8:G17 D22 F22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10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1" customWidth="1"/>
    <col min="8" max="8" width="12.5703125" style="1" customWidth="1"/>
    <col min="9" max="16384" width="11.42578125" style="1"/>
  </cols>
  <sheetData>
    <row r="2" spans="2:8" ht="18" x14ac:dyDescent="0.2">
      <c r="B2" s="56" t="s">
        <v>15</v>
      </c>
      <c r="C2" s="56"/>
      <c r="D2" s="56"/>
      <c r="E2" s="56"/>
      <c r="F2" s="56"/>
      <c r="G2" s="56"/>
      <c r="H2" s="56"/>
    </row>
    <row r="3" spans="2:8" ht="18" x14ac:dyDescent="0.2">
      <c r="B3" s="11"/>
      <c r="C3" s="11"/>
      <c r="D3" s="11"/>
      <c r="E3" s="11"/>
      <c r="F3" s="11"/>
      <c r="G3" s="11"/>
      <c r="H3" s="11"/>
    </row>
    <row r="4" spans="2:8" x14ac:dyDescent="0.2">
      <c r="B4" s="57" t="s">
        <v>18</v>
      </c>
      <c r="C4" s="57"/>
      <c r="D4" s="57"/>
      <c r="E4" s="57"/>
      <c r="F4" s="57"/>
      <c r="G4" s="57"/>
      <c r="H4" s="57"/>
    </row>
    <row r="5" spans="2:8" ht="22.5" customHeight="1" x14ac:dyDescent="0.2">
      <c r="B5" s="61" t="s">
        <v>17</v>
      </c>
      <c r="C5" s="62"/>
      <c r="D5" s="12"/>
      <c r="E5" s="12"/>
      <c r="F5" s="12"/>
      <c r="G5" s="12"/>
      <c r="H5" s="12"/>
    </row>
    <row r="6" spans="2:8" ht="4.5" customHeight="1" x14ac:dyDescent="0.2">
      <c r="B6" s="2"/>
      <c r="C6" s="2"/>
      <c r="D6" s="2"/>
      <c r="E6" s="2"/>
      <c r="F6" s="2"/>
      <c r="G6" s="2"/>
      <c r="H6" s="2"/>
    </row>
    <row r="7" spans="2:8" ht="25.5" x14ac:dyDescent="0.2">
      <c r="B7" s="14" t="s">
        <v>0</v>
      </c>
      <c r="C7" s="43" t="s">
        <v>1</v>
      </c>
      <c r="D7" s="44"/>
      <c r="E7" s="15"/>
      <c r="F7" s="14" t="s">
        <v>2</v>
      </c>
      <c r="G7" s="16" t="s">
        <v>3</v>
      </c>
      <c r="H7" s="16" t="s">
        <v>4</v>
      </c>
    </row>
    <row r="8" spans="2:8" ht="408.75" customHeight="1" x14ac:dyDescent="0.2">
      <c r="B8" s="52">
        <v>1</v>
      </c>
      <c r="C8" s="66" t="s">
        <v>19</v>
      </c>
      <c r="D8" s="67"/>
      <c r="E8" s="68"/>
      <c r="F8" s="52">
        <v>19</v>
      </c>
      <c r="G8" s="72">
        <v>0</v>
      </c>
      <c r="H8" s="54">
        <f>F8*G8</f>
        <v>0</v>
      </c>
    </row>
    <row r="9" spans="2:8" ht="93.75" customHeight="1" x14ac:dyDescent="0.2">
      <c r="B9" s="53"/>
      <c r="C9" s="69"/>
      <c r="D9" s="70"/>
      <c r="E9" s="71"/>
      <c r="F9" s="53"/>
      <c r="G9" s="73"/>
      <c r="H9" s="55"/>
    </row>
    <row r="10" spans="2:8" ht="39" customHeight="1" x14ac:dyDescent="0.2">
      <c r="B10" s="17">
        <v>2</v>
      </c>
      <c r="C10" s="63" t="s">
        <v>20</v>
      </c>
      <c r="D10" s="64"/>
      <c r="E10" s="65"/>
      <c r="F10" s="17">
        <v>19</v>
      </c>
      <c r="G10" s="34">
        <v>0</v>
      </c>
      <c r="H10" s="18">
        <f t="shared" ref="H10:H11" si="0">F10*G10</f>
        <v>0</v>
      </c>
    </row>
    <row r="11" spans="2:8" ht="171.75" customHeight="1" x14ac:dyDescent="0.2">
      <c r="B11" s="17">
        <v>3</v>
      </c>
      <c r="C11" s="63" t="s">
        <v>21</v>
      </c>
      <c r="D11" s="64"/>
      <c r="E11" s="65"/>
      <c r="F11" s="19">
        <v>19</v>
      </c>
      <c r="G11" s="35">
        <v>0</v>
      </c>
      <c r="H11" s="18">
        <f t="shared" si="0"/>
        <v>0</v>
      </c>
    </row>
    <row r="12" spans="2:8" ht="141" customHeight="1" x14ac:dyDescent="0.2">
      <c r="B12" s="17">
        <v>4</v>
      </c>
      <c r="C12" s="63" t="s">
        <v>22</v>
      </c>
      <c r="D12" s="64"/>
      <c r="E12" s="65"/>
      <c r="F12" s="19">
        <v>19</v>
      </c>
      <c r="G12" s="35">
        <v>0</v>
      </c>
      <c r="H12" s="18">
        <f t="shared" ref="H12" si="1">F12*G12</f>
        <v>0</v>
      </c>
    </row>
    <row r="13" spans="2:8" ht="242.25" customHeight="1" x14ac:dyDescent="0.2">
      <c r="B13" s="17">
        <v>5</v>
      </c>
      <c r="C13" s="63" t="s">
        <v>23</v>
      </c>
      <c r="D13" s="64"/>
      <c r="E13" s="65"/>
      <c r="F13" s="19">
        <v>38</v>
      </c>
      <c r="G13" s="35">
        <v>0</v>
      </c>
      <c r="H13" s="18">
        <f t="shared" ref="H13:H14" si="2">F13*G13</f>
        <v>0</v>
      </c>
    </row>
    <row r="14" spans="2:8" ht="90" customHeight="1" x14ac:dyDescent="0.2">
      <c r="B14" s="17">
        <v>6</v>
      </c>
      <c r="C14" s="63" t="s">
        <v>24</v>
      </c>
      <c r="D14" s="64"/>
      <c r="E14" s="65"/>
      <c r="F14" s="19">
        <v>38</v>
      </c>
      <c r="G14" s="35">
        <v>0</v>
      </c>
      <c r="H14" s="18">
        <f t="shared" si="2"/>
        <v>0</v>
      </c>
    </row>
    <row r="15" spans="2:8" ht="117.75" customHeight="1" x14ac:dyDescent="0.2">
      <c r="B15" s="17">
        <v>7</v>
      </c>
      <c r="C15" s="63" t="s">
        <v>25</v>
      </c>
      <c r="D15" s="64"/>
      <c r="E15" s="65"/>
      <c r="F15" s="19">
        <v>38</v>
      </c>
      <c r="G15" s="35">
        <v>0</v>
      </c>
      <c r="H15" s="18">
        <f t="shared" ref="H15:H16" si="3">F15*G15</f>
        <v>0</v>
      </c>
    </row>
    <row r="16" spans="2:8" ht="110.25" customHeight="1" x14ac:dyDescent="0.2">
      <c r="B16" s="17">
        <v>8</v>
      </c>
      <c r="C16" s="63" t="s">
        <v>26</v>
      </c>
      <c r="D16" s="64"/>
      <c r="E16" s="65"/>
      <c r="F16" s="19">
        <v>19</v>
      </c>
      <c r="G16" s="35">
        <v>0</v>
      </c>
      <c r="H16" s="18">
        <f t="shared" si="3"/>
        <v>0</v>
      </c>
    </row>
    <row r="17" spans="2:8" ht="136.5" customHeight="1" x14ac:dyDescent="0.2">
      <c r="B17" s="19">
        <v>9</v>
      </c>
      <c r="C17" s="58" t="s">
        <v>16</v>
      </c>
      <c r="D17" s="59"/>
      <c r="E17" s="60"/>
      <c r="F17" s="20">
        <v>1</v>
      </c>
      <c r="G17" s="36">
        <v>0</v>
      </c>
      <c r="H17" s="18">
        <f>F17*G17</f>
        <v>0</v>
      </c>
    </row>
    <row r="18" spans="2:8" x14ac:dyDescent="0.2">
      <c r="B18" s="21"/>
      <c r="C18" s="22"/>
      <c r="D18" s="23"/>
      <c r="E18" s="23"/>
      <c r="F18" s="22"/>
      <c r="G18" s="24"/>
      <c r="H18" s="25"/>
    </row>
    <row r="19" spans="2:8" ht="12.75" customHeight="1" x14ac:dyDescent="0.2">
      <c r="B19" s="48" t="s">
        <v>5</v>
      </c>
      <c r="C19" s="49"/>
      <c r="D19" s="49"/>
      <c r="E19" s="49"/>
      <c r="F19" s="49"/>
      <c r="G19" s="50"/>
      <c r="H19" s="26">
        <f>SUM(H8:H17)</f>
        <v>0</v>
      </c>
    </row>
    <row r="20" spans="2:8" ht="12.75" customHeight="1" x14ac:dyDescent="0.2">
      <c r="B20" s="41"/>
      <c r="C20" s="51"/>
      <c r="D20" s="51"/>
      <c r="E20" s="51"/>
      <c r="F20" s="27">
        <v>19</v>
      </c>
      <c r="G20" s="28" t="s">
        <v>14</v>
      </c>
      <c r="H20" s="26">
        <f>H19*(F20/100)</f>
        <v>0</v>
      </c>
    </row>
    <row r="21" spans="2:8" ht="12" customHeight="1" x14ac:dyDescent="0.2">
      <c r="B21" s="48" t="s">
        <v>6</v>
      </c>
      <c r="C21" s="49"/>
      <c r="D21" s="49"/>
      <c r="E21" s="49"/>
      <c r="F21" s="49"/>
      <c r="G21" s="50"/>
      <c r="H21" s="29">
        <f>SUM(H19+H20)</f>
        <v>0</v>
      </c>
    </row>
    <row r="22" spans="2:8" x14ac:dyDescent="0.2">
      <c r="B22" s="41"/>
      <c r="C22" s="42"/>
      <c r="D22" s="37"/>
      <c r="E22" s="30" t="s">
        <v>13</v>
      </c>
      <c r="F22" s="38">
        <v>0</v>
      </c>
      <c r="G22" s="31" t="s">
        <v>7</v>
      </c>
      <c r="H22" s="32">
        <f>H21*D22</f>
        <v>0</v>
      </c>
    </row>
    <row r="23" spans="2:8" x14ac:dyDescent="0.2">
      <c r="B23" s="8"/>
      <c r="C23" s="6"/>
      <c r="D23" s="6"/>
      <c r="E23" s="6"/>
      <c r="F23" s="40" t="s">
        <v>12</v>
      </c>
      <c r="G23" s="40"/>
      <c r="H23" s="33">
        <f>H21-H22</f>
        <v>0</v>
      </c>
    </row>
    <row r="24" spans="2:8" ht="12.75" customHeight="1" x14ac:dyDescent="0.2">
      <c r="B24" s="8"/>
      <c r="C24" s="6"/>
      <c r="D24" s="6"/>
      <c r="E24" s="6"/>
      <c r="F24" s="6"/>
      <c r="G24" s="6"/>
      <c r="H24" s="7"/>
    </row>
    <row r="25" spans="2:8" x14ac:dyDescent="0.2">
      <c r="B25" s="45" t="s">
        <v>11</v>
      </c>
      <c r="C25" s="45"/>
      <c r="D25" s="45"/>
      <c r="E25" s="45"/>
      <c r="F25" s="45"/>
      <c r="G25" s="45"/>
      <c r="H25" s="45"/>
    </row>
    <row r="26" spans="2:8" x14ac:dyDescent="0.2">
      <c r="B26" s="45"/>
      <c r="C26" s="45"/>
      <c r="D26" s="45"/>
      <c r="E26" s="45"/>
      <c r="F26" s="45"/>
      <c r="G26" s="45"/>
      <c r="H26" s="45"/>
    </row>
    <row r="27" spans="2:8" ht="12.75" customHeight="1" x14ac:dyDescent="0.2">
      <c r="B27" s="9"/>
      <c r="C27" s="13"/>
      <c r="D27" s="13"/>
      <c r="E27" s="13"/>
      <c r="F27" s="13"/>
      <c r="G27" s="13"/>
      <c r="H27" s="13"/>
    </row>
    <row r="28" spans="2:8" x14ac:dyDescent="0.2">
      <c r="B28" s="46" t="s">
        <v>8</v>
      </c>
      <c r="C28" s="46"/>
      <c r="D28" s="46"/>
      <c r="E28" s="46"/>
      <c r="F28" s="46"/>
      <c r="G28" s="46"/>
      <c r="H28" s="46"/>
    </row>
    <row r="29" spans="2:8" x14ac:dyDescent="0.2">
      <c r="B29" s="46"/>
      <c r="C29" s="46"/>
      <c r="D29" s="46"/>
      <c r="E29" s="46"/>
      <c r="F29" s="46"/>
      <c r="G29" s="46"/>
      <c r="H29" s="46"/>
    </row>
    <row r="30" spans="2:8" ht="12.75" customHeight="1" x14ac:dyDescent="0.2"/>
    <row r="33" spans="2:5" x14ac:dyDescent="0.2">
      <c r="B33" s="47" t="s">
        <v>9</v>
      </c>
      <c r="C33" s="47"/>
      <c r="D33" s="4"/>
      <c r="E33" s="4"/>
    </row>
    <row r="34" spans="2:5" x14ac:dyDescent="0.2">
      <c r="B34" s="39" t="s">
        <v>10</v>
      </c>
      <c r="C34" s="39"/>
      <c r="D34" s="3"/>
      <c r="E34" s="3"/>
    </row>
  </sheetData>
  <sheetProtection algorithmName="SHA-512" hashValue="Kr5NRTYycNqmJPu6tQ1OrzwC5tFix8xGi+tmct7rS3RHV4fLBktD4+SSz1s3mzRam17x8OtuFh37LJVWjcGibw==" saltValue="m1PHqMPpN2H35ZrDOpJnrQ==" spinCount="100000" sheet="1" selectLockedCells="1"/>
  <protectedRanges>
    <protectedRange password="CCE0" sqref="B28:C28 F19:G21 B29:E35 F23:G35 B19:E27" name="Bereich3"/>
    <protectedRange password="CCE0" sqref="B2:E3 B4:C7 F2:H7 E7" name="Bereich1"/>
    <protectedRange password="CCE0" sqref="C17 B18:F18 F17" name="Bereich2"/>
    <protectedRange password="CCE0" sqref="E17 C17" name="Bereich2_3"/>
    <protectedRange password="CCE0" sqref="E8:E16" name="Bereich1_1"/>
    <protectedRange password="CCE0" sqref="F8:F16 B8:C16" name="Bereich2_2"/>
    <protectedRange password="CCE0" sqref="C8:C16" name="Bereich2_1_1"/>
    <protectedRange password="CCE0" sqref="B17" name="Bereich2_4_1"/>
  </protectedRanges>
  <mergeCells count="26">
    <mergeCell ref="B2:H2"/>
    <mergeCell ref="B4:H4"/>
    <mergeCell ref="C17:E17"/>
    <mergeCell ref="B5:C5"/>
    <mergeCell ref="C10:E10"/>
    <mergeCell ref="C11:E11"/>
    <mergeCell ref="C8:E9"/>
    <mergeCell ref="F8:F9"/>
    <mergeCell ref="G8:G9"/>
    <mergeCell ref="C12:E12"/>
    <mergeCell ref="C13:E13"/>
    <mergeCell ref="C14:E14"/>
    <mergeCell ref="C15:E15"/>
    <mergeCell ref="C16:E16"/>
    <mergeCell ref="B34:C34"/>
    <mergeCell ref="F23:G23"/>
    <mergeCell ref="B22:C22"/>
    <mergeCell ref="C7:D7"/>
    <mergeCell ref="B25:H26"/>
    <mergeCell ref="B28:H29"/>
    <mergeCell ref="B33:C33"/>
    <mergeCell ref="B21:G21"/>
    <mergeCell ref="B20:E20"/>
    <mergeCell ref="B19:G19"/>
    <mergeCell ref="B8:B9"/>
    <mergeCell ref="H8:H9"/>
  </mergeCells>
  <dataValidations disablePrompts="1" count="2">
    <dataValidation showInputMessage="1" showErrorMessage="1" sqref="F20" xr:uid="{00000000-0002-0000-0000-000000000000}"/>
    <dataValidation showInputMessage="1" showErrorMessage="1" prompt="Bitte wählen Sie zwischen einer Mehrwertsteuer von 7% oder 19%" sqref="G20 B20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2024-12-07T09:22:20Z</dcterms:modified>
</cp:coreProperties>
</file>