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PROJEKTE SCHUBERT HORST\2409 VgV HWK Cottbus\05-6_Aufgabenstellung\05_Honorarformular\"/>
    </mc:Choice>
  </mc:AlternateContent>
  <xr:revisionPtr revIDLastSave="0" documentId="13_ncr:1_{AD69CF08-EB00-47BA-9E69-42D702778475}" xr6:coauthVersionLast="47" xr6:coauthVersionMax="47" xr10:uidLastSave="{00000000-0000-0000-0000-000000000000}"/>
  <bookViews>
    <workbookView xWindow="1950" yWindow="1170" windowWidth="25500" windowHeight="15030" xr2:uid="{00000000-000D-0000-FFFF-FFFF00000000}"/>
  </bookViews>
  <sheets>
    <sheet name="Tabelle1" sheetId="1" r:id="rId1"/>
  </sheets>
  <definedNames>
    <definedName name="_xlnm.Print_Area" localSheetId="0">Tabelle1!$A$1:$H$56</definedName>
    <definedName name="_xlnm.Print_Titles" localSheetId="0">Tabelle1!$1:$1</definedName>
  </definedNames>
  <calcPr calcId="181029"/>
</workbook>
</file>

<file path=xl/calcChain.xml><?xml version="1.0" encoding="utf-8"?>
<calcChain xmlns="http://schemas.openxmlformats.org/spreadsheetml/2006/main">
  <c r="G34" i="1" l="1"/>
  <c r="G32" i="1"/>
  <c r="G17" i="1"/>
  <c r="G42" i="1"/>
  <c r="G45" i="1"/>
  <c r="G48" i="1"/>
  <c r="G50" i="1" l="1"/>
  <c r="G52" i="1" s="1"/>
  <c r="G51" i="1"/>
  <c r="G20" i="1"/>
  <c r="G22" i="1" s="1"/>
  <c r="G53" i="1" l="1"/>
  <c r="G24" i="1"/>
  <c r="G36" i="1" s="1"/>
  <c r="G37" i="1" l="1"/>
  <c r="G38" i="1"/>
</calcChain>
</file>

<file path=xl/sharedStrings.xml><?xml version="1.0" encoding="utf-8"?>
<sst xmlns="http://schemas.openxmlformats.org/spreadsheetml/2006/main" count="65" uniqueCount="40">
  <si>
    <t>Bieter:</t>
  </si>
  <si>
    <t>Honorarsatz:</t>
  </si>
  <si>
    <t>v.H.</t>
  </si>
  <si>
    <t>€/h</t>
  </si>
  <si>
    <t>€</t>
  </si>
  <si>
    <t>Ort, Datum</t>
  </si>
  <si>
    <t xml:space="preserve"> Unterschrift des Vertretungsberechtigten in Textform</t>
  </si>
  <si>
    <t>Honorarzone Grundleistungen:</t>
  </si>
  <si>
    <t>Nebenkostenpauschale Grundleistungen:</t>
  </si>
  <si>
    <t>Nebenkostenpauschale Besondere Leistungen:</t>
  </si>
  <si>
    <t>geschätzte anrechenbare Kosten (netto):</t>
  </si>
  <si>
    <t>Honorarsumme BL netto ohne NK:</t>
  </si>
  <si>
    <t>Nebenkosten GL in €:</t>
  </si>
  <si>
    <t>Nebenkosten BL in €:</t>
  </si>
  <si>
    <t>Honorarsumme netto inkl. NK</t>
  </si>
  <si>
    <t>Angebotssumme brutto</t>
  </si>
  <si>
    <t>zzgl. Mehrwertsteuer 19%</t>
  </si>
  <si>
    <t>Hinweis zum Ausfüllen des Honorarformblattes: Der Bieter muss alle grün hinterlegten Felder ausfüllen.
Es sind alle Leistungen anzubieten.</t>
  </si>
  <si>
    <t>Es ist auch dann erforderlich, Eintragungen vorzunehmen, wenn Sie eine Leistung mit Null Euro bzw. Null % anbieten möchten.</t>
  </si>
  <si>
    <t>Mindestsatz</t>
  </si>
  <si>
    <r>
      <t xml:space="preserve">pauschaler </t>
    </r>
    <r>
      <rPr>
        <b/>
        <sz val="11"/>
        <color theme="1"/>
        <rFont val="Arial Narrow"/>
        <family val="2"/>
      </rPr>
      <t>Zu-/ Abschlag</t>
    </r>
    <r>
      <rPr>
        <sz val="11"/>
        <color theme="1"/>
        <rFont val="Arial Narrow"/>
        <family val="2"/>
      </rPr>
      <t xml:space="preserve"> auf das ermittelte Honorar für Grundleistungen</t>
    </r>
  </si>
  <si>
    <t>Honorarsumme GL netto ohne Zu-/Abschlag</t>
  </si>
  <si>
    <t>Stundenleistungen, Ansatz für Wertungssumme netto</t>
  </si>
  <si>
    <t>Stundenleistungen, Ansatz für Wertungssumme brutto</t>
  </si>
  <si>
    <t>psch.</t>
  </si>
  <si>
    <t>Honorarsumme GL netto ohne NK:</t>
  </si>
  <si>
    <r>
      <t>zzgl. NK</t>
    </r>
    <r>
      <rPr>
        <sz val="11"/>
        <color theme="1"/>
        <rFont val="Arial Narrow"/>
        <family val="2"/>
      </rPr>
      <t xml:space="preserve"> (NK aus GL)</t>
    </r>
  </si>
  <si>
    <t>Grundhonorar netto, 100% gemäß § 56 HOAI 2021:</t>
  </si>
  <si>
    <t>1) Auftragnehmer (Ansatz 15 h)</t>
  </si>
  <si>
    <t>2) Mitarbeiter (Dipl.-Ing. / M.sc.) (Ansatz 20 h)</t>
  </si>
  <si>
    <t>3) technische Zeichner und sonstige Mitarbeiter (Ansatz 30 h)</t>
  </si>
  <si>
    <t>Grundleistungen Fachplanung TA, AGr 7 _ Werkstattplanung</t>
  </si>
  <si>
    <t>III</t>
  </si>
  <si>
    <t>Besondere Leistungen Fachplanung TA, AGr 7 _ Werkstattplanung</t>
  </si>
  <si>
    <t>Stundensätze (netto) Fachplanung TA, AGr 7 _ Werkstattplanung</t>
  </si>
  <si>
    <t>s. Vertrag § 11</t>
  </si>
  <si>
    <t>1) Überwachen der Mängelbeseitigung innerhalb der Verjährungsfristen</t>
  </si>
  <si>
    <t xml:space="preserve">     in Leistungsstufe 5 / LP 9</t>
  </si>
  <si>
    <t>2)</t>
  </si>
  <si>
    <t>beabsichtigter Leistungsumfang (LP 2-9, s. spez. Leistungspflichten)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</si>
</sst>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1"/>
      <name val="Arial Narrow"/>
      <family val="2"/>
    </font>
    <font>
      <b/>
      <u/>
      <sz val="12"/>
      <color rgb="FF0070C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49" fontId="6" fillId="0" borderId="0" xfId="1" applyNumberFormat="1" applyFont="1" applyAlignment="1">
      <alignment vertical="top"/>
    </xf>
    <xf numFmtId="0" fontId="3" fillId="0" borderId="0" xfId="0" applyFont="1"/>
    <xf numFmtId="0" fontId="4" fillId="0" borderId="0" xfId="0" applyFont="1"/>
    <xf numFmtId="0" fontId="7" fillId="0" borderId="0" xfId="0" applyFont="1"/>
    <xf numFmtId="4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0" borderId="14" xfId="0" applyFont="1" applyBorder="1" applyProtection="1">
      <protection locked="0"/>
    </xf>
    <xf numFmtId="165" fontId="8" fillId="0" borderId="1" xfId="0" applyNumberFormat="1" applyFont="1" applyBorder="1"/>
    <xf numFmtId="165" fontId="8" fillId="0" borderId="0" xfId="0" applyNumberFormat="1" applyFont="1"/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10" fillId="0" borderId="18" xfId="0" applyFont="1" applyBorder="1"/>
    <xf numFmtId="0" fontId="11" fillId="0" borderId="19" xfId="0" applyFont="1" applyBorder="1"/>
    <xf numFmtId="0" fontId="11" fillId="0" borderId="20" xfId="0" applyFont="1" applyBorder="1"/>
    <xf numFmtId="165" fontId="12" fillId="0" borderId="15" xfId="0" applyNumberFormat="1" applyFont="1" applyBorder="1"/>
    <xf numFmtId="0" fontId="11" fillId="0" borderId="0" xfId="0" applyFont="1"/>
    <xf numFmtId="0" fontId="10" fillId="0" borderId="21" xfId="0" applyFont="1" applyBorder="1"/>
    <xf numFmtId="0" fontId="11" fillId="0" borderId="22" xfId="0" applyFont="1" applyBorder="1"/>
    <xf numFmtId="165" fontId="12" fillId="0" borderId="16" xfId="0" applyNumberFormat="1" applyFont="1" applyBorder="1"/>
    <xf numFmtId="0" fontId="10" fillId="0" borderId="23" xfId="0" applyFont="1" applyBorder="1"/>
    <xf numFmtId="0" fontId="11" fillId="0" borderId="24" xfId="0" applyFont="1" applyBorder="1"/>
    <xf numFmtId="0" fontId="11" fillId="0" borderId="25" xfId="0" applyFont="1" applyBorder="1"/>
    <xf numFmtId="165" fontId="12" fillId="0" borderId="17" xfId="0" applyNumberFormat="1" applyFont="1" applyBorder="1"/>
    <xf numFmtId="4" fontId="3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4" fontId="1" fillId="2" borderId="1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/>
    <xf numFmtId="0" fontId="13" fillId="0" borderId="0" xfId="0" applyFont="1" applyAlignment="1">
      <alignment horizontal="center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Protection="1">
      <protection locked="0"/>
    </xf>
    <xf numFmtId="4" fontId="1" fillId="0" borderId="1" xfId="0" applyNumberFormat="1" applyFont="1" applyBorder="1"/>
    <xf numFmtId="2" fontId="13" fillId="0" borderId="0" xfId="0" applyNumberFormat="1" applyFont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9" fillId="0" borderId="0" xfId="1" applyNumberFormat="1" applyFont="1" applyAlignment="1">
      <alignment horizontal="left" vertical="top" wrapText="1"/>
    </xf>
    <xf numFmtId="49" fontId="9" fillId="0" borderId="0" xfId="1" applyNumberFormat="1" applyFont="1" applyAlignment="1">
      <alignment horizontal="left" vertical="top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0" fontId="3" fillId="2" borderId="7" xfId="0" applyFont="1" applyFill="1" applyBorder="1" applyAlignment="1" applyProtection="1">
      <alignment horizontal="left" wrapText="1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0" fontId="3" fillId="2" borderId="13" xfId="0" applyFont="1" applyFill="1" applyBorder="1" applyAlignment="1" applyProtection="1">
      <alignment horizontal="left" wrapText="1"/>
      <protection locked="0"/>
    </xf>
  </cellXfs>
  <cellStyles count="3">
    <cellStyle name="Dezimal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zoomScaleNormal="100" zoomScaleSheetLayoutView="100" workbookViewId="0">
      <selection activeCell="G13" sqref="G13"/>
    </sheetView>
  </sheetViews>
  <sheetFormatPr baseColWidth="10" defaultRowHeight="16.5" outlineLevelRow="1" x14ac:dyDescent="0.3"/>
  <cols>
    <col min="1" max="1" width="16.28515625" style="2" customWidth="1"/>
    <col min="2" max="2" width="3.140625" style="2" customWidth="1"/>
    <col min="3" max="3" width="21" style="2" bestFit="1" customWidth="1"/>
    <col min="4" max="4" width="1.42578125" style="2" customWidth="1"/>
    <col min="5" max="5" width="20.42578125" style="2" customWidth="1"/>
    <col min="6" max="6" width="5.28515625" style="2" bestFit="1" customWidth="1"/>
    <col min="7" max="7" width="15.5703125" style="2" bestFit="1" customWidth="1"/>
    <col min="8" max="8" width="3.85546875" style="2" bestFit="1" customWidth="1"/>
    <col min="9" max="9" width="12.28515625" style="2" bestFit="1" customWidth="1"/>
    <col min="10" max="16384" width="11.42578125" style="2"/>
  </cols>
  <sheetData>
    <row r="1" spans="1:8" ht="24.75" customHeight="1" x14ac:dyDescent="0.3">
      <c r="A1" s="1"/>
      <c r="B1" s="1"/>
      <c r="C1" s="1"/>
      <c r="D1" s="1"/>
      <c r="E1" s="1"/>
      <c r="F1" s="1"/>
    </row>
    <row r="2" spans="1:8" ht="35.25" customHeight="1" x14ac:dyDescent="0.3">
      <c r="A2" s="40" t="s">
        <v>17</v>
      </c>
      <c r="B2" s="41"/>
      <c r="C2" s="41"/>
      <c r="D2" s="41"/>
      <c r="E2" s="41"/>
      <c r="F2" s="41"/>
      <c r="G2" s="41"/>
      <c r="H2" s="41"/>
    </row>
    <row r="3" spans="1:8" ht="30.75" customHeight="1" x14ac:dyDescent="0.3">
      <c r="A3" s="40" t="s">
        <v>18</v>
      </c>
      <c r="B3" s="40"/>
      <c r="C3" s="40"/>
      <c r="D3" s="40"/>
      <c r="E3" s="40"/>
      <c r="F3" s="40"/>
      <c r="G3" s="40"/>
      <c r="H3" s="40"/>
    </row>
    <row r="5" spans="1:8" ht="22.5" customHeight="1" x14ac:dyDescent="0.3">
      <c r="A5" s="2" t="s">
        <v>0</v>
      </c>
      <c r="C5" s="42"/>
      <c r="D5" s="43"/>
      <c r="E5" s="43"/>
      <c r="F5" s="43"/>
      <c r="G5" s="44"/>
    </row>
    <row r="6" spans="1:8" ht="16.5" customHeight="1" x14ac:dyDescent="0.3">
      <c r="C6" s="45"/>
      <c r="D6" s="46"/>
      <c r="E6" s="46"/>
      <c r="F6" s="46"/>
      <c r="G6" s="47"/>
    </row>
    <row r="7" spans="1:8" ht="16.5" customHeight="1" x14ac:dyDescent="0.3">
      <c r="C7" s="48"/>
      <c r="D7" s="46"/>
      <c r="E7" s="46"/>
      <c r="F7" s="46"/>
      <c r="G7" s="47"/>
    </row>
    <row r="8" spans="1:8" ht="16.5" customHeight="1" x14ac:dyDescent="0.3">
      <c r="C8" s="49"/>
      <c r="D8" s="50"/>
      <c r="E8" s="50"/>
      <c r="F8" s="50"/>
      <c r="G8" s="51"/>
    </row>
    <row r="10" spans="1:8" x14ac:dyDescent="0.3">
      <c r="A10" s="30" t="s">
        <v>31</v>
      </c>
    </row>
    <row r="11" spans="1:8" x14ac:dyDescent="0.3">
      <c r="A11" s="4" t="s">
        <v>10</v>
      </c>
      <c r="G11" s="8">
        <v>4800000</v>
      </c>
      <c r="H11" s="2" t="s">
        <v>4</v>
      </c>
    </row>
    <row r="12" spans="1:8" x14ac:dyDescent="0.3">
      <c r="A12" s="25" t="s">
        <v>27</v>
      </c>
      <c r="G12" s="8">
        <v>693655.18</v>
      </c>
      <c r="H12" s="2" t="s">
        <v>4</v>
      </c>
    </row>
    <row r="13" spans="1:8" x14ac:dyDescent="0.3">
      <c r="A13" s="4" t="s">
        <v>7</v>
      </c>
      <c r="G13" s="32" t="s">
        <v>32</v>
      </c>
    </row>
    <row r="14" spans="1:8" x14ac:dyDescent="0.3">
      <c r="A14" s="31" t="s">
        <v>39</v>
      </c>
      <c r="G14" s="36">
        <v>92.25</v>
      </c>
      <c r="H14" s="2" t="s">
        <v>2</v>
      </c>
    </row>
    <row r="15" spans="1:8" x14ac:dyDescent="0.3">
      <c r="A15" s="4" t="s">
        <v>1</v>
      </c>
      <c r="G15" s="11" t="s">
        <v>19</v>
      </c>
    </row>
    <row r="16" spans="1:8" ht="11.25" customHeight="1" x14ac:dyDescent="0.3">
      <c r="A16" s="4"/>
    </row>
    <row r="17" spans="1:8" x14ac:dyDescent="0.3">
      <c r="A17" s="4" t="s">
        <v>21</v>
      </c>
      <c r="G17" s="8">
        <f>G12*G14/100</f>
        <v>639896.90355000005</v>
      </c>
    </row>
    <row r="18" spans="1:8" ht="11.25" customHeight="1" x14ac:dyDescent="0.3">
      <c r="A18" s="4"/>
    </row>
    <row r="19" spans="1:8" x14ac:dyDescent="0.3">
      <c r="A19" s="10" t="s">
        <v>20</v>
      </c>
      <c r="G19" s="5"/>
      <c r="H19" s="2" t="s">
        <v>2</v>
      </c>
    </row>
    <row r="20" spans="1:8" ht="16.5" customHeight="1" x14ac:dyDescent="0.3">
      <c r="G20" s="24">
        <f>G17*G19/100</f>
        <v>0</v>
      </c>
    </row>
    <row r="22" spans="1:8" x14ac:dyDescent="0.3">
      <c r="A22" s="4" t="s">
        <v>25</v>
      </c>
      <c r="G22" s="8">
        <f>G17+G20</f>
        <v>639896.90355000005</v>
      </c>
      <c r="H22" s="2" t="s">
        <v>4</v>
      </c>
    </row>
    <row r="23" spans="1:8" x14ac:dyDescent="0.3">
      <c r="A23" s="4" t="s">
        <v>8</v>
      </c>
      <c r="E23" s="26" t="s">
        <v>35</v>
      </c>
      <c r="G23" s="33">
        <v>3</v>
      </c>
      <c r="H23" s="2" t="s">
        <v>2</v>
      </c>
    </row>
    <row r="24" spans="1:8" x14ac:dyDescent="0.3">
      <c r="A24" s="4" t="s">
        <v>12</v>
      </c>
      <c r="G24" s="8">
        <f>G22*G23/100</f>
        <v>19196.907106500003</v>
      </c>
      <c r="H24" s="2" t="s">
        <v>4</v>
      </c>
    </row>
    <row r="26" spans="1:8" x14ac:dyDescent="0.3">
      <c r="A26" s="30" t="s">
        <v>33</v>
      </c>
    </row>
    <row r="27" spans="1:8" ht="16.5" customHeight="1" x14ac:dyDescent="0.3">
      <c r="A27" s="25" t="s">
        <v>36</v>
      </c>
      <c r="B27" s="25"/>
      <c r="C27" s="25"/>
      <c r="D27" s="25"/>
      <c r="E27" s="25"/>
      <c r="F27" s="26" t="s">
        <v>24</v>
      </c>
      <c r="G27" s="27"/>
      <c r="H27" s="25" t="s">
        <v>4</v>
      </c>
    </row>
    <row r="28" spans="1:8" ht="16.5" customHeight="1" x14ac:dyDescent="0.3">
      <c r="A28" s="25" t="s">
        <v>37</v>
      </c>
      <c r="B28" s="25"/>
      <c r="C28" s="25"/>
      <c r="D28" s="25"/>
      <c r="E28" s="25"/>
      <c r="F28" s="26"/>
      <c r="G28" s="26"/>
      <c r="H28" s="25"/>
    </row>
    <row r="29" spans="1:8" ht="5.0999999999999996" customHeight="1" x14ac:dyDescent="0.3">
      <c r="A29" s="25"/>
      <c r="B29" s="25"/>
      <c r="C29" s="25"/>
      <c r="D29" s="25"/>
      <c r="E29" s="25"/>
      <c r="F29" s="25"/>
      <c r="G29" s="25"/>
      <c r="H29" s="25"/>
    </row>
    <row r="30" spans="1:8" ht="16.5" customHeight="1" x14ac:dyDescent="0.3">
      <c r="A30" s="25" t="s">
        <v>38</v>
      </c>
      <c r="B30" s="25"/>
      <c r="C30" s="25"/>
      <c r="D30" s="25"/>
      <c r="E30" s="25"/>
      <c r="F30" s="26" t="s">
        <v>24</v>
      </c>
      <c r="G30" s="35"/>
      <c r="H30" s="25" t="s">
        <v>4</v>
      </c>
    </row>
    <row r="31" spans="1:8" ht="9" customHeight="1" x14ac:dyDescent="0.3">
      <c r="A31" s="29"/>
      <c r="B31" s="25"/>
      <c r="C31" s="25"/>
      <c r="D31" s="25"/>
      <c r="E31" s="25"/>
      <c r="F31" s="25"/>
      <c r="G31" s="28"/>
      <c r="H31" s="25"/>
    </row>
    <row r="32" spans="1:8" x14ac:dyDescent="0.3">
      <c r="A32" s="4" t="s">
        <v>11</v>
      </c>
      <c r="G32" s="8">
        <f>G27+G30</f>
        <v>0</v>
      </c>
      <c r="H32" s="2" t="s">
        <v>4</v>
      </c>
    </row>
    <row r="33" spans="1:9" x14ac:dyDescent="0.3">
      <c r="A33" s="4" t="s">
        <v>9</v>
      </c>
      <c r="E33" s="26" t="s">
        <v>35</v>
      </c>
      <c r="G33" s="34">
        <v>3</v>
      </c>
      <c r="H33" s="2" t="s">
        <v>2</v>
      </c>
    </row>
    <row r="34" spans="1:9" x14ac:dyDescent="0.3">
      <c r="A34" s="4" t="s">
        <v>13</v>
      </c>
      <c r="G34" s="8">
        <f>G32*G33/100</f>
        <v>0</v>
      </c>
      <c r="H34" s="2" t="s">
        <v>4</v>
      </c>
    </row>
    <row r="35" spans="1:9" ht="17.25" thickBot="1" x14ac:dyDescent="0.35">
      <c r="A35" s="4"/>
      <c r="G35" s="9"/>
    </row>
    <row r="36" spans="1:9" s="16" customFormat="1" ht="21" customHeight="1" x14ac:dyDescent="0.3">
      <c r="A36" s="12" t="s">
        <v>14</v>
      </c>
      <c r="B36" s="13"/>
      <c r="C36" s="13"/>
      <c r="D36" s="13"/>
      <c r="E36" s="13"/>
      <c r="F36" s="14"/>
      <c r="G36" s="15">
        <f>G22+G24+G32+G34</f>
        <v>659093.81065650005</v>
      </c>
      <c r="H36" s="16" t="s">
        <v>4</v>
      </c>
      <c r="I36" s="2"/>
    </row>
    <row r="37" spans="1:9" s="16" customFormat="1" ht="21" customHeight="1" x14ac:dyDescent="0.3">
      <c r="A37" s="17" t="s">
        <v>16</v>
      </c>
      <c r="F37" s="18"/>
      <c r="G37" s="19">
        <f>G36*0.19</f>
        <v>125227.824024735</v>
      </c>
      <c r="H37" s="16" t="s">
        <v>4</v>
      </c>
      <c r="I37" s="2"/>
    </row>
    <row r="38" spans="1:9" s="16" customFormat="1" ht="21" customHeight="1" thickBot="1" x14ac:dyDescent="0.35">
      <c r="A38" s="20" t="s">
        <v>15</v>
      </c>
      <c r="B38" s="21"/>
      <c r="C38" s="21"/>
      <c r="D38" s="21"/>
      <c r="E38" s="21"/>
      <c r="F38" s="22"/>
      <c r="G38" s="23">
        <f>G36+G37</f>
        <v>784321.63468123507</v>
      </c>
      <c r="H38" s="16" t="s">
        <v>4</v>
      </c>
      <c r="I38" s="2"/>
    </row>
    <row r="39" spans="1:9" x14ac:dyDescent="0.3">
      <c r="A39" s="4"/>
      <c r="G39" s="9"/>
    </row>
    <row r="40" spans="1:9" hidden="1" outlineLevel="1" x14ac:dyDescent="0.3">
      <c r="A40" s="30" t="s">
        <v>34</v>
      </c>
    </row>
    <row r="41" spans="1:9" hidden="1" outlineLevel="1" x14ac:dyDescent="0.3">
      <c r="A41" s="25" t="s">
        <v>28</v>
      </c>
      <c r="G41" s="5"/>
      <c r="H41" s="2" t="s">
        <v>3</v>
      </c>
    </row>
    <row r="42" spans="1:9" hidden="1" outlineLevel="1" x14ac:dyDescent="0.3">
      <c r="A42" s="10"/>
      <c r="G42" s="8">
        <f>15*G41</f>
        <v>0</v>
      </c>
      <c r="H42" s="2" t="s">
        <v>4</v>
      </c>
    </row>
    <row r="43" spans="1:9" ht="9" hidden="1" customHeight="1" outlineLevel="1" x14ac:dyDescent="0.3"/>
    <row r="44" spans="1:9" hidden="1" outlineLevel="1" x14ac:dyDescent="0.3">
      <c r="A44" s="25" t="s">
        <v>29</v>
      </c>
      <c r="G44" s="5"/>
      <c r="H44" s="2" t="s">
        <v>3</v>
      </c>
    </row>
    <row r="45" spans="1:9" hidden="1" outlineLevel="1" x14ac:dyDescent="0.3">
      <c r="A45" s="10"/>
      <c r="G45" s="8">
        <f>20*G44</f>
        <v>0</v>
      </c>
      <c r="H45" s="2" t="s">
        <v>4</v>
      </c>
    </row>
    <row r="46" spans="1:9" ht="9" hidden="1" customHeight="1" outlineLevel="1" x14ac:dyDescent="0.3"/>
    <row r="47" spans="1:9" hidden="1" outlineLevel="1" x14ac:dyDescent="0.3">
      <c r="A47" s="25" t="s">
        <v>30</v>
      </c>
      <c r="G47" s="5"/>
      <c r="H47" s="2" t="s">
        <v>3</v>
      </c>
    </row>
    <row r="48" spans="1:9" hidden="1" outlineLevel="1" x14ac:dyDescent="0.3">
      <c r="G48" s="8">
        <f>30*G47</f>
        <v>0</v>
      </c>
      <c r="H48" s="2" t="s">
        <v>4</v>
      </c>
    </row>
    <row r="49" spans="1:8" hidden="1" outlineLevel="1" x14ac:dyDescent="0.3">
      <c r="A49" s="4"/>
      <c r="G49" s="9"/>
    </row>
    <row r="50" spans="1:8" hidden="1" outlineLevel="1" x14ac:dyDescent="0.3">
      <c r="A50" s="4" t="s">
        <v>22</v>
      </c>
      <c r="G50" s="8">
        <f>G42+G45+G48</f>
        <v>0</v>
      </c>
      <c r="H50" s="2" t="s">
        <v>4</v>
      </c>
    </row>
    <row r="51" spans="1:8" hidden="1" outlineLevel="1" x14ac:dyDescent="0.3">
      <c r="A51" s="4" t="s">
        <v>26</v>
      </c>
      <c r="G51" s="8">
        <f>G23/100*G50</f>
        <v>0</v>
      </c>
      <c r="H51" s="2" t="s">
        <v>4</v>
      </c>
    </row>
    <row r="52" spans="1:8" hidden="1" outlineLevel="1" x14ac:dyDescent="0.3">
      <c r="A52" s="4" t="s">
        <v>16</v>
      </c>
      <c r="G52" s="8">
        <f>0.19*(G50+G51)</f>
        <v>0</v>
      </c>
      <c r="H52" s="2" t="s">
        <v>4</v>
      </c>
    </row>
    <row r="53" spans="1:8" hidden="1" outlineLevel="1" x14ac:dyDescent="0.3">
      <c r="A53" s="4" t="s">
        <v>23</v>
      </c>
      <c r="G53" s="8">
        <f>G50+G51+G52</f>
        <v>0</v>
      </c>
      <c r="H53" s="2" t="s">
        <v>4</v>
      </c>
    </row>
    <row r="54" spans="1:8" ht="36.75" customHeight="1" collapsed="1" x14ac:dyDescent="0.3">
      <c r="A54" s="6"/>
      <c r="B54" s="7"/>
      <c r="C54" s="37"/>
      <c r="D54" s="38"/>
      <c r="E54" s="38"/>
      <c r="F54" s="38"/>
      <c r="G54" s="39"/>
    </row>
    <row r="55" spans="1:8" x14ac:dyDescent="0.3">
      <c r="A55" s="3" t="s">
        <v>5</v>
      </c>
      <c r="B55" s="3"/>
      <c r="C55" s="3" t="s">
        <v>6</v>
      </c>
    </row>
    <row r="56" spans="1:8" ht="7.5" customHeight="1" x14ac:dyDescent="0.3"/>
  </sheetData>
  <sheetProtection algorithmName="SHA-512" hashValue="XKEQN7DxbzicIDQUDHxTnWfeyO05jJSPT2KF0RnxCY3b3Ah7rwn9DW3A1yvZRUcT0VpAb4vhyXxNlUsdf6ZbeA==" saltValue="/EqSjxTeKd68x2ClpkMKkA==" spinCount="100000" sheet="1" objects="1" scenarios="1"/>
  <mergeCells count="7">
    <mergeCell ref="C54:G54"/>
    <mergeCell ref="A2:H2"/>
    <mergeCell ref="A3:H3"/>
    <mergeCell ref="C5:G5"/>
    <mergeCell ref="C6:G6"/>
    <mergeCell ref="C7:G7"/>
    <mergeCell ref="C8:G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&amp;L&amp;"Arial Narrow,Standard"&amp;10Neubau Bildungsstätte Königs Wusterhausen 
offenes Verfahren gem. § 15 VgV
Fachplanung Technische Ausrüstung AGr 7 _ Werkstattplanung &amp;R&amp;"Arial Narrow,Standard"&amp;10Anl. 9_Honorarformblatt</oddHeader>
    <oddFooter>&amp;C&amp;"Arial Narrow,Standard"&amp;10Seite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Helgrid</cp:lastModifiedBy>
  <cp:lastPrinted>2025-04-07T10:49:59Z</cp:lastPrinted>
  <dcterms:created xsi:type="dcterms:W3CDTF">2019-06-19T12:17:42Z</dcterms:created>
  <dcterms:modified xsi:type="dcterms:W3CDTF">2025-04-08T10:04:47Z</dcterms:modified>
</cp:coreProperties>
</file>