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0 VgV GHT Görlitz Interim\05_GHT-V2-FA\V2-2_Bekanntmachung_final\02_Anlagen final\"/>
    </mc:Choice>
  </mc:AlternateContent>
  <xr:revisionPtr revIDLastSave="0" documentId="13_ncr:1_{550C6DFA-935C-41E0-90A5-B7BBD7D6C3DF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Honorar FPL TWP" sheetId="1" r:id="rId1"/>
  </sheets>
  <definedNames>
    <definedName name="_xlnm.Print_Area" localSheetId="0">'Honorar FPL TWP'!$A$1:$H$57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6" i="1"/>
  <c r="G30" i="1"/>
  <c r="G18" i="1" l="1"/>
  <c r="G21" i="1" l="1"/>
  <c r="G23" i="1" s="1"/>
  <c r="G49" i="1"/>
  <c r="G51" i="1" l="1"/>
  <c r="G52" i="1" s="1"/>
  <c r="G53" i="1" l="1"/>
  <c r="G54" i="1" l="1"/>
  <c r="G25" i="1" l="1"/>
  <c r="G32" i="1"/>
  <c r="G36" i="1" l="1"/>
  <c r="G37" i="1" s="1"/>
  <c r="G34" i="1"/>
  <c r="G38" i="1" l="1"/>
</calcChain>
</file>

<file path=xl/sharedStrings.xml><?xml version="1.0" encoding="utf-8"?>
<sst xmlns="http://schemas.openxmlformats.org/spreadsheetml/2006/main" count="63" uniqueCount="40">
  <si>
    <t>Bieter:</t>
  </si>
  <si>
    <t>Honorarsatz:</t>
  </si>
  <si>
    <t>v.H.</t>
  </si>
  <si>
    <t>Besondere Leistungen: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</si>
  <si>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</si>
  <si>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</si>
  <si>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</si>
  <si>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</si>
  <si>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</si>
  <si>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</si>
  <si>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Nebenkostenpauschale Besondere Leistungen:</t>
  </si>
  <si>
    <t>geschätzte anrechenbare Kosten (netto):</t>
  </si>
  <si>
    <t>Honorarsumme BL netto ohne NK:</t>
  </si>
  <si>
    <t>Nebenkosten GL in €:</t>
  </si>
  <si>
    <t>Nebenkosten BL in €: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</si>
  <si>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</si>
  <si>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</si>
  <si>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</si>
  <si>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</si>
  <si>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</si>
  <si>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</si>
  <si>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</si>
  <si>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</si>
  <si>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</si>
  <si>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t>III</t>
  </si>
  <si>
    <t>1) Auftragnehmer (Ansatz 15 h)</t>
  </si>
  <si>
    <t>2) Mitarbeiter (Dipl.-Ing. / M.sc.) (Ansatz 20 h)</t>
  </si>
  <si>
    <t>3) technische Zeichner und sonstige Mitarbeiter (Ansatz 30 h)</t>
  </si>
  <si>
    <t>Honorarsumme GL + BL netto inkl. NK:</t>
  </si>
  <si>
    <r>
      <t xml:space="preserve">zzgl. NK </t>
    </r>
    <r>
      <rPr>
        <sz val="11"/>
        <rFont val="Arial Narrow"/>
        <family val="2"/>
      </rPr>
      <t>(NK aus GL)</t>
    </r>
    <r>
      <rPr>
        <b/>
        <sz val="11"/>
        <rFont val="Arial Narrow"/>
        <family val="2"/>
      </rPr>
      <t xml:space="preserve"> </t>
    </r>
  </si>
  <si>
    <t>Basishonorarsatz</t>
  </si>
  <si>
    <t>Grundhonorar netto, 100% gemäß § 50 HOAI 2021:</t>
  </si>
  <si>
    <t>Grundleistungen Objektplanung Freianlagen</t>
  </si>
  <si>
    <t>Stundensätze (netto) Objektplanung Freianlagen:</t>
  </si>
  <si>
    <t>Honorarformblatt</t>
  </si>
  <si>
    <t xml:space="preserve">Ausbau Bestandsgebäude zu Mehrzweckräumen - Alter Güterbahnhof Görlitz	
Offenes Verfahren nach §15 VgV 
Objektplanung Freianlagen                                                  </t>
  </si>
  <si>
    <t>beabsichtigter Leistungsumfang (2-9)</t>
  </si>
  <si>
    <t>Honorarsumme GL + BL inkl. NK, Ansatz für Wertungssumme brutto</t>
  </si>
  <si>
    <t>Honorarsumme GL + BL netto inkl. NK</t>
  </si>
  <si>
    <t xml:space="preserve">1) Mitwirken bei der Fördermittelbeschaffung und Verwendungsnachweisführung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</si>
</sst>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1"/>
      <name val="Arial Narrow"/>
      <family val="2"/>
    </font>
    <font>
      <i/>
      <sz val="11"/>
      <color theme="0" tint="-0.14999847407452621"/>
      <name val="Arial Narrow"/>
      <family val="2"/>
    </font>
    <font>
      <b/>
      <sz val="11"/>
      <name val="Arial Narrow"/>
      <family val="2"/>
    </font>
    <font>
      <sz val="12"/>
      <color theme="0" tint="-0.14999847407452621"/>
      <name val="Arial Narrow"/>
      <family val="2"/>
    </font>
    <font>
      <i/>
      <sz val="11"/>
      <color rgb="FFC0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i/>
      <sz val="11"/>
      <color rgb="FF0070C0"/>
      <name val="Arial Narrow"/>
      <family val="2"/>
    </font>
    <font>
      <b/>
      <i/>
      <sz val="11"/>
      <color rgb="FF0070C0"/>
      <name val="Arial Narrow"/>
      <family val="2"/>
    </font>
    <font>
      <b/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2"/>
      <color rgb="FF0070C0"/>
      <name val="Arial Narrow"/>
      <family val="2"/>
    </font>
    <font>
      <b/>
      <u/>
      <sz val="12"/>
      <color rgb="FF0070C0"/>
      <name val="Arial Narrow"/>
      <family val="2"/>
    </font>
    <font>
      <sz val="11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0" applyFont="1"/>
    <xf numFmtId="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165" fontId="9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11" fillId="0" borderId="15" xfId="0" applyFont="1" applyBorder="1"/>
    <xf numFmtId="0" fontId="12" fillId="0" borderId="16" xfId="0" applyFont="1" applyBorder="1"/>
    <xf numFmtId="0" fontId="12" fillId="0" borderId="0" xfId="0" applyFont="1"/>
    <xf numFmtId="0" fontId="11" fillId="0" borderId="17" xfId="0" applyFont="1" applyBorder="1"/>
    <xf numFmtId="0" fontId="11" fillId="0" borderId="18" xfId="0" applyFont="1" applyBorder="1"/>
    <xf numFmtId="0" fontId="12" fillId="0" borderId="19" xfId="0" applyFont="1" applyBorder="1"/>
    <xf numFmtId="0" fontId="2" fillId="0" borderId="0" xfId="0" applyFont="1"/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1" fillId="0" borderId="0" xfId="0" applyFont="1"/>
    <xf numFmtId="165" fontId="15" fillId="0" borderId="0" xfId="0" applyNumberFormat="1" applyFont="1"/>
    <xf numFmtId="165" fontId="17" fillId="0" borderId="0" xfId="0" applyNumberFormat="1" applyFont="1"/>
    <xf numFmtId="0" fontId="15" fillId="0" borderId="0" xfId="0" applyFont="1"/>
    <xf numFmtId="165" fontId="9" fillId="0" borderId="1" xfId="0" applyNumberFormat="1" applyFont="1" applyBorder="1"/>
    <xf numFmtId="4" fontId="4" fillId="0" borderId="1" xfId="0" applyNumberFormat="1" applyFont="1" applyBorder="1"/>
    <xf numFmtId="165" fontId="18" fillId="0" borderId="0" xfId="0" applyNumberFormat="1" applyFont="1"/>
    <xf numFmtId="0" fontId="11" fillId="0" borderId="0" xfId="0" applyFont="1"/>
    <xf numFmtId="165" fontId="13" fillId="0" borderId="0" xfId="0" applyNumberFormat="1" applyFont="1"/>
    <xf numFmtId="49" fontId="7" fillId="0" borderId="0" xfId="1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15" xfId="0" applyFont="1" applyBorder="1"/>
    <xf numFmtId="0" fontId="4" fillId="0" borderId="16" xfId="0" applyFont="1" applyBorder="1"/>
    <xf numFmtId="165" fontId="9" fillId="0" borderId="20" xfId="0" applyNumberFormat="1" applyFont="1" applyBorder="1"/>
    <xf numFmtId="0" fontId="16" fillId="0" borderId="17" xfId="0" applyFont="1" applyBorder="1"/>
    <xf numFmtId="165" fontId="9" fillId="0" borderId="21" xfId="0" applyNumberFormat="1" applyFont="1" applyBorder="1"/>
    <xf numFmtId="0" fontId="8" fillId="0" borderId="17" xfId="0" applyFont="1" applyBorder="1"/>
    <xf numFmtId="0" fontId="8" fillId="0" borderId="18" xfId="0" applyFont="1" applyBorder="1"/>
    <xf numFmtId="0" fontId="4" fillId="0" borderId="19" xfId="0" applyFont="1" applyBorder="1"/>
    <xf numFmtId="0" fontId="4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right"/>
    </xf>
    <xf numFmtId="165" fontId="21" fillId="0" borderId="1" xfId="0" applyNumberFormat="1" applyFont="1" applyBorder="1"/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/>
    <xf numFmtId="165" fontId="22" fillId="0" borderId="1" xfId="0" applyNumberFormat="1" applyFont="1" applyBorder="1"/>
    <xf numFmtId="165" fontId="13" fillId="0" borderId="20" xfId="0" applyNumberFormat="1" applyFont="1" applyBorder="1"/>
    <xf numFmtId="165" fontId="13" fillId="0" borderId="21" xfId="0" applyNumberFormat="1" applyFont="1" applyBorder="1"/>
    <xf numFmtId="165" fontId="24" fillId="3" borderId="22" xfId="0" applyNumberFormat="1" applyFont="1" applyFill="1" applyBorder="1"/>
    <xf numFmtId="165" fontId="23" fillId="3" borderId="22" xfId="0" applyNumberFormat="1" applyFont="1" applyFill="1" applyBorder="1"/>
    <xf numFmtId="0" fontId="25" fillId="0" borderId="0" xfId="0" applyFont="1" applyAlignment="1">
      <alignment horizontal="right"/>
    </xf>
    <xf numFmtId="0" fontId="26" fillId="0" borderId="0" xfId="0" applyFont="1" applyAlignment="1">
      <alignment vertical="center"/>
    </xf>
    <xf numFmtId="0" fontId="27" fillId="0" borderId="0" xfId="0" applyFont="1"/>
    <xf numFmtId="49" fontId="19" fillId="0" borderId="0" xfId="1" applyNumberFormat="1" applyFont="1" applyAlignment="1">
      <alignment wrapText="1"/>
    </xf>
    <xf numFmtId="0" fontId="20" fillId="0" borderId="0" xfId="0" applyFont="1" applyAlignment="1">
      <alignment wrapText="1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19" fillId="0" borderId="0" xfId="1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49" fontId="10" fillId="0" borderId="0" xfId="1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view="pageLayout" zoomScaleNormal="100" zoomScaleSheetLayoutView="100" workbookViewId="0">
      <selection activeCell="G20" sqref="G20"/>
    </sheetView>
  </sheetViews>
  <sheetFormatPr baseColWidth="10" defaultColWidth="11.42578125" defaultRowHeight="16.5" x14ac:dyDescent="0.3"/>
  <cols>
    <col min="1" max="1" width="16.28515625" style="1" customWidth="1"/>
    <col min="2" max="2" width="3.140625" style="1" customWidth="1"/>
    <col min="3" max="3" width="21" style="1" bestFit="1" customWidth="1"/>
    <col min="4" max="4" width="1.42578125" style="1" customWidth="1"/>
    <col min="5" max="5" width="27.28515625" style="1" customWidth="1"/>
    <col min="6" max="6" width="5.28515625" style="1" bestFit="1" customWidth="1"/>
    <col min="7" max="7" width="15.5703125" style="1" bestFit="1" customWidth="1"/>
    <col min="8" max="8" width="3.85546875" style="1" bestFit="1" customWidth="1"/>
    <col min="9" max="9" width="12.5703125" style="1" bestFit="1" customWidth="1"/>
    <col min="10" max="10" width="12.5703125" style="1" customWidth="1"/>
    <col min="11" max="16384" width="11.42578125" style="1"/>
  </cols>
  <sheetData>
    <row r="1" spans="1:10" s="21" customFormat="1" ht="50.1" customHeight="1" x14ac:dyDescent="0.3">
      <c r="A1" s="56" t="s">
        <v>35</v>
      </c>
      <c r="B1" s="57"/>
      <c r="C1" s="57"/>
      <c r="D1" s="57"/>
      <c r="E1" s="57"/>
      <c r="F1" s="61" t="s">
        <v>34</v>
      </c>
      <c r="G1" s="62"/>
      <c r="H1" s="42"/>
    </row>
    <row r="2" spans="1:10" s="21" customFormat="1" ht="16.5" customHeight="1" x14ac:dyDescent="0.3">
      <c r="A2" s="30"/>
      <c r="B2" s="31"/>
      <c r="C2" s="31"/>
      <c r="D2" s="31"/>
      <c r="E2" s="31"/>
      <c r="F2" s="30"/>
      <c r="G2" s="53"/>
      <c r="H2" s="32"/>
    </row>
    <row r="3" spans="1:10" ht="35.25" customHeight="1" x14ac:dyDescent="0.3">
      <c r="A3" s="63" t="s">
        <v>16</v>
      </c>
      <c r="B3" s="64"/>
      <c r="C3" s="64"/>
      <c r="D3" s="64"/>
      <c r="E3" s="64"/>
      <c r="F3" s="64"/>
      <c r="G3" s="64"/>
      <c r="H3" s="64"/>
    </row>
    <row r="4" spans="1:10" ht="30.75" customHeight="1" x14ac:dyDescent="0.3">
      <c r="A4" s="63" t="s">
        <v>17</v>
      </c>
      <c r="B4" s="63"/>
      <c r="C4" s="63"/>
      <c r="D4" s="63"/>
      <c r="E4" s="63"/>
      <c r="F4" s="63"/>
      <c r="G4" s="63"/>
      <c r="H4" s="63"/>
    </row>
    <row r="6" spans="1:10" ht="22.5" customHeight="1" x14ac:dyDescent="0.3">
      <c r="A6" s="1" t="s">
        <v>0</v>
      </c>
      <c r="C6" s="65"/>
      <c r="D6" s="66"/>
      <c r="E6" s="66"/>
      <c r="F6" s="66"/>
      <c r="G6" s="67"/>
      <c r="I6" s="24"/>
      <c r="J6" s="22"/>
    </row>
    <row r="7" spans="1:10" ht="22.5" customHeight="1" x14ac:dyDescent="0.3">
      <c r="C7" s="68"/>
      <c r="D7" s="69"/>
      <c r="E7" s="69"/>
      <c r="F7" s="69"/>
      <c r="G7" s="70"/>
      <c r="I7" s="24"/>
      <c r="J7" s="22"/>
    </row>
    <row r="8" spans="1:10" ht="22.5" customHeight="1" x14ac:dyDescent="0.3">
      <c r="C8" s="18"/>
      <c r="D8" s="19"/>
      <c r="E8" s="19"/>
      <c r="F8" s="19"/>
      <c r="G8" s="20"/>
      <c r="I8" s="24"/>
      <c r="J8" s="22"/>
    </row>
    <row r="9" spans="1:10" ht="22.5" customHeight="1" x14ac:dyDescent="0.3">
      <c r="C9" s="71"/>
      <c r="D9" s="72"/>
      <c r="E9" s="72"/>
      <c r="F9" s="72"/>
      <c r="G9" s="73"/>
      <c r="I9" s="24"/>
      <c r="J9" s="22"/>
    </row>
    <row r="10" spans="1:10" x14ac:dyDescent="0.3">
      <c r="I10" s="24"/>
      <c r="J10" s="22"/>
    </row>
    <row r="11" spans="1:10" ht="20.100000000000001" customHeight="1" x14ac:dyDescent="0.3">
      <c r="A11" s="54" t="s">
        <v>32</v>
      </c>
      <c r="I11" s="24"/>
      <c r="J11" s="22"/>
    </row>
    <row r="12" spans="1:10" x14ac:dyDescent="0.3">
      <c r="A12" s="4" t="s">
        <v>11</v>
      </c>
      <c r="G12" s="43">
        <v>307750.42</v>
      </c>
      <c r="H12" s="1" t="s">
        <v>5</v>
      </c>
      <c r="I12" s="8"/>
      <c r="J12" s="22"/>
    </row>
    <row r="13" spans="1:10" x14ac:dyDescent="0.3">
      <c r="A13" s="21" t="s">
        <v>31</v>
      </c>
      <c r="G13" s="43">
        <v>52944.03</v>
      </c>
      <c r="H13" s="1" t="s">
        <v>5</v>
      </c>
      <c r="I13" s="27"/>
    </row>
    <row r="14" spans="1:10" x14ac:dyDescent="0.3">
      <c r="A14" s="4" t="s">
        <v>8</v>
      </c>
      <c r="G14" s="44" t="s">
        <v>24</v>
      </c>
    </row>
    <row r="15" spans="1:10" x14ac:dyDescent="0.3">
      <c r="A15" s="4" t="s">
        <v>36</v>
      </c>
      <c r="G15" s="45">
        <v>97</v>
      </c>
      <c r="H15" s="1" t="s">
        <v>2</v>
      </c>
    </row>
    <row r="16" spans="1:10" x14ac:dyDescent="0.3">
      <c r="A16" s="4" t="s">
        <v>1</v>
      </c>
      <c r="G16" s="46" t="s">
        <v>30</v>
      </c>
    </row>
    <row r="17" spans="1:8" ht="11.25" customHeight="1" x14ac:dyDescent="0.3">
      <c r="A17" s="4"/>
      <c r="G17" s="47"/>
    </row>
    <row r="18" spans="1:8" x14ac:dyDescent="0.3">
      <c r="A18" s="4" t="s">
        <v>19</v>
      </c>
      <c r="G18" s="48">
        <f>G13*G15/100</f>
        <v>51355.7091</v>
      </c>
    </row>
    <row r="19" spans="1:8" ht="11.25" customHeight="1" x14ac:dyDescent="0.3">
      <c r="A19" s="4"/>
    </row>
    <row r="20" spans="1:8" x14ac:dyDescent="0.3">
      <c r="A20" s="9" t="s">
        <v>18</v>
      </c>
      <c r="G20" s="5"/>
      <c r="H20" s="1" t="s">
        <v>2</v>
      </c>
    </row>
    <row r="21" spans="1:8" ht="16.5" customHeight="1" x14ac:dyDescent="0.3">
      <c r="G21" s="26">
        <f>G18*G20/100</f>
        <v>0</v>
      </c>
    </row>
    <row r="22" spans="1:8" ht="11.25" customHeight="1" x14ac:dyDescent="0.3"/>
    <row r="23" spans="1:8" x14ac:dyDescent="0.3">
      <c r="A23" s="4" t="s">
        <v>23</v>
      </c>
      <c r="G23" s="25">
        <f>G18+G21</f>
        <v>51355.7091</v>
      </c>
      <c r="H23" s="1" t="s">
        <v>5</v>
      </c>
    </row>
    <row r="24" spans="1:8" x14ac:dyDescent="0.3">
      <c r="A24" s="4" t="s">
        <v>9</v>
      </c>
      <c r="G24" s="5"/>
      <c r="H24" s="1" t="s">
        <v>2</v>
      </c>
    </row>
    <row r="25" spans="1:8" x14ac:dyDescent="0.3">
      <c r="A25" s="4" t="s">
        <v>13</v>
      </c>
      <c r="G25" s="25">
        <f>G23*G24/100</f>
        <v>0</v>
      </c>
      <c r="H25" s="1" t="s">
        <v>5</v>
      </c>
    </row>
    <row r="26" spans="1:8" ht="11.25" customHeight="1" x14ac:dyDescent="0.3"/>
    <row r="27" spans="1:8" ht="20.100000000000001" customHeight="1" x14ac:dyDescent="0.3">
      <c r="A27" s="54" t="s">
        <v>3</v>
      </c>
    </row>
    <row r="28" spans="1:8" x14ac:dyDescent="0.3">
      <c r="A28" s="55" t="s">
        <v>39</v>
      </c>
      <c r="F28" s="10" t="s">
        <v>22</v>
      </c>
      <c r="G28" s="5"/>
      <c r="H28" s="1" t="s">
        <v>5</v>
      </c>
    </row>
    <row r="29" spans="1:8" ht="11.25" customHeight="1" x14ac:dyDescent="0.3"/>
    <row r="30" spans="1:8" x14ac:dyDescent="0.3">
      <c r="A30" s="4" t="s">
        <v>12</v>
      </c>
      <c r="G30" s="25">
        <f>G28</f>
        <v>0</v>
      </c>
      <c r="H30" s="1" t="s">
        <v>5</v>
      </c>
    </row>
    <row r="31" spans="1:8" x14ac:dyDescent="0.3">
      <c r="A31" s="4" t="s">
        <v>10</v>
      </c>
      <c r="G31" s="5"/>
      <c r="H31" s="1" t="s">
        <v>2</v>
      </c>
    </row>
    <row r="32" spans="1:8" x14ac:dyDescent="0.3">
      <c r="A32" s="4" t="s">
        <v>14</v>
      </c>
      <c r="G32" s="25">
        <f>G30*G31/100</f>
        <v>0</v>
      </c>
      <c r="H32" s="1" t="s">
        <v>5</v>
      </c>
    </row>
    <row r="33" spans="1:9" x14ac:dyDescent="0.3">
      <c r="A33" s="4"/>
      <c r="G33" s="8"/>
    </row>
    <row r="34" spans="1:9" x14ac:dyDescent="0.3">
      <c r="A34" s="4" t="s">
        <v>28</v>
      </c>
      <c r="G34" s="25">
        <f>G23+G25+G30+G32</f>
        <v>51355.7091</v>
      </c>
      <c r="H34" s="1" t="s">
        <v>5</v>
      </c>
    </row>
    <row r="35" spans="1:9" ht="17.25" thickBot="1" x14ac:dyDescent="0.35">
      <c r="A35" s="4"/>
      <c r="G35" s="8"/>
    </row>
    <row r="36" spans="1:9" s="13" customFormat="1" ht="21" customHeight="1" x14ac:dyDescent="0.25">
      <c r="A36" s="11" t="s">
        <v>38</v>
      </c>
      <c r="B36" s="12"/>
      <c r="C36" s="12"/>
      <c r="D36" s="12"/>
      <c r="E36" s="12"/>
      <c r="F36" s="12"/>
      <c r="G36" s="49">
        <f>G23+G25+G30+G32</f>
        <v>51355.7091</v>
      </c>
      <c r="H36" s="13" t="s">
        <v>5</v>
      </c>
      <c r="I36" s="23"/>
    </row>
    <row r="37" spans="1:9" s="13" customFormat="1" ht="21" customHeight="1" x14ac:dyDescent="0.25">
      <c r="A37" s="14" t="s">
        <v>15</v>
      </c>
      <c r="G37" s="50">
        <f>G36*0.19</f>
        <v>9757.5847290000002</v>
      </c>
      <c r="H37" s="13" t="s">
        <v>5</v>
      </c>
    </row>
    <row r="38" spans="1:9" s="13" customFormat="1" ht="21" customHeight="1" thickBot="1" x14ac:dyDescent="0.3">
      <c r="A38" s="15" t="s">
        <v>37</v>
      </c>
      <c r="B38" s="16"/>
      <c r="C38" s="16"/>
      <c r="D38" s="16"/>
      <c r="E38" s="16"/>
      <c r="F38" s="16"/>
      <c r="G38" s="51">
        <f>G36+G37</f>
        <v>61113.293829000002</v>
      </c>
      <c r="H38" s="13" t="s">
        <v>5</v>
      </c>
    </row>
    <row r="39" spans="1:9" s="13" customFormat="1" ht="5.0999999999999996" customHeight="1" x14ac:dyDescent="0.25">
      <c r="A39" s="28"/>
      <c r="G39" s="29"/>
    </row>
    <row r="40" spans="1:9" ht="5.0999999999999996" customHeight="1" x14ac:dyDescent="0.3">
      <c r="A40" s="4"/>
      <c r="G40" s="8"/>
    </row>
    <row r="41" spans="1:9" ht="20.100000000000001" customHeight="1" x14ac:dyDescent="0.3">
      <c r="A41" s="54" t="s">
        <v>33</v>
      </c>
    </row>
    <row r="42" spans="1:9" x14ac:dyDescent="0.3">
      <c r="A42" s="17" t="s">
        <v>25</v>
      </c>
      <c r="G42" s="5"/>
      <c r="H42" s="1" t="s">
        <v>4</v>
      </c>
    </row>
    <row r="43" spans="1:9" x14ac:dyDescent="0.3">
      <c r="A43" s="9"/>
      <c r="G43" s="25">
        <f>15*G42</f>
        <v>0</v>
      </c>
      <c r="H43" s="1" t="s">
        <v>5</v>
      </c>
    </row>
    <row r="44" spans="1:9" ht="9" customHeight="1" x14ac:dyDescent="0.3"/>
    <row r="45" spans="1:9" x14ac:dyDescent="0.3">
      <c r="A45" s="17" t="s">
        <v>26</v>
      </c>
      <c r="G45" s="5"/>
      <c r="H45" s="1" t="s">
        <v>4</v>
      </c>
    </row>
    <row r="46" spans="1:9" x14ac:dyDescent="0.3">
      <c r="A46" s="9"/>
      <c r="G46" s="25">
        <f>20*G45</f>
        <v>0</v>
      </c>
      <c r="H46" s="1" t="s">
        <v>5</v>
      </c>
    </row>
    <row r="47" spans="1:9" ht="9" customHeight="1" x14ac:dyDescent="0.3"/>
    <row r="48" spans="1:9" x14ac:dyDescent="0.3">
      <c r="A48" s="17" t="s">
        <v>27</v>
      </c>
      <c r="G48" s="5"/>
      <c r="H48" s="1" t="s">
        <v>4</v>
      </c>
    </row>
    <row r="49" spans="1:8" x14ac:dyDescent="0.3">
      <c r="G49" s="25">
        <f>30*G48</f>
        <v>0</v>
      </c>
      <c r="H49" s="1" t="s">
        <v>5</v>
      </c>
    </row>
    <row r="50" spans="1:8" ht="17.25" thickBot="1" x14ac:dyDescent="0.35">
      <c r="A50" s="4"/>
      <c r="G50" s="8"/>
    </row>
    <row r="51" spans="1:8" x14ac:dyDescent="0.3">
      <c r="A51" s="33" t="s">
        <v>20</v>
      </c>
      <c r="B51" s="34"/>
      <c r="C51" s="34"/>
      <c r="D51" s="34"/>
      <c r="E51" s="34"/>
      <c r="F51" s="34"/>
      <c r="G51" s="35">
        <f>G43+G46+G49</f>
        <v>0</v>
      </c>
      <c r="H51" s="1" t="s">
        <v>5</v>
      </c>
    </row>
    <row r="52" spans="1:8" x14ac:dyDescent="0.3">
      <c r="A52" s="36" t="s">
        <v>29</v>
      </c>
      <c r="G52" s="37">
        <f>G24/100*G51</f>
        <v>0</v>
      </c>
      <c r="H52" s="1" t="s">
        <v>5</v>
      </c>
    </row>
    <row r="53" spans="1:8" x14ac:dyDescent="0.3">
      <c r="A53" s="38" t="s">
        <v>15</v>
      </c>
      <c r="G53" s="37">
        <f>0.19*(G51+G52)</f>
        <v>0</v>
      </c>
      <c r="H53" s="1" t="s">
        <v>5</v>
      </c>
    </row>
    <row r="54" spans="1:8" ht="17.25" thickBot="1" x14ac:dyDescent="0.35">
      <c r="A54" s="39" t="s">
        <v>21</v>
      </c>
      <c r="B54" s="40"/>
      <c r="C54" s="40"/>
      <c r="D54" s="40"/>
      <c r="E54" s="40"/>
      <c r="F54" s="40"/>
      <c r="G54" s="52">
        <f>G51+G52+G53</f>
        <v>0</v>
      </c>
      <c r="H54" s="1" t="s">
        <v>5</v>
      </c>
    </row>
    <row r="55" spans="1:8" x14ac:dyDescent="0.3">
      <c r="C55" s="3"/>
    </row>
    <row r="56" spans="1:8" ht="56.25" customHeight="1" x14ac:dyDescent="0.3">
      <c r="A56" s="6"/>
      <c r="B56" s="7"/>
      <c r="C56" s="58"/>
      <c r="D56" s="59"/>
      <c r="E56" s="59"/>
      <c r="F56" s="59"/>
      <c r="G56" s="60"/>
      <c r="H56" s="41"/>
    </row>
    <row r="57" spans="1:8" x14ac:dyDescent="0.3">
      <c r="A57" s="2" t="s">
        <v>6</v>
      </c>
      <c r="B57" s="2"/>
      <c r="C57" s="2" t="s">
        <v>7</v>
      </c>
    </row>
  </sheetData>
  <sheetProtection algorithmName="SHA-512" hashValue="QFul6Zy+xOZyzg+CRo5MqinkUs5ETCnWDT7zjOpPcjtJ+sUmvLJJXmoGBUpIfve2nhsua9zAYzYvmbGX3juEeQ==" saltValue="OMlPey+iJGNN35X/o6aW4Q==" spinCount="100000" sheet="1" selectLockedCells="1"/>
  <mergeCells count="8">
    <mergeCell ref="A1:E1"/>
    <mergeCell ref="C56:G56"/>
    <mergeCell ref="F1:G1"/>
    <mergeCell ref="A3:H3"/>
    <mergeCell ref="A4:H4"/>
    <mergeCell ref="C6:G6"/>
    <mergeCell ref="C7:G7"/>
    <mergeCell ref="C9:G9"/>
  </mergeCells>
  <printOptions horizontalCentered="1"/>
  <pageMargins left="1.1023622047244095" right="0.70866141732283472" top="0.59055118110236227" bottom="0.59055118110236227" header="0.31496062992125984" footer="0.31496062992125984"/>
  <pageSetup paperSize="9" scale="75" orientation="portrait" r:id="rId1"/>
  <headerFooter>
    <oddFooter>&amp;RSeite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Honorar FPL TWP</vt:lpstr>
      <vt:lpstr>'Honorar FPL TWP'!Druckbereich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Falk Schubert</cp:lastModifiedBy>
  <cp:lastPrinted>2025-04-03T07:31:39Z</cp:lastPrinted>
  <dcterms:created xsi:type="dcterms:W3CDTF">2019-06-19T12:17:42Z</dcterms:created>
  <dcterms:modified xsi:type="dcterms:W3CDTF">2025-04-03T07:40:16Z</dcterms:modified>
</cp:coreProperties>
</file>