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N:\WW\ZBM\7-Datensicherung-ZBM\SüßJ\Janine\2 - Ausschreibungen\OFFEN 2025 Unterhalts- und Glasreinigung\3. Vergabeunterlagen\Preisblätter\"/>
    </mc:Choice>
  </mc:AlternateContent>
  <bookViews>
    <workbookView xWindow="240" yWindow="90" windowWidth="11100" windowHeight="6705"/>
  </bookViews>
  <sheets>
    <sheet name="Preiszusammenstellung Los 9" sheetId="3" r:id="rId1"/>
    <sheet name="RFV Los 9 FS 2g" sheetId="1" r:id="rId2"/>
    <sheet name="RFV Los 9 Otto-Schmerbach-Str." sheetId="4" r:id="rId3"/>
    <sheet name="GFV Los 9 KCLW" sheetId="2" r:id="rId4"/>
  </sheets>
  <definedNames>
    <definedName name="_xlnm._FilterDatabase" localSheetId="1" hidden="1">'RFV Los 9 FS 2g'!$A$3:$L$71</definedName>
    <definedName name="_xlnm._FilterDatabase" localSheetId="2" hidden="1">'RFV Los 9 Otto-Schmerbach-Str.'!$A$3:$L$29</definedName>
  </definedNames>
  <calcPr calcId="162913"/>
</workbook>
</file>

<file path=xl/calcChain.xml><?xml version="1.0" encoding="utf-8"?>
<calcChain xmlns="http://schemas.openxmlformats.org/spreadsheetml/2006/main">
  <c r="B11" i="3" l="1"/>
  <c r="I9" i="2"/>
  <c r="J9" i="2"/>
  <c r="B9" i="3"/>
  <c r="J16" i="1"/>
  <c r="K16" i="1" s="1"/>
  <c r="L16" i="1" s="1"/>
  <c r="H16" i="1"/>
  <c r="G16" i="1"/>
  <c r="J70" i="1"/>
  <c r="K70" i="1" s="1"/>
  <c r="L70" i="1" s="1"/>
  <c r="H70" i="1"/>
  <c r="G70" i="1"/>
  <c r="J69" i="1"/>
  <c r="K69" i="1" s="1"/>
  <c r="L69" i="1" s="1"/>
  <c r="G69" i="1"/>
  <c r="H69" i="1" s="1"/>
  <c r="J68" i="1"/>
  <c r="K68" i="1" s="1"/>
  <c r="L68" i="1" s="1"/>
  <c r="G68" i="1"/>
  <c r="H68" i="1" s="1"/>
  <c r="J67" i="1"/>
  <c r="K67" i="1" s="1"/>
  <c r="L67" i="1" s="1"/>
  <c r="G67" i="1"/>
  <c r="H67" i="1" s="1"/>
  <c r="J66" i="1"/>
  <c r="K66" i="1" s="1"/>
  <c r="L66" i="1" s="1"/>
  <c r="H66" i="1"/>
  <c r="G66" i="1"/>
  <c r="J65" i="1"/>
  <c r="K65" i="1" s="1"/>
  <c r="L65" i="1" s="1"/>
  <c r="H65" i="1"/>
  <c r="G65" i="1"/>
  <c r="K64" i="1"/>
  <c r="L64" i="1" s="1"/>
  <c r="J64" i="1"/>
  <c r="G64" i="1"/>
  <c r="H64" i="1" s="1"/>
  <c r="L63" i="1"/>
  <c r="K63" i="1"/>
  <c r="J63" i="1"/>
  <c r="G63" i="1"/>
  <c r="H63" i="1" s="1"/>
  <c r="J62" i="1"/>
  <c r="K62" i="1" s="1"/>
  <c r="L62" i="1" s="1"/>
  <c r="H62" i="1"/>
  <c r="G62" i="1"/>
  <c r="J61" i="1"/>
  <c r="K61" i="1" s="1"/>
  <c r="L61" i="1" s="1"/>
  <c r="H61" i="1"/>
  <c r="G61" i="1"/>
  <c r="J60" i="1"/>
  <c r="K60" i="1" s="1"/>
  <c r="L60" i="1" s="1"/>
  <c r="G60" i="1"/>
  <c r="H60" i="1" s="1"/>
  <c r="J59" i="1"/>
  <c r="K59" i="1" s="1"/>
  <c r="L59" i="1" s="1"/>
  <c r="G59" i="1"/>
  <c r="H59" i="1" s="1"/>
  <c r="J58" i="1"/>
  <c r="K58" i="1" s="1"/>
  <c r="L58" i="1" s="1"/>
  <c r="H58" i="1"/>
  <c r="G58" i="1"/>
  <c r="J57" i="1"/>
  <c r="K57" i="1" s="1"/>
  <c r="L57" i="1" s="1"/>
  <c r="H57" i="1"/>
  <c r="G57" i="1"/>
  <c r="J56" i="1"/>
  <c r="K56" i="1" s="1"/>
  <c r="L56" i="1" s="1"/>
  <c r="H56" i="1"/>
  <c r="G56" i="1"/>
  <c r="K55" i="1"/>
  <c r="L55" i="1" s="1"/>
  <c r="J55" i="1"/>
  <c r="G55" i="1"/>
  <c r="H55" i="1" s="1"/>
  <c r="K54" i="1"/>
  <c r="L54" i="1" s="1"/>
  <c r="J54" i="1"/>
  <c r="H54" i="1"/>
  <c r="G54" i="1"/>
  <c r="J53" i="1"/>
  <c r="K53" i="1" s="1"/>
  <c r="L53" i="1" s="1"/>
  <c r="H53" i="1"/>
  <c r="G53" i="1"/>
  <c r="J52" i="1"/>
  <c r="K52" i="1" s="1"/>
  <c r="L52" i="1" s="1"/>
  <c r="H52" i="1"/>
  <c r="G52" i="1"/>
  <c r="K51" i="1"/>
  <c r="L51" i="1" s="1"/>
  <c r="J51" i="1"/>
  <c r="G51" i="1"/>
  <c r="H51" i="1" s="1"/>
  <c r="K50" i="1"/>
  <c r="L50" i="1" s="1"/>
  <c r="J50" i="1"/>
  <c r="H50" i="1"/>
  <c r="G50" i="1"/>
  <c r="J49" i="1"/>
  <c r="K49" i="1" s="1"/>
  <c r="L49" i="1" s="1"/>
  <c r="H49" i="1"/>
  <c r="G49" i="1"/>
  <c r="J48" i="1"/>
  <c r="K48" i="1" s="1"/>
  <c r="L48" i="1" s="1"/>
  <c r="G48" i="1"/>
  <c r="H48" i="1" s="1"/>
  <c r="J47" i="1"/>
  <c r="K47" i="1" s="1"/>
  <c r="L47" i="1" s="1"/>
  <c r="G47" i="1"/>
  <c r="H47" i="1" s="1"/>
  <c r="J46" i="1"/>
  <c r="K46" i="1" s="1"/>
  <c r="L46" i="1" s="1"/>
  <c r="H46" i="1"/>
  <c r="G46" i="1"/>
  <c r="J44" i="1" l="1"/>
  <c r="K44" i="1" s="1"/>
  <c r="L44" i="1" s="1"/>
  <c r="H44" i="1"/>
  <c r="G44" i="1"/>
  <c r="J29" i="4"/>
  <c r="K29" i="4" s="1"/>
  <c r="L29" i="4" s="1"/>
  <c r="G29" i="4"/>
  <c r="H29" i="4" s="1"/>
  <c r="K28" i="4"/>
  <c r="L28" i="4" s="1"/>
  <c r="J28" i="4"/>
  <c r="G28" i="4"/>
  <c r="H28" i="4" s="1"/>
  <c r="J27" i="4"/>
  <c r="K27" i="4" s="1"/>
  <c r="L27" i="4" s="1"/>
  <c r="G27" i="4"/>
  <c r="H27" i="4" s="1"/>
  <c r="J26" i="4"/>
  <c r="K26" i="4" s="1"/>
  <c r="L26" i="4" s="1"/>
  <c r="H26" i="4"/>
  <c r="G26" i="4"/>
  <c r="J25" i="4"/>
  <c r="K25" i="4" s="1"/>
  <c r="L25" i="4" s="1"/>
  <c r="G25" i="4"/>
  <c r="H25" i="4" s="1"/>
  <c r="J24" i="4"/>
  <c r="K24" i="4" s="1"/>
  <c r="L24" i="4" s="1"/>
  <c r="G24" i="4"/>
  <c r="H24" i="4" s="1"/>
  <c r="J23" i="4"/>
  <c r="K23" i="4" s="1"/>
  <c r="L23" i="4" s="1"/>
  <c r="G23" i="4"/>
  <c r="H23" i="4" s="1"/>
  <c r="J22" i="4"/>
  <c r="K22" i="4" s="1"/>
  <c r="L22" i="4" s="1"/>
  <c r="H22" i="4"/>
  <c r="G22" i="4"/>
  <c r="J21" i="4"/>
  <c r="K21" i="4" s="1"/>
  <c r="L21" i="4" s="1"/>
  <c r="G21" i="4"/>
  <c r="H21" i="4" s="1"/>
  <c r="J20" i="4"/>
  <c r="K20" i="4" s="1"/>
  <c r="L20" i="4" s="1"/>
  <c r="H20" i="4"/>
  <c r="G20" i="4"/>
  <c r="J19" i="4"/>
  <c r="K19" i="4" s="1"/>
  <c r="L19" i="4" s="1"/>
  <c r="G19" i="4"/>
  <c r="H19" i="4" s="1"/>
  <c r="J18" i="4"/>
  <c r="K18" i="4" s="1"/>
  <c r="L18" i="4" s="1"/>
  <c r="H18" i="4"/>
  <c r="G18" i="4"/>
  <c r="J17" i="4"/>
  <c r="K17" i="4" s="1"/>
  <c r="L17" i="4" s="1"/>
  <c r="G17" i="4"/>
  <c r="H17" i="4" s="1"/>
  <c r="J15" i="4"/>
  <c r="K15" i="4" s="1"/>
  <c r="L15" i="4" s="1"/>
  <c r="H15" i="4"/>
  <c r="G15" i="4"/>
  <c r="J14" i="4"/>
  <c r="K14" i="4" s="1"/>
  <c r="L14" i="4" s="1"/>
  <c r="G14" i="4"/>
  <c r="H14" i="4" s="1"/>
  <c r="J13" i="4"/>
  <c r="K13" i="4" s="1"/>
  <c r="L13" i="4" s="1"/>
  <c r="H13" i="4"/>
  <c r="G13" i="4"/>
  <c r="J12" i="4"/>
  <c r="K12" i="4" s="1"/>
  <c r="L12" i="4" s="1"/>
  <c r="G12" i="4"/>
  <c r="H12" i="4" s="1"/>
  <c r="J11" i="4"/>
  <c r="K11" i="4" s="1"/>
  <c r="L11" i="4" s="1"/>
  <c r="H11" i="4"/>
  <c r="G11" i="4"/>
  <c r="J10" i="4"/>
  <c r="K10" i="4" s="1"/>
  <c r="L10" i="4" s="1"/>
  <c r="G10" i="4"/>
  <c r="H10" i="4" s="1"/>
  <c r="J9" i="4"/>
  <c r="K9" i="4" s="1"/>
  <c r="L9" i="4" s="1"/>
  <c r="H9" i="4"/>
  <c r="G9" i="4"/>
  <c r="J8" i="4"/>
  <c r="K8" i="4" s="1"/>
  <c r="L8" i="4" s="1"/>
  <c r="G8" i="4"/>
  <c r="H8" i="4" s="1"/>
  <c r="K7" i="4"/>
  <c r="L7" i="4" s="1"/>
  <c r="J7" i="4"/>
  <c r="H7" i="4"/>
  <c r="G7" i="4"/>
  <c r="J6" i="4"/>
  <c r="K6" i="4" s="1"/>
  <c r="L6" i="4" s="1"/>
  <c r="G6" i="4"/>
  <c r="H6" i="4" s="1"/>
  <c r="J5" i="4"/>
  <c r="K5" i="4" s="1"/>
  <c r="L5" i="4" s="1"/>
  <c r="H5" i="4"/>
  <c r="G5" i="4"/>
  <c r="K30" i="4" l="1"/>
  <c r="G5" i="1"/>
  <c r="G6" i="1" l="1"/>
  <c r="G7" i="1"/>
  <c r="G8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42" i="1"/>
  <c r="I8" i="2" l="1"/>
  <c r="J8" i="2" s="1"/>
  <c r="J11" i="2" l="1"/>
  <c r="B10" i="3"/>
  <c r="E11" i="2"/>
  <c r="J6" i="1" l="1"/>
  <c r="K6" i="1" s="1"/>
  <c r="L6" i="1" s="1"/>
  <c r="J7" i="1"/>
  <c r="K7" i="1" s="1"/>
  <c r="L7" i="1" s="1"/>
  <c r="J8" i="1"/>
  <c r="K8" i="1" s="1"/>
  <c r="L8" i="1" s="1"/>
  <c r="J9" i="1"/>
  <c r="K9" i="1" s="1"/>
  <c r="L9" i="1" s="1"/>
  <c r="J10" i="1"/>
  <c r="K10" i="1" s="1"/>
  <c r="L10" i="1" s="1"/>
  <c r="J11" i="1"/>
  <c r="K11" i="1" s="1"/>
  <c r="L11" i="1" s="1"/>
  <c r="J12" i="1"/>
  <c r="K12" i="1" s="1"/>
  <c r="L12" i="1" s="1"/>
  <c r="J13" i="1"/>
  <c r="K13" i="1" s="1"/>
  <c r="L13" i="1" s="1"/>
  <c r="J14" i="1"/>
  <c r="K14" i="1" s="1"/>
  <c r="L14" i="1" s="1"/>
  <c r="J15" i="1"/>
  <c r="K15" i="1" s="1"/>
  <c r="L15" i="1" s="1"/>
  <c r="J17" i="1"/>
  <c r="K17" i="1" s="1"/>
  <c r="L17" i="1" s="1"/>
  <c r="J18" i="1"/>
  <c r="K18" i="1" s="1"/>
  <c r="L18" i="1" s="1"/>
  <c r="J19" i="1"/>
  <c r="K19" i="1" s="1"/>
  <c r="L19" i="1" s="1"/>
  <c r="J20" i="1"/>
  <c r="K20" i="1" s="1"/>
  <c r="L20" i="1" s="1"/>
  <c r="J21" i="1"/>
  <c r="K21" i="1" s="1"/>
  <c r="L21" i="1" s="1"/>
  <c r="J22" i="1"/>
  <c r="K22" i="1" s="1"/>
  <c r="L22" i="1" s="1"/>
  <c r="J23" i="1"/>
  <c r="K23" i="1" s="1"/>
  <c r="L23" i="1" s="1"/>
  <c r="J24" i="1"/>
  <c r="K24" i="1" s="1"/>
  <c r="L24" i="1" s="1"/>
  <c r="J25" i="1"/>
  <c r="K25" i="1" s="1"/>
  <c r="L25" i="1" s="1"/>
  <c r="J26" i="1"/>
  <c r="K26" i="1" s="1"/>
  <c r="L26" i="1" s="1"/>
  <c r="J27" i="1"/>
  <c r="K27" i="1" s="1"/>
  <c r="L27" i="1" s="1"/>
  <c r="J28" i="1"/>
  <c r="K28" i="1" s="1"/>
  <c r="L28" i="1" s="1"/>
  <c r="J29" i="1"/>
  <c r="K29" i="1" s="1"/>
  <c r="L29" i="1" s="1"/>
  <c r="J30" i="1"/>
  <c r="K30" i="1" s="1"/>
  <c r="L30" i="1" s="1"/>
  <c r="J31" i="1"/>
  <c r="K31" i="1" s="1"/>
  <c r="L31" i="1" s="1"/>
  <c r="J32" i="1"/>
  <c r="K32" i="1" s="1"/>
  <c r="L32" i="1" s="1"/>
  <c r="J33" i="1"/>
  <c r="K33" i="1" s="1"/>
  <c r="L33" i="1" s="1"/>
  <c r="J34" i="1"/>
  <c r="K34" i="1" s="1"/>
  <c r="L34" i="1" s="1"/>
  <c r="J35" i="1"/>
  <c r="K35" i="1" s="1"/>
  <c r="L35" i="1" s="1"/>
  <c r="J36" i="1"/>
  <c r="K36" i="1" s="1"/>
  <c r="L36" i="1" s="1"/>
  <c r="J37" i="1"/>
  <c r="K37" i="1" s="1"/>
  <c r="L37" i="1" s="1"/>
  <c r="J38" i="1"/>
  <c r="K38" i="1" s="1"/>
  <c r="L38" i="1" s="1"/>
  <c r="J39" i="1"/>
  <c r="K39" i="1" s="1"/>
  <c r="L39" i="1" s="1"/>
  <c r="J40" i="1"/>
  <c r="K40" i="1" s="1"/>
  <c r="L40" i="1" s="1"/>
  <c r="J41" i="1"/>
  <c r="K41" i="1" s="1"/>
  <c r="L41" i="1" s="1"/>
  <c r="J43" i="1"/>
  <c r="K43" i="1" s="1"/>
  <c r="L43" i="1" s="1"/>
  <c r="J42" i="1"/>
  <c r="K42" i="1" s="1"/>
  <c r="L42" i="1" s="1"/>
  <c r="J5" i="1"/>
  <c r="K5" i="1" s="1"/>
  <c r="L5" i="1" s="1"/>
  <c r="H6" i="1"/>
  <c r="H7" i="1"/>
  <c r="H8" i="1"/>
  <c r="H9" i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2" i="1"/>
  <c r="H5" i="1"/>
  <c r="K71" i="1" l="1"/>
  <c r="B8" i="3" s="1"/>
  <c r="B12" i="3" s="1"/>
</calcChain>
</file>

<file path=xl/sharedStrings.xml><?xml version="1.0" encoding="utf-8"?>
<sst xmlns="http://schemas.openxmlformats.org/spreadsheetml/2006/main" count="339" uniqueCount="157">
  <si>
    <t>Raum-ID</t>
  </si>
  <si>
    <t>Technik</t>
  </si>
  <si>
    <t>WC</t>
  </si>
  <si>
    <t>Reinigung</t>
  </si>
  <si>
    <t>Treppenhaus</t>
  </si>
  <si>
    <t>Flur</t>
  </si>
  <si>
    <t>Küche</t>
  </si>
  <si>
    <t>RG</t>
  </si>
  <si>
    <t>1. OG</t>
  </si>
  <si>
    <t>2. OG</t>
  </si>
  <si>
    <t>Thermofenster</t>
  </si>
  <si>
    <t>N</t>
  </si>
  <si>
    <t>N auf Abruf</t>
  </si>
  <si>
    <t>J1</t>
  </si>
  <si>
    <t>L</t>
  </si>
  <si>
    <t>D1</t>
  </si>
  <si>
    <t>Büro</t>
  </si>
  <si>
    <t xml:space="preserve">FLÄCHE </t>
  </si>
  <si>
    <t>Jahres-
faktor</t>
  </si>
  <si>
    <t>max. Leist. 
m²/Stunde</t>
  </si>
  <si>
    <t>Std./ Reinig.</t>
  </si>
  <si>
    <t>Std./Jahr</t>
  </si>
  <si>
    <t>SVS
€</t>
  </si>
  <si>
    <t>€ / m²
pro Reinigung</t>
  </si>
  <si>
    <t>Preis/ Jahr
€</t>
  </si>
  <si>
    <t>Preis / Monat
€</t>
  </si>
  <si>
    <t>Raumbezeichnung</t>
  </si>
  <si>
    <t>J2</t>
  </si>
  <si>
    <t>M2</t>
  </si>
  <si>
    <t>Pos.</t>
  </si>
  <si>
    <t>Abteilung</t>
  </si>
  <si>
    <t>Bauteil</t>
  </si>
  <si>
    <t xml:space="preserve"> Fläche m²</t>
  </si>
  <si>
    <t>Fensterart</t>
  </si>
  <si>
    <t xml:space="preserve">Reinigung mit Rahmen </t>
  </si>
  <si>
    <t>Gesamtpreis</t>
  </si>
  <si>
    <t>einseitig gemessen /</t>
  </si>
  <si>
    <t>€/ m²</t>
  </si>
  <si>
    <t>Preis / Einheit</t>
  </si>
  <si>
    <t>Preis/Einheit</t>
  </si>
  <si>
    <t>zweiseitig reinigen</t>
  </si>
  <si>
    <t>mal Fläche m²</t>
  </si>
  <si>
    <t>Fenster</t>
  </si>
  <si>
    <t>Gesamt</t>
  </si>
  <si>
    <t>Summe</t>
  </si>
  <si>
    <t>pro Jahr</t>
  </si>
  <si>
    <t>(2xjährlich)</t>
  </si>
  <si>
    <t>Wert einzutragen in KCLW-V02 Angebotsschreiben (Punkt 6)</t>
  </si>
  <si>
    <t>Preiszusammenstellung Los 9</t>
  </si>
  <si>
    <t>Beratungsraum</t>
  </si>
  <si>
    <t>N (auf Abruf)</t>
  </si>
  <si>
    <t>Flemmingstraße 2g</t>
  </si>
  <si>
    <t>FS-11-OG01-001.0</t>
  </si>
  <si>
    <t>FS-11-OG01-002.0</t>
  </si>
  <si>
    <t>FS-11-OG01-003.0</t>
  </si>
  <si>
    <t>FS-11-OG01-003.1</t>
  </si>
  <si>
    <t xml:space="preserve">FS-11-OG01-003.2 </t>
  </si>
  <si>
    <t>FS-11-OG01-004.0</t>
  </si>
  <si>
    <t>FS-11-OG01-004.1</t>
  </si>
  <si>
    <t>FS-11-OG01-004.2</t>
  </si>
  <si>
    <t>FS-11-OG01-005.0</t>
  </si>
  <si>
    <t>FS-11-OG01-005.1</t>
  </si>
  <si>
    <t>FS-11-OG01-005.2</t>
  </si>
  <si>
    <t>FS-11-OG01-006.0</t>
  </si>
  <si>
    <t>FS-11-OG01-006.1</t>
  </si>
  <si>
    <t>FS-11-OG01-006.2</t>
  </si>
  <si>
    <t>FS-11-OG01-007.0</t>
  </si>
  <si>
    <t>FS-11-OG01-007.1</t>
  </si>
  <si>
    <t>FS-11-OG01-007.2</t>
  </si>
  <si>
    <t>FS-11-OG01-008.0</t>
  </si>
  <si>
    <t>FS-11-OG01-008.1</t>
  </si>
  <si>
    <t>FS-11-OG01-008.2</t>
  </si>
  <si>
    <t>FS-11-OG01-009.0</t>
  </si>
  <si>
    <t>FS-11-OG01-009.1</t>
  </si>
  <si>
    <t>FS-11-OG01-009.2</t>
  </si>
  <si>
    <t>FS-11-OG01-010.0</t>
  </si>
  <si>
    <t>FS-11-OG01-010.1</t>
  </si>
  <si>
    <t>FS-11-OG01-010.2</t>
  </si>
  <si>
    <t>FS-11-OG01-011.0</t>
  </si>
  <si>
    <t>FS-11-OG01-011.1</t>
  </si>
  <si>
    <t>FS-11-OG01-011.2</t>
  </si>
  <si>
    <t>FS-11-OG01-012.0</t>
  </si>
  <si>
    <t>FS-11-OG01-012.1</t>
  </si>
  <si>
    <t>FS-11-OG01-012.2</t>
  </si>
  <si>
    <t>FS-11-OG01-012.4</t>
  </si>
  <si>
    <t>FS-11-OG01-013.0</t>
  </si>
  <si>
    <t>FS-11-OG01-013.1</t>
  </si>
  <si>
    <t>FS-11-OG01-013.2</t>
  </si>
  <si>
    <t>FS-11-OG01-013.4</t>
  </si>
  <si>
    <t>FS-11-OG01-020.0</t>
  </si>
  <si>
    <t>FS-11-OG01-021.0</t>
  </si>
  <si>
    <t>FS-11-OG01-033.0</t>
  </si>
  <si>
    <t>FS-11-OG02-001.0</t>
  </si>
  <si>
    <t>FS-11-OG02-002.0</t>
  </si>
  <si>
    <t>FS-11-OG02-010.0</t>
  </si>
  <si>
    <t>FS-11-OG02-010.1</t>
  </si>
  <si>
    <t>FS-11-OG02-010.2</t>
  </si>
  <si>
    <t>FS-11-OG02-010.3</t>
  </si>
  <si>
    <t>FS-11-OG02-011.0</t>
  </si>
  <si>
    <t>FS-11-OG02-011.1</t>
  </si>
  <si>
    <t>FS-11-OG02-011.2</t>
  </si>
  <si>
    <t>FS-11-OG02-011.3</t>
  </si>
  <si>
    <t>FS-11-OG02-012.0</t>
  </si>
  <si>
    <t>FS-11-OG02-012.1</t>
  </si>
  <si>
    <t>FS-11-OG02-012.2</t>
  </si>
  <si>
    <t>FS-11-OG02-012.3</t>
  </si>
  <si>
    <t>FS-11-OG02-012.5</t>
  </si>
  <si>
    <t>FS-11-OG02-013.0</t>
  </si>
  <si>
    <t>FS-11-OG02-013.1</t>
  </si>
  <si>
    <t>FS-11-OG02-013.2</t>
  </si>
  <si>
    <t>FS-11-OG02-013.3</t>
  </si>
  <si>
    <t>FS-11-OG02-013.5</t>
  </si>
  <si>
    <t>FS-11-OG02-001.1</t>
  </si>
  <si>
    <t>FS-11-OG02-001.2</t>
  </si>
  <si>
    <t>FS-11-OG02-002.1</t>
  </si>
  <si>
    <t>FS-11-OG02-002.2</t>
  </si>
  <si>
    <t>FS-11-OG02-002.3</t>
  </si>
  <si>
    <t>NE1.EG.</t>
  </si>
  <si>
    <t>NE2.EG.</t>
  </si>
  <si>
    <t>NE1.OG.</t>
  </si>
  <si>
    <t xml:space="preserve">NE1.OG </t>
  </si>
  <si>
    <t>Büro 1</t>
  </si>
  <si>
    <t>HAR/TGA</t>
  </si>
  <si>
    <t>Wareneingang/-ausgang</t>
  </si>
  <si>
    <t>WC Herren</t>
  </si>
  <si>
    <t>WC Damen</t>
  </si>
  <si>
    <t>Büro HW</t>
  </si>
  <si>
    <t>Vorstellfläche</t>
  </si>
  <si>
    <t>Kommissionierbereich</t>
  </si>
  <si>
    <t>Flag-Bereich</t>
  </si>
  <si>
    <t>Hochregallager Längsgang</t>
  </si>
  <si>
    <t>Hochregallager Quergänge</t>
  </si>
  <si>
    <t>Handlager</t>
  </si>
  <si>
    <t>Büro 2</t>
  </si>
  <si>
    <t>Funktion</t>
  </si>
  <si>
    <t>Umkleide Damen</t>
  </si>
  <si>
    <t>Sozialraum</t>
  </si>
  <si>
    <t>Dusche Herren</t>
  </si>
  <si>
    <t>Dusche Damen</t>
  </si>
  <si>
    <t>Umkleide Herrenn</t>
  </si>
  <si>
    <t>O</t>
  </si>
  <si>
    <t>Raumflächenverzeichnis – Zentrallager</t>
  </si>
  <si>
    <t>optional</t>
  </si>
  <si>
    <t>Gesamtpreis netto RFV Flemmingstraße 2g</t>
  </si>
  <si>
    <t>Gesamtpreis netto RFV Otto-Schmerbach-Straße</t>
  </si>
  <si>
    <t>Gesamtpreis netto GFV Flemmingstraße 2g</t>
  </si>
  <si>
    <t>Gesamtpreis netto GFV Otto-Schmerbach-Straße</t>
  </si>
  <si>
    <t>Otto-Schmerbach-Straße</t>
  </si>
  <si>
    <t>Fenster und Türen</t>
  </si>
  <si>
    <t>Gesamtpreis netto Los 9</t>
  </si>
  <si>
    <t>Raumflächenverzeichnis – KCLW</t>
  </si>
  <si>
    <t>Glasflächenverzeichnis Los 9</t>
  </si>
  <si>
    <t xml:space="preserve">Ort, Datum                                                                                                                      Stempel und Unterschrift       </t>
  </si>
  <si>
    <t>Wird die Preiszusammenstellung an dieser Stelle nicht unterschrieben, gilt das Angebot als nicht abgegeben.</t>
  </si>
  <si>
    <t>Diese Seite ist auszudrucken und den Angebotsunterlagen beizufügen</t>
  </si>
  <si>
    <t>Logistik- und Wirtschafts-</t>
  </si>
  <si>
    <t>gesellschaft 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</si>
</sst>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0"/>
    <numFmt numFmtId="165" formatCode="_-* #,##0.00\ [$€]_-;\-* #,##0.00\ [$€]_-;_-* &quot;-&quot;??\ [$€]_-;_-@_-"/>
    <numFmt numFmtId="166" formatCode="#,##0.00\ &quot;€&quot;"/>
    <numFmt numFmtId="167" formatCode="#,##0.00\ [$€-407];\-#,##0.00\ [$€-407]"/>
  </numFmts>
  <fonts count="25" x14ac:knownFonts="1">
    <font>
      <sz val="10"/>
      <name val="Arial"/>
      <charset val="1"/>
    </font>
    <font>
      <sz val="10"/>
      <name val="Arial"/>
      <charset val="1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name val="Calibri"/>
      <family val="2"/>
    </font>
    <font>
      <b/>
      <i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93FFFF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</cellStyleXfs>
  <cellXfs count="171">
    <xf numFmtId="0" fontId="0" fillId="0" borderId="0" xfId="0"/>
    <xf numFmtId="2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49" fontId="5" fillId="0" borderId="0" xfId="0" applyNumberFormat="1" applyFont="1" applyFill="1" applyAlignment="1" applyProtection="1">
      <alignment horizontal="left"/>
    </xf>
    <xf numFmtId="0" fontId="6" fillId="0" borderId="0" xfId="0" applyFont="1" applyFill="1" applyProtection="1"/>
    <xf numFmtId="0" fontId="7" fillId="0" borderId="0" xfId="0" applyFont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4" fontId="8" fillId="0" borderId="0" xfId="0" applyNumberFormat="1" applyFont="1" applyAlignment="1" applyProtection="1">
      <alignment vertical="center"/>
    </xf>
    <xf numFmtId="0" fontId="9" fillId="0" borderId="0" xfId="0" applyFont="1" applyFill="1" applyProtection="1"/>
    <xf numFmtId="164" fontId="9" fillId="0" borderId="0" xfId="0" applyNumberFormat="1" applyFont="1" applyFill="1" applyAlignment="1" applyProtection="1">
      <alignment horizontal="center"/>
    </xf>
    <xf numFmtId="4" fontId="11" fillId="0" borderId="0" xfId="0" applyNumberFormat="1" applyFont="1" applyFill="1" applyProtection="1"/>
    <xf numFmtId="4" fontId="12" fillId="0" borderId="0" xfId="0" applyNumberFormat="1" applyFont="1" applyFill="1" applyProtection="1"/>
    <xf numFmtId="1" fontId="12" fillId="0" borderId="0" xfId="0" applyNumberFormat="1" applyFont="1" applyFill="1" applyProtection="1"/>
    <xf numFmtId="0" fontId="0" fillId="0" borderId="0" xfId="0" applyProtection="1"/>
    <xf numFmtId="0" fontId="14" fillId="0" borderId="0" xfId="0" applyFont="1" applyProtection="1"/>
    <xf numFmtId="0" fontId="9" fillId="0" borderId="0" xfId="0" applyFont="1" applyFill="1" applyBorder="1"/>
    <xf numFmtId="4" fontId="9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4" fontId="3" fillId="0" borderId="0" xfId="0" applyNumberFormat="1" applyFont="1" applyFill="1" applyBorder="1" applyProtection="1">
      <protection locked="0"/>
    </xf>
    <xf numFmtId="4" fontId="9" fillId="0" borderId="0" xfId="0" applyNumberFormat="1" applyFont="1" applyFill="1" applyBorder="1" applyProtection="1">
      <protection locked="0"/>
    </xf>
    <xf numFmtId="0" fontId="13" fillId="0" borderId="15" xfId="3" applyFont="1" applyFill="1" applyBorder="1" applyAlignment="1" applyProtection="1">
      <alignment horizontal="center" vertical="center"/>
    </xf>
    <xf numFmtId="0" fontId="13" fillId="0" borderId="16" xfId="3" applyFont="1" applyFill="1" applyBorder="1" applyAlignment="1" applyProtection="1">
      <alignment horizontal="center" vertical="center"/>
    </xf>
    <xf numFmtId="0" fontId="13" fillId="0" borderId="16" xfId="3" applyFont="1" applyBorder="1" applyAlignment="1" applyProtection="1">
      <alignment horizontal="center" vertical="center"/>
    </xf>
    <xf numFmtId="0" fontId="13" fillId="0" borderId="17" xfId="3" applyFont="1" applyFill="1" applyBorder="1" applyAlignment="1" applyProtection="1">
      <alignment horizontal="center" vertical="center"/>
    </xf>
    <xf numFmtId="0" fontId="9" fillId="0" borderId="19" xfId="3" applyFont="1" applyBorder="1" applyProtection="1"/>
    <xf numFmtId="0" fontId="9" fillId="0" borderId="20" xfId="3" applyFont="1" applyBorder="1" applyProtection="1"/>
    <xf numFmtId="0" fontId="3" fillId="0" borderId="20" xfId="3" applyFont="1" applyBorder="1" applyProtection="1"/>
    <xf numFmtId="0" fontId="3" fillId="0" borderId="21" xfId="3" applyFont="1" applyBorder="1" applyProtection="1"/>
    <xf numFmtId="0" fontId="3" fillId="0" borderId="23" xfId="0" applyFont="1" applyBorder="1" applyAlignment="1" applyProtection="1">
      <alignment horizontal="center" vertical="center"/>
    </xf>
    <xf numFmtId="0" fontId="9" fillId="0" borderId="24" xfId="3" applyFont="1" applyBorder="1" applyProtection="1"/>
    <xf numFmtId="0" fontId="9" fillId="0" borderId="13" xfId="3" applyFont="1" applyBorder="1" applyProtection="1"/>
    <xf numFmtId="0" fontId="9" fillId="0" borderId="13" xfId="0" applyFont="1" applyBorder="1" applyProtection="1"/>
    <xf numFmtId="0" fontId="3" fillId="0" borderId="25" xfId="3" applyFont="1" applyBorder="1" applyProtection="1"/>
    <xf numFmtId="0" fontId="3" fillId="0" borderId="28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/>
    </xf>
    <xf numFmtId="0" fontId="9" fillId="0" borderId="4" xfId="0" applyFont="1" applyBorder="1" applyProtection="1"/>
    <xf numFmtId="0" fontId="3" fillId="0" borderId="4" xfId="0" applyFont="1" applyBorder="1" applyProtection="1"/>
    <xf numFmtId="165" fontId="3" fillId="0" borderId="30" xfId="4" applyFont="1" applyBorder="1" applyProtection="1">
      <protection locked="0"/>
    </xf>
    <xf numFmtId="0" fontId="9" fillId="0" borderId="8" xfId="0" applyFont="1" applyBorder="1" applyAlignment="1" applyProtection="1">
      <alignment horizontal="center"/>
    </xf>
    <xf numFmtId="0" fontId="9" fillId="0" borderId="1" xfId="0" applyFont="1" applyBorder="1" applyProtection="1"/>
    <xf numFmtId="4" fontId="9" fillId="0" borderId="1" xfId="0" applyNumberFormat="1" applyFont="1" applyBorder="1" applyProtection="1"/>
    <xf numFmtId="0" fontId="9" fillId="0" borderId="31" xfId="0" applyFont="1" applyBorder="1" applyAlignment="1" applyProtection="1">
      <alignment horizontal="center"/>
    </xf>
    <xf numFmtId="0" fontId="9" fillId="0" borderId="14" xfId="0" applyFont="1" applyBorder="1" applyProtection="1"/>
    <xf numFmtId="165" fontId="3" fillId="0" borderId="14" xfId="4" applyFont="1" applyBorder="1" applyProtection="1">
      <protection locked="0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Protection="1"/>
    <xf numFmtId="2" fontId="4" fillId="0" borderId="16" xfId="0" applyNumberFormat="1" applyFont="1" applyBorder="1" applyProtection="1"/>
    <xf numFmtId="165" fontId="4" fillId="0" borderId="16" xfId="4" applyFont="1" applyBorder="1" applyProtection="1">
      <protection locked="0"/>
    </xf>
    <xf numFmtId="0" fontId="15" fillId="0" borderId="0" xfId="0" applyFont="1"/>
    <xf numFmtId="165" fontId="3" fillId="0" borderId="5" xfId="4" applyFont="1" applyBorder="1" applyProtection="1"/>
    <xf numFmtId="166" fontId="3" fillId="0" borderId="9" xfId="4" applyNumberFormat="1" applyFont="1" applyBorder="1" applyProtection="1"/>
    <xf numFmtId="165" fontId="3" fillId="0" borderId="32" xfId="4" applyFont="1" applyBorder="1" applyProtection="1"/>
    <xf numFmtId="165" fontId="4" fillId="0" borderId="33" xfId="4" applyFont="1" applyBorder="1" applyProtection="1">
      <protection locked="0"/>
    </xf>
    <xf numFmtId="44" fontId="3" fillId="0" borderId="0" xfId="1" applyFont="1" applyFill="1" applyAlignment="1" applyProtection="1">
      <alignment horizontal="center"/>
    </xf>
    <xf numFmtId="44" fontId="7" fillId="0" borderId="0" xfId="1" applyFont="1" applyAlignment="1" applyProtection="1">
      <alignment vertical="center"/>
    </xf>
    <xf numFmtId="44" fontId="8" fillId="0" borderId="0" xfId="1" applyFont="1" applyAlignment="1" applyProtection="1">
      <alignment vertical="center"/>
    </xf>
    <xf numFmtId="44" fontId="9" fillId="0" borderId="0" xfId="1" applyFont="1" applyFill="1" applyAlignment="1" applyProtection="1">
      <alignment horizontal="center"/>
    </xf>
    <xf numFmtId="49" fontId="14" fillId="0" borderId="3" xfId="0" applyNumberFormat="1" applyFont="1" applyFill="1" applyBorder="1" applyAlignment="1" applyProtection="1"/>
    <xf numFmtId="49" fontId="14" fillId="0" borderId="4" xfId="0" applyNumberFormat="1" applyFont="1" applyFill="1" applyBorder="1" applyAlignment="1" applyProtection="1"/>
    <xf numFmtId="2" fontId="14" fillId="0" borderId="4" xfId="0" applyNumberFormat="1" applyFont="1" applyFill="1" applyBorder="1" applyAlignment="1" applyProtection="1"/>
    <xf numFmtId="49" fontId="14" fillId="0" borderId="4" xfId="0" applyNumberFormat="1" applyFont="1" applyFill="1" applyBorder="1" applyAlignment="1" applyProtection="1">
      <alignment horizontal="center"/>
    </xf>
    <xf numFmtId="0" fontId="14" fillId="0" borderId="4" xfId="0" applyFont="1" applyBorder="1"/>
    <xf numFmtId="0" fontId="14" fillId="0" borderId="0" xfId="0" applyFont="1"/>
    <xf numFmtId="49" fontId="14" fillId="0" borderId="8" xfId="0" applyNumberFormat="1" applyFont="1" applyFill="1" applyBorder="1" applyAlignment="1" applyProtection="1"/>
    <xf numFmtId="49" fontId="14" fillId="0" borderId="1" xfId="0" applyNumberFormat="1" applyFont="1" applyFill="1" applyBorder="1" applyAlignment="1" applyProtection="1"/>
    <xf numFmtId="2" fontId="14" fillId="0" borderId="1" xfId="0" applyNumberFormat="1" applyFont="1" applyFill="1" applyBorder="1" applyAlignment="1" applyProtection="1"/>
    <xf numFmtId="49" fontId="14" fillId="0" borderId="1" xfId="0" applyNumberFormat="1" applyFont="1" applyFill="1" applyBorder="1" applyAlignment="1" applyProtection="1">
      <alignment horizontal="center"/>
    </xf>
    <xf numFmtId="0" fontId="14" fillId="0" borderId="1" xfId="0" applyFont="1" applyBorder="1"/>
    <xf numFmtId="49" fontId="14" fillId="0" borderId="10" xfId="0" applyNumberFormat="1" applyFont="1" applyFill="1" applyBorder="1" applyAlignment="1" applyProtection="1"/>
    <xf numFmtId="49" fontId="14" fillId="0" borderId="11" xfId="0" applyNumberFormat="1" applyFont="1" applyFill="1" applyBorder="1" applyAlignment="1" applyProtection="1"/>
    <xf numFmtId="2" fontId="14" fillId="0" borderId="11" xfId="0" applyNumberFormat="1" applyFont="1" applyFill="1" applyBorder="1" applyAlignment="1" applyProtection="1"/>
    <xf numFmtId="49" fontId="14" fillId="0" borderId="11" xfId="0" applyNumberFormat="1" applyFont="1" applyFill="1" applyBorder="1" applyAlignment="1" applyProtection="1">
      <alignment horizontal="center"/>
    </xf>
    <xf numFmtId="0" fontId="14" fillId="0" borderId="11" xfId="0" applyFont="1" applyBorder="1"/>
    <xf numFmtId="49" fontId="16" fillId="0" borderId="0" xfId="0" applyNumberFormat="1" applyFont="1" applyFill="1" applyAlignment="1" applyProtection="1"/>
    <xf numFmtId="2" fontId="16" fillId="0" borderId="0" xfId="0" applyNumberFormat="1" applyFont="1" applyFill="1" applyAlignment="1" applyProtection="1"/>
    <xf numFmtId="49" fontId="16" fillId="0" borderId="0" xfId="0" applyNumberFormat="1" applyFont="1" applyFill="1" applyAlignment="1" applyProtection="1">
      <alignment horizontal="center"/>
    </xf>
    <xf numFmtId="2" fontId="14" fillId="0" borderId="0" xfId="0" applyNumberFormat="1" applyFont="1"/>
    <xf numFmtId="0" fontId="14" fillId="0" borderId="0" xfId="0" applyFont="1" applyAlignment="1">
      <alignment horizontal="center"/>
    </xf>
    <xf numFmtId="0" fontId="7" fillId="0" borderId="0" xfId="0" applyFont="1" applyAlignment="1" applyProtection="1">
      <alignment vertical="center"/>
      <protection locked="0"/>
    </xf>
    <xf numFmtId="44" fontId="5" fillId="0" borderId="0" xfId="1" applyFont="1" applyFill="1" applyProtection="1">
      <protection locked="0"/>
    </xf>
    <xf numFmtId="44" fontId="3" fillId="0" borderId="0" xfId="1" applyFont="1" applyFill="1" applyAlignment="1" applyProtection="1">
      <alignment horizontal="center"/>
      <protection locked="0"/>
    </xf>
    <xf numFmtId="0" fontId="0" fillId="3" borderId="22" xfId="0" applyFill="1" applyBorder="1"/>
    <xf numFmtId="0" fontId="0" fillId="3" borderId="7" xfId="0" applyFill="1" applyBorder="1"/>
    <xf numFmtId="0" fontId="3" fillId="3" borderId="26" xfId="0" applyFont="1" applyFill="1" applyBorder="1" applyAlignment="1" applyProtection="1">
      <alignment horizontal="center"/>
      <protection locked="0"/>
    </xf>
    <xf numFmtId="0" fontId="3" fillId="3" borderId="27" xfId="0" applyFont="1" applyFill="1" applyBorder="1" applyAlignment="1" applyProtection="1">
      <alignment horizontal="center"/>
      <protection locked="0"/>
    </xf>
    <xf numFmtId="0" fontId="3" fillId="3" borderId="29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166" fontId="3" fillId="3" borderId="1" xfId="4" applyNumberFormat="1" applyFont="1" applyFill="1" applyBorder="1" applyProtection="1">
      <protection locked="0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8" fillId="0" borderId="23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3" fillId="0" borderId="2" xfId="2" applyFont="1" applyFill="1" applyBorder="1" applyAlignment="1" applyProtection="1">
      <alignment horizontal="left" vertical="top" wrapText="1"/>
      <protection locked="0"/>
    </xf>
    <xf numFmtId="4" fontId="13" fillId="0" borderId="2" xfId="2" applyNumberFormat="1" applyFont="1" applyFill="1" applyBorder="1" applyAlignment="1" applyProtection="1">
      <alignment horizontal="center" vertical="top" wrapText="1"/>
      <protection locked="0"/>
    </xf>
    <xf numFmtId="0" fontId="13" fillId="0" borderId="2" xfId="2" applyFont="1" applyFill="1" applyBorder="1" applyAlignment="1" applyProtection="1">
      <alignment horizontal="center" vertical="top" wrapText="1"/>
      <protection locked="0"/>
    </xf>
    <xf numFmtId="164" fontId="13" fillId="0" borderId="2" xfId="2" applyNumberFormat="1" applyFont="1" applyFill="1" applyBorder="1" applyAlignment="1" applyProtection="1">
      <alignment horizontal="center" vertical="top" wrapText="1"/>
      <protection locked="0"/>
    </xf>
    <xf numFmtId="44" fontId="13" fillId="3" borderId="2" xfId="1" applyFont="1" applyFill="1" applyBorder="1" applyAlignment="1" applyProtection="1">
      <alignment horizontal="center" vertical="top" wrapText="1"/>
      <protection locked="0"/>
    </xf>
    <xf numFmtId="44" fontId="13" fillId="0" borderId="2" xfId="1" applyFont="1" applyFill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>
      <alignment vertical="center"/>
    </xf>
    <xf numFmtId="0" fontId="19" fillId="0" borderId="0" xfId="0" applyFont="1"/>
    <xf numFmtId="0" fontId="19" fillId="0" borderId="28" xfId="0" applyFont="1" applyBorder="1"/>
    <xf numFmtId="0" fontId="10" fillId="0" borderId="0" xfId="0" applyFont="1"/>
    <xf numFmtId="164" fontId="13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5" fillId="0" borderId="0" xfId="1" applyFont="1" applyFill="1" applyAlignment="1" applyProtection="1">
      <alignment horizontal="center"/>
      <protection locked="0"/>
    </xf>
    <xf numFmtId="44" fontId="13" fillId="3" borderId="1" xfId="1" applyFont="1" applyFill="1" applyBorder="1" applyAlignment="1" applyProtection="1">
      <alignment horizontal="center"/>
      <protection locked="0"/>
    </xf>
    <xf numFmtId="44" fontId="13" fillId="3" borderId="11" xfId="1" applyFont="1" applyFill="1" applyBorder="1" applyAlignment="1" applyProtection="1">
      <alignment horizontal="center"/>
      <protection locked="0"/>
    </xf>
    <xf numFmtId="44" fontId="13" fillId="0" borderId="0" xfId="1" applyFont="1" applyBorder="1" applyAlignment="1" applyProtection="1">
      <alignment horizontal="center"/>
      <protection locked="0"/>
    </xf>
    <xf numFmtId="44" fontId="13" fillId="0" borderId="0" xfId="1" applyFont="1" applyAlignment="1" applyProtection="1">
      <alignment horizontal="center"/>
      <protection locked="0"/>
    </xf>
    <xf numFmtId="44" fontId="4" fillId="0" borderId="0" xfId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14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4" fontId="7" fillId="0" borderId="0" xfId="0" applyNumberFormat="1" applyFont="1" applyAlignment="1" applyProtection="1">
      <alignment horizontal="center" vertical="center"/>
    </xf>
    <xf numFmtId="44" fontId="7" fillId="0" borderId="0" xfId="1" applyFont="1" applyAlignment="1" applyProtection="1">
      <alignment horizontal="center" vertical="center"/>
    </xf>
    <xf numFmtId="44" fontId="8" fillId="0" borderId="0" xfId="1" applyFont="1" applyAlignment="1" applyProtection="1">
      <alignment horizontal="center" vertical="center"/>
    </xf>
    <xf numFmtId="44" fontId="14" fillId="0" borderId="4" xfId="1" applyFont="1" applyBorder="1" applyAlignment="1">
      <alignment horizontal="center"/>
    </xf>
    <xf numFmtId="44" fontId="14" fillId="0" borderId="1" xfId="1" applyFont="1" applyBorder="1" applyAlignment="1">
      <alignment horizontal="center"/>
    </xf>
    <xf numFmtId="44" fontId="14" fillId="0" borderId="11" xfId="1" applyFont="1" applyBorder="1" applyAlignment="1">
      <alignment horizontal="center"/>
    </xf>
    <xf numFmtId="44" fontId="13" fillId="0" borderId="6" xfId="1" applyFont="1" applyFill="1" applyBorder="1" applyAlignment="1">
      <alignment horizontal="center" vertical="center"/>
    </xf>
    <xf numFmtId="44" fontId="14" fillId="0" borderId="0" xfId="1" applyFont="1" applyAlignment="1">
      <alignment horizontal="center"/>
    </xf>
    <xf numFmtId="44" fontId="10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49" fontId="13" fillId="0" borderId="3" xfId="0" applyNumberFormat="1" applyFont="1" applyFill="1" applyBorder="1" applyAlignment="1" applyProtection="1"/>
    <xf numFmtId="4" fontId="9" fillId="0" borderId="14" xfId="0" applyNumberFormat="1" applyFont="1" applyBorder="1" applyProtection="1"/>
    <xf numFmtId="166" fontId="3" fillId="3" borderId="14" xfId="4" applyNumberFormat="1" applyFont="1" applyFill="1" applyBorder="1" applyProtection="1">
      <protection locked="0"/>
    </xf>
    <xf numFmtId="49" fontId="13" fillId="0" borderId="34" xfId="0" applyNumberFormat="1" applyFont="1" applyFill="1" applyBorder="1" applyAlignment="1" applyProtection="1"/>
    <xf numFmtId="49" fontId="14" fillId="0" borderId="30" xfId="0" applyNumberFormat="1" applyFont="1" applyFill="1" applyBorder="1" applyAlignment="1" applyProtection="1"/>
    <xf numFmtId="2" fontId="14" fillId="0" borderId="30" xfId="0" applyNumberFormat="1" applyFont="1" applyFill="1" applyBorder="1" applyAlignment="1" applyProtection="1"/>
    <xf numFmtId="49" fontId="14" fillId="0" borderId="30" xfId="0" applyNumberFormat="1" applyFont="1" applyFill="1" applyBorder="1" applyAlignment="1" applyProtection="1">
      <alignment horizontal="center"/>
    </xf>
    <xf numFmtId="0" fontId="14" fillId="0" borderId="30" xfId="0" applyFont="1" applyBorder="1"/>
    <xf numFmtId="0" fontId="14" fillId="0" borderId="30" xfId="0" applyFont="1" applyBorder="1" applyAlignment="1">
      <alignment horizontal="center"/>
    </xf>
    <xf numFmtId="44" fontId="14" fillId="0" borderId="30" xfId="1" applyFont="1" applyBorder="1" applyAlignment="1">
      <alignment horizontal="center"/>
    </xf>
    <xf numFmtId="44" fontId="14" fillId="0" borderId="5" xfId="1" applyFont="1" applyBorder="1" applyAlignment="1">
      <alignment horizontal="center"/>
    </xf>
    <xf numFmtId="44" fontId="14" fillId="0" borderId="9" xfId="1" applyFont="1" applyBorder="1" applyAlignment="1">
      <alignment horizontal="center"/>
    </xf>
    <xf numFmtId="44" fontId="14" fillId="0" borderId="35" xfId="1" applyFont="1" applyBorder="1" applyAlignment="1">
      <alignment horizontal="center"/>
    </xf>
    <xf numFmtId="44" fontId="14" fillId="0" borderId="12" xfId="1" applyFont="1" applyBorder="1" applyAlignment="1">
      <alignment horizontal="center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44" fontId="13" fillId="0" borderId="4" xfId="1" applyFont="1" applyFill="1" applyBorder="1" applyAlignment="1" applyProtection="1">
      <alignment horizontal="center"/>
      <protection locked="0"/>
    </xf>
    <xf numFmtId="49" fontId="14" fillId="4" borderId="1" xfId="0" applyNumberFormat="1" applyFont="1" applyFill="1" applyBorder="1" applyAlignment="1" applyProtection="1">
      <alignment horizontal="center"/>
    </xf>
    <xf numFmtId="0" fontId="14" fillId="0" borderId="4" xfId="0" applyFont="1" applyFill="1" applyBorder="1" applyAlignment="1">
      <alignment horizontal="center"/>
    </xf>
    <xf numFmtId="0" fontId="20" fillId="0" borderId="0" xfId="0" applyFont="1"/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44" fontId="18" fillId="2" borderId="2" xfId="1" applyFont="1" applyFill="1" applyBorder="1" applyAlignment="1">
      <alignment horizontal="right" vertical="center"/>
    </xf>
    <xf numFmtId="167" fontId="4" fillId="0" borderId="2" xfId="4" applyNumberFormat="1" applyFont="1" applyFill="1" applyBorder="1" applyProtection="1"/>
    <xf numFmtId="44" fontId="18" fillId="0" borderId="36" xfId="1" applyFont="1" applyBorder="1" applyAlignment="1">
      <alignment horizontal="right" vertical="center"/>
    </xf>
    <xf numFmtId="44" fontId="21" fillId="0" borderId="37" xfId="1" applyFont="1" applyBorder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19" fillId="0" borderId="28" xfId="0" applyFont="1" applyBorder="1" applyAlignment="1">
      <alignment vertical="center"/>
    </xf>
    <xf numFmtId="0" fontId="22" fillId="0" borderId="22" xfId="0" applyFont="1" applyBorder="1" applyAlignment="1">
      <alignment horizontal="center" vertical="top" wrapText="1"/>
    </xf>
    <xf numFmtId="0" fontId="22" fillId="0" borderId="38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0" fontId="23" fillId="0" borderId="29" xfId="0" applyFont="1" applyBorder="1" applyAlignment="1">
      <alignment horizontal="center" wrapText="1"/>
    </xf>
    <xf numFmtId="0" fontId="23" fillId="0" borderId="39" xfId="0" applyFont="1" applyBorder="1" applyAlignment="1">
      <alignment horizontal="center" wrapText="1"/>
    </xf>
    <xf numFmtId="0" fontId="23" fillId="0" borderId="40" xfId="0" applyFont="1" applyBorder="1" applyAlignment="1">
      <alignment horizontal="center" wrapText="1"/>
    </xf>
    <xf numFmtId="0" fontId="13" fillId="0" borderId="15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33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</cellXfs>
  <cellStyles count="5">
    <cellStyle name="Euro" xfId="4"/>
    <cellStyle name="Standard" xfId="0" builtinId="0"/>
    <cellStyle name="Standard_Glasflächen Markersdorfer 01_06" xfId="3"/>
    <cellStyle name="Standard_Med. Berufsschule" xfId="2"/>
    <cellStyle name="Währung" xfId="1" builtinId="4"/>
  </cellStyles>
  <dxfs count="0"/>
  <tableStyles count="0" defaultTableStyle="TableStyleMedium2" defaultPivotStyle="PivotStyleLight16"/>
  <colors>
    <mruColors>
      <color rgb="FF00FF00"/>
      <color rgb="FF93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7"/>
  <sheetViews>
    <sheetView tabSelected="1" workbookViewId="0">
      <selection activeCell="B7" sqref="B7"/>
    </sheetView>
  </sheetViews>
  <sheetFormatPr baseColWidth="10" defaultRowHeight="12.75" x14ac:dyDescent="0.2"/>
  <cols>
    <col min="1" max="1" width="45.5703125" bestFit="1" customWidth="1"/>
    <col min="2" max="2" width="35.5703125" customWidth="1"/>
    <col min="4" max="4" width="7.140625" customWidth="1"/>
  </cols>
  <sheetData>
    <row r="1" spans="1:4" ht="16.5" customHeight="1" x14ac:dyDescent="0.2">
      <c r="A1" s="90" t="s">
        <v>48</v>
      </c>
      <c r="B1" s="91"/>
    </row>
    <row r="2" spans="1:4" ht="18" customHeight="1" x14ac:dyDescent="0.2">
      <c r="A2" s="159" t="s">
        <v>154</v>
      </c>
      <c r="B2" s="91"/>
    </row>
    <row r="3" spans="1:4" ht="17.25" customHeight="1" thickBot="1" x14ac:dyDescent="0.25">
      <c r="A3" s="101"/>
      <c r="B3" s="101"/>
    </row>
    <row r="4" spans="1:4" ht="15" customHeight="1" x14ac:dyDescent="0.2">
      <c r="A4" s="102"/>
      <c r="B4" s="92" t="s">
        <v>3</v>
      </c>
    </row>
    <row r="5" spans="1:4" ht="15" customHeight="1" x14ac:dyDescent="0.2">
      <c r="A5" s="160"/>
      <c r="B5" s="93" t="s">
        <v>155</v>
      </c>
    </row>
    <row r="6" spans="1:4" ht="15" customHeight="1" x14ac:dyDescent="0.2">
      <c r="A6" s="160"/>
      <c r="B6" s="93" t="s">
        <v>156</v>
      </c>
    </row>
    <row r="7" spans="1:4" ht="15" customHeight="1" thickBot="1" x14ac:dyDescent="0.25">
      <c r="A7" s="160"/>
      <c r="B7" s="93" t="s">
        <v>45</v>
      </c>
    </row>
    <row r="8" spans="1:4" ht="21.95" customHeight="1" x14ac:dyDescent="0.2">
      <c r="A8" s="153" t="s">
        <v>143</v>
      </c>
      <c r="B8" s="157">
        <f>'RFV Los 9 FS 2g'!K71</f>
        <v>0</v>
      </c>
    </row>
    <row r="9" spans="1:4" ht="21.95" customHeight="1" thickBot="1" x14ac:dyDescent="0.25">
      <c r="A9" s="154" t="s">
        <v>144</v>
      </c>
      <c r="B9" s="158">
        <f>'RFV Los 9 Otto-Schmerbach-Str.'!K30</f>
        <v>0</v>
      </c>
      <c r="C9" s="152" t="s">
        <v>142</v>
      </c>
    </row>
    <row r="10" spans="1:4" ht="21.95" customHeight="1" x14ac:dyDescent="0.2">
      <c r="A10" s="153" t="s">
        <v>145</v>
      </c>
      <c r="B10" s="157">
        <f>'GFV Los 9 KCLW'!J8</f>
        <v>0</v>
      </c>
      <c r="C10" s="152"/>
    </row>
    <row r="11" spans="1:4" ht="21.95" customHeight="1" thickBot="1" x14ac:dyDescent="0.25">
      <c r="A11" s="154" t="s">
        <v>146</v>
      </c>
      <c r="B11" s="158">
        <f>'GFV Los 9 KCLW'!J9</f>
        <v>0</v>
      </c>
      <c r="C11" s="152" t="s">
        <v>142</v>
      </c>
    </row>
    <row r="12" spans="1:4" ht="30.75" customHeight="1" thickBot="1" x14ac:dyDescent="0.25">
      <c r="A12" s="100" t="s">
        <v>149</v>
      </c>
      <c r="B12" s="155">
        <f>SUM(B8:B11)</f>
        <v>0</v>
      </c>
    </row>
    <row r="13" spans="1:4" ht="16.5" customHeight="1" x14ac:dyDescent="0.2">
      <c r="B13" s="103" t="s">
        <v>47</v>
      </c>
    </row>
    <row r="15" spans="1:4" ht="13.5" thickBot="1" x14ac:dyDescent="0.25"/>
    <row r="16" spans="1:4" ht="69.95" customHeight="1" x14ac:dyDescent="0.2">
      <c r="A16" s="161" t="s">
        <v>152</v>
      </c>
      <c r="B16" s="162"/>
      <c r="C16" s="162"/>
      <c r="D16" s="163"/>
    </row>
    <row r="17" spans="1:4" ht="69.95" customHeight="1" thickBot="1" x14ac:dyDescent="0.25">
      <c r="A17" s="164" t="s">
        <v>153</v>
      </c>
      <c r="B17" s="165"/>
      <c r="C17" s="165"/>
      <c r="D17" s="166"/>
    </row>
  </sheetData>
  <sheetProtection algorithmName="SHA-512" hashValue="eKBYL88dKHi5uRLUGHNr1vnRukwTmPhfypLFIJ6uWbaWb4pzBvjhs1JudOSG3fsVTTcHGKqtx8aHmZGds701Cg==" saltValue="p0Cd7h1mwnP9LPbzhIzWqw==" spinCount="100000" sheet="1" objects="1" scenarios="1" sort="0" autoFilter="0"/>
  <mergeCells count="3">
    <mergeCell ref="A5:A7"/>
    <mergeCell ref="A16:D16"/>
    <mergeCell ref="A17:D17"/>
  </mergeCells>
  <pageMargins left="0.70866141732283472" right="0.62992125984251968" top="0.78740157480314965" bottom="0.78740157480314965" header="0.31496062992125984" footer="0.31496062992125984"/>
  <pageSetup paperSize="9" scale="90" orientation="portrait" r:id="rId1"/>
  <headerFooter>
    <oddHeader>&amp;F</oddHeader>
    <oddFooter>&amp;A&amp;RSeite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74"/>
  <sheetViews>
    <sheetView showOutlineSymbols="0" workbookViewId="0">
      <selection activeCell="D5" sqref="D5"/>
    </sheetView>
  </sheetViews>
  <sheetFormatPr baseColWidth="10" defaultColWidth="9.140625" defaultRowHeight="12.75" x14ac:dyDescent="0.2"/>
  <cols>
    <col min="1" max="1" width="18.42578125" customWidth="1"/>
    <col min="2" max="2" width="20.140625" customWidth="1"/>
    <col min="3" max="3" width="11.140625" style="1" bestFit="1" customWidth="1"/>
    <col min="4" max="4" width="13.85546875" style="3" bestFit="1" customWidth="1"/>
    <col min="5" max="5" width="7.28515625" bestFit="1" customWidth="1"/>
    <col min="6" max="6" width="14" style="111" customWidth="1"/>
    <col min="7" max="8" width="17.7109375" style="3" customWidth="1"/>
    <col min="9" max="9" width="14" style="117" customWidth="1"/>
    <col min="10" max="10" width="17.7109375" style="3" customWidth="1"/>
    <col min="11" max="12" width="17.7109375" style="133" customWidth="1"/>
  </cols>
  <sheetData>
    <row r="1" spans="1:33" s="5" customFormat="1" ht="20.25" customHeight="1" x14ac:dyDescent="0.25">
      <c r="A1" s="4" t="s">
        <v>150</v>
      </c>
      <c r="E1" s="6"/>
      <c r="F1" s="105"/>
      <c r="G1" s="118"/>
      <c r="H1" s="118"/>
      <c r="I1" s="112"/>
      <c r="J1" s="124"/>
      <c r="K1" s="125"/>
      <c r="L1" s="126"/>
      <c r="M1" s="8"/>
      <c r="N1" s="6"/>
      <c r="O1" s="6"/>
      <c r="P1" s="6"/>
      <c r="AB1" s="6"/>
      <c r="AC1" s="6"/>
      <c r="AD1" s="6"/>
      <c r="AE1" s="6"/>
      <c r="AF1" s="6"/>
      <c r="AG1" s="6"/>
    </row>
    <row r="2" spans="1:33" s="9" customFormat="1" ht="14.25" customHeight="1" thickBot="1" x14ac:dyDescent="0.25">
      <c r="F2" s="106"/>
      <c r="G2" s="119"/>
      <c r="H2" s="119"/>
      <c r="I2" s="82"/>
      <c r="J2" s="10"/>
      <c r="K2" s="58"/>
      <c r="L2" s="55"/>
      <c r="M2" s="11"/>
      <c r="N2" s="12"/>
      <c r="O2" s="12"/>
      <c r="P2" s="12"/>
      <c r="Q2" s="1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33" s="15" customFormat="1" ht="32.25" customHeight="1" thickBot="1" x14ac:dyDescent="0.25">
      <c r="A3" s="94" t="s">
        <v>0</v>
      </c>
      <c r="B3" s="94" t="s">
        <v>26</v>
      </c>
      <c r="C3" s="95" t="s">
        <v>17</v>
      </c>
      <c r="D3" s="96" t="s">
        <v>7</v>
      </c>
      <c r="E3" s="96" t="s">
        <v>18</v>
      </c>
      <c r="F3" s="104" t="s">
        <v>19</v>
      </c>
      <c r="G3" s="97" t="s">
        <v>20</v>
      </c>
      <c r="H3" s="97" t="s">
        <v>21</v>
      </c>
      <c r="I3" s="98" t="s">
        <v>22</v>
      </c>
      <c r="J3" s="95" t="s">
        <v>23</v>
      </c>
      <c r="K3" s="99" t="s">
        <v>24</v>
      </c>
      <c r="L3" s="99" t="s">
        <v>25</v>
      </c>
    </row>
    <row r="4" spans="1:33" s="64" customFormat="1" ht="12" x14ac:dyDescent="0.2">
      <c r="A4" s="134" t="s">
        <v>8</v>
      </c>
      <c r="B4" s="60"/>
      <c r="C4" s="61"/>
      <c r="D4" s="62"/>
      <c r="E4" s="63"/>
      <c r="F4" s="148"/>
      <c r="G4" s="120"/>
      <c r="H4" s="120"/>
      <c r="I4" s="149"/>
      <c r="J4" s="120"/>
      <c r="K4" s="127"/>
      <c r="L4" s="144"/>
    </row>
    <row r="5" spans="1:33" s="64" customFormat="1" ht="12" x14ac:dyDescent="0.2">
      <c r="A5" s="65" t="s">
        <v>52</v>
      </c>
      <c r="B5" s="66" t="s">
        <v>49</v>
      </c>
      <c r="C5" s="67">
        <v>34.22</v>
      </c>
      <c r="D5" s="68" t="s">
        <v>15</v>
      </c>
      <c r="E5" s="69">
        <v>52</v>
      </c>
      <c r="F5" s="107"/>
      <c r="G5" s="121" t="str">
        <f>IF(F5&gt;0,C5/F5,"")</f>
        <v/>
      </c>
      <c r="H5" s="121" t="str">
        <f>IF(F5&gt;0,G5*E5,"")</f>
        <v/>
      </c>
      <c r="I5" s="113"/>
      <c r="J5" s="121" t="str">
        <f>IF(F5&gt;0,ROUND(I5/F5,5),"")</f>
        <v/>
      </c>
      <c r="K5" s="128" t="str">
        <f>IF(F5&gt;0,ROUND(C5*E5*J5,2),"")</f>
        <v/>
      </c>
      <c r="L5" s="145" t="str">
        <f>IF(F5&gt;0,ROUND(K5/12,2),"")</f>
        <v/>
      </c>
    </row>
    <row r="6" spans="1:33" s="64" customFormat="1" ht="12" x14ac:dyDescent="0.2">
      <c r="A6" s="65" t="s">
        <v>53</v>
      </c>
      <c r="B6" s="66" t="s">
        <v>6</v>
      </c>
      <c r="C6" s="67">
        <v>33.18</v>
      </c>
      <c r="D6" s="68" t="s">
        <v>140</v>
      </c>
      <c r="E6" s="69">
        <v>52</v>
      </c>
      <c r="F6" s="107"/>
      <c r="G6" s="121" t="str">
        <f t="shared" ref="G6:G43" si="0">IF(F6&gt;0,C6/F6,"")</f>
        <v/>
      </c>
      <c r="H6" s="121" t="str">
        <f t="shared" ref="H6:H43" si="1">IF(F6&gt;0,G6*E6,"")</f>
        <v/>
      </c>
      <c r="I6" s="113"/>
      <c r="J6" s="121" t="str">
        <f t="shared" ref="J6:J43" si="2">IF(F6&gt;0,ROUND(I6/F6,5),"")</f>
        <v/>
      </c>
      <c r="K6" s="128" t="str">
        <f t="shared" ref="K6:K43" si="3">IF(F6&gt;0,ROUND(C6*E6*J6,2),"")</f>
        <v/>
      </c>
      <c r="L6" s="145" t="str">
        <f t="shared" ref="L6:L43" si="4">IF(F6&gt;0,ROUND(K6/12,2),"")</f>
        <v/>
      </c>
    </row>
    <row r="7" spans="1:33" s="64" customFormat="1" ht="12" x14ac:dyDescent="0.2">
      <c r="A7" s="65" t="s">
        <v>54</v>
      </c>
      <c r="B7" s="66" t="s">
        <v>16</v>
      </c>
      <c r="C7" s="67">
        <v>24.02</v>
      </c>
      <c r="D7" s="68" t="s">
        <v>15</v>
      </c>
      <c r="E7" s="69">
        <v>52</v>
      </c>
      <c r="F7" s="107"/>
      <c r="G7" s="121" t="str">
        <f t="shared" si="0"/>
        <v/>
      </c>
      <c r="H7" s="121" t="str">
        <f t="shared" si="1"/>
        <v/>
      </c>
      <c r="I7" s="113"/>
      <c r="J7" s="121" t="str">
        <f t="shared" si="2"/>
        <v/>
      </c>
      <c r="K7" s="128" t="str">
        <f t="shared" si="3"/>
        <v/>
      </c>
      <c r="L7" s="145" t="str">
        <f t="shared" si="4"/>
        <v/>
      </c>
    </row>
    <row r="8" spans="1:33" s="64" customFormat="1" ht="12" x14ac:dyDescent="0.2">
      <c r="A8" s="65" t="s">
        <v>55</v>
      </c>
      <c r="B8" s="66" t="s">
        <v>2</v>
      </c>
      <c r="C8" s="67">
        <v>3.38</v>
      </c>
      <c r="D8" s="68" t="s">
        <v>27</v>
      </c>
      <c r="E8" s="69">
        <v>52</v>
      </c>
      <c r="F8" s="107"/>
      <c r="G8" s="121" t="str">
        <f t="shared" si="0"/>
        <v/>
      </c>
      <c r="H8" s="121" t="str">
        <f t="shared" si="1"/>
        <v/>
      </c>
      <c r="I8" s="113"/>
      <c r="J8" s="121" t="str">
        <f t="shared" si="2"/>
        <v/>
      </c>
      <c r="K8" s="128" t="str">
        <f t="shared" si="3"/>
        <v/>
      </c>
      <c r="L8" s="145" t="str">
        <f t="shared" si="4"/>
        <v/>
      </c>
    </row>
    <row r="9" spans="1:33" s="64" customFormat="1" ht="12" x14ac:dyDescent="0.2">
      <c r="A9" s="65" t="s">
        <v>56</v>
      </c>
      <c r="B9" s="66" t="s">
        <v>5</v>
      </c>
      <c r="C9" s="67">
        <v>5.15</v>
      </c>
      <c r="D9" s="68" t="s">
        <v>15</v>
      </c>
      <c r="E9" s="69">
        <v>52</v>
      </c>
      <c r="F9" s="107"/>
      <c r="G9" s="121" t="str">
        <f t="shared" si="0"/>
        <v/>
      </c>
      <c r="H9" s="121" t="str">
        <f t="shared" si="1"/>
        <v/>
      </c>
      <c r="I9" s="113"/>
      <c r="J9" s="121" t="str">
        <f t="shared" si="2"/>
        <v/>
      </c>
      <c r="K9" s="128" t="str">
        <f t="shared" si="3"/>
        <v/>
      </c>
      <c r="L9" s="145" t="str">
        <f t="shared" si="4"/>
        <v/>
      </c>
    </row>
    <row r="10" spans="1:33" s="64" customFormat="1" ht="12" x14ac:dyDescent="0.2">
      <c r="A10" s="65" t="s">
        <v>57</v>
      </c>
      <c r="B10" s="66" t="s">
        <v>16</v>
      </c>
      <c r="C10" s="67">
        <v>24.06</v>
      </c>
      <c r="D10" s="68" t="s">
        <v>15</v>
      </c>
      <c r="E10" s="69">
        <v>52</v>
      </c>
      <c r="F10" s="107"/>
      <c r="G10" s="121" t="str">
        <f t="shared" si="0"/>
        <v/>
      </c>
      <c r="H10" s="121" t="str">
        <f t="shared" si="1"/>
        <v/>
      </c>
      <c r="I10" s="113"/>
      <c r="J10" s="121" t="str">
        <f t="shared" si="2"/>
        <v/>
      </c>
      <c r="K10" s="128" t="str">
        <f t="shared" si="3"/>
        <v/>
      </c>
      <c r="L10" s="145" t="str">
        <f t="shared" si="4"/>
        <v/>
      </c>
    </row>
    <row r="11" spans="1:33" s="64" customFormat="1" ht="12" x14ac:dyDescent="0.2">
      <c r="A11" s="65" t="s">
        <v>58</v>
      </c>
      <c r="B11" s="66" t="s">
        <v>6</v>
      </c>
      <c r="C11" s="67">
        <v>3.38</v>
      </c>
      <c r="D11" s="68" t="s">
        <v>140</v>
      </c>
      <c r="E11" s="69">
        <v>52</v>
      </c>
      <c r="F11" s="107"/>
      <c r="G11" s="121" t="str">
        <f t="shared" si="0"/>
        <v/>
      </c>
      <c r="H11" s="121" t="str">
        <f t="shared" si="1"/>
        <v/>
      </c>
      <c r="I11" s="113"/>
      <c r="J11" s="121" t="str">
        <f t="shared" si="2"/>
        <v/>
      </c>
      <c r="K11" s="128" t="str">
        <f t="shared" si="3"/>
        <v/>
      </c>
      <c r="L11" s="145" t="str">
        <f t="shared" si="4"/>
        <v/>
      </c>
    </row>
    <row r="12" spans="1:33" s="64" customFormat="1" ht="12" x14ac:dyDescent="0.2">
      <c r="A12" s="65" t="s">
        <v>59</v>
      </c>
      <c r="B12" s="66" t="s">
        <v>5</v>
      </c>
      <c r="C12" s="67">
        <v>5.15</v>
      </c>
      <c r="D12" s="68" t="s">
        <v>15</v>
      </c>
      <c r="E12" s="69">
        <v>52</v>
      </c>
      <c r="F12" s="107"/>
      <c r="G12" s="121" t="str">
        <f t="shared" si="0"/>
        <v/>
      </c>
      <c r="H12" s="121" t="str">
        <f t="shared" si="1"/>
        <v/>
      </c>
      <c r="I12" s="113"/>
      <c r="J12" s="121" t="str">
        <f t="shared" si="2"/>
        <v/>
      </c>
      <c r="K12" s="128" t="str">
        <f t="shared" si="3"/>
        <v/>
      </c>
      <c r="L12" s="145" t="str">
        <f t="shared" si="4"/>
        <v/>
      </c>
    </row>
    <row r="13" spans="1:33" s="64" customFormat="1" ht="12" x14ac:dyDescent="0.2">
      <c r="A13" s="65" t="s">
        <v>60</v>
      </c>
      <c r="B13" s="66" t="s">
        <v>16</v>
      </c>
      <c r="C13" s="67">
        <v>24.06</v>
      </c>
      <c r="D13" s="68" t="s">
        <v>15</v>
      </c>
      <c r="E13" s="69">
        <v>52</v>
      </c>
      <c r="F13" s="107"/>
      <c r="G13" s="121" t="str">
        <f t="shared" si="0"/>
        <v/>
      </c>
      <c r="H13" s="121" t="str">
        <f t="shared" si="1"/>
        <v/>
      </c>
      <c r="I13" s="113"/>
      <c r="J13" s="121" t="str">
        <f t="shared" si="2"/>
        <v/>
      </c>
      <c r="K13" s="128" t="str">
        <f t="shared" si="3"/>
        <v/>
      </c>
      <c r="L13" s="145" t="str">
        <f t="shared" si="4"/>
        <v/>
      </c>
    </row>
    <row r="14" spans="1:33" s="64" customFormat="1" ht="12" x14ac:dyDescent="0.2">
      <c r="A14" s="65" t="s">
        <v>61</v>
      </c>
      <c r="B14" s="66" t="s">
        <v>2</v>
      </c>
      <c r="C14" s="67">
        <v>3.38</v>
      </c>
      <c r="D14" s="68" t="s">
        <v>27</v>
      </c>
      <c r="E14" s="69">
        <v>52</v>
      </c>
      <c r="F14" s="107"/>
      <c r="G14" s="121" t="str">
        <f t="shared" si="0"/>
        <v/>
      </c>
      <c r="H14" s="121" t="str">
        <f t="shared" si="1"/>
        <v/>
      </c>
      <c r="I14" s="113"/>
      <c r="J14" s="121" t="str">
        <f t="shared" si="2"/>
        <v/>
      </c>
      <c r="K14" s="128" t="str">
        <f t="shared" si="3"/>
        <v/>
      </c>
      <c r="L14" s="145" t="str">
        <f t="shared" si="4"/>
        <v/>
      </c>
    </row>
    <row r="15" spans="1:33" s="64" customFormat="1" ht="12" x14ac:dyDescent="0.2">
      <c r="A15" s="65" t="s">
        <v>62</v>
      </c>
      <c r="B15" s="66" t="s">
        <v>5</v>
      </c>
      <c r="C15" s="67">
        <v>5.15</v>
      </c>
      <c r="D15" s="68" t="s">
        <v>15</v>
      </c>
      <c r="E15" s="69">
        <v>52</v>
      </c>
      <c r="F15" s="107"/>
      <c r="G15" s="121" t="str">
        <f t="shared" si="0"/>
        <v/>
      </c>
      <c r="H15" s="121" t="str">
        <f t="shared" si="1"/>
        <v/>
      </c>
      <c r="I15" s="113"/>
      <c r="J15" s="121" t="str">
        <f t="shared" si="2"/>
        <v/>
      </c>
      <c r="K15" s="128" t="str">
        <f t="shared" si="3"/>
        <v/>
      </c>
      <c r="L15" s="145" t="str">
        <f t="shared" si="4"/>
        <v/>
      </c>
    </row>
    <row r="16" spans="1:33" s="64" customFormat="1" ht="12" x14ac:dyDescent="0.2">
      <c r="A16" s="65" t="s">
        <v>63</v>
      </c>
      <c r="B16" s="66" t="s">
        <v>16</v>
      </c>
      <c r="C16" s="67">
        <v>24.02</v>
      </c>
      <c r="D16" s="68" t="s">
        <v>15</v>
      </c>
      <c r="E16" s="69">
        <v>52</v>
      </c>
      <c r="F16" s="107"/>
      <c r="G16" s="121" t="str">
        <f t="shared" si="0"/>
        <v/>
      </c>
      <c r="H16" s="121" t="str">
        <f t="shared" si="1"/>
        <v/>
      </c>
      <c r="I16" s="113"/>
      <c r="J16" s="121" t="str">
        <f t="shared" ref="J16" si="5">IF(F16&gt;0,ROUND(I16/F16,5),"")</f>
        <v/>
      </c>
      <c r="K16" s="128" t="str">
        <f t="shared" ref="K16" si="6">IF(F16&gt;0,ROUND(C16*E16*J16,2),"")</f>
        <v/>
      </c>
      <c r="L16" s="145" t="str">
        <f t="shared" ref="L16" si="7">IF(F16&gt;0,ROUND(K16/12,2),"")</f>
        <v/>
      </c>
    </row>
    <row r="17" spans="1:12" s="64" customFormat="1" ht="12" x14ac:dyDescent="0.2">
      <c r="A17" s="65" t="s">
        <v>64</v>
      </c>
      <c r="B17" s="66" t="s">
        <v>2</v>
      </c>
      <c r="C17" s="67">
        <v>3.38</v>
      </c>
      <c r="D17" s="68" t="s">
        <v>27</v>
      </c>
      <c r="E17" s="69">
        <v>52</v>
      </c>
      <c r="F17" s="107"/>
      <c r="G17" s="121" t="str">
        <f t="shared" si="0"/>
        <v/>
      </c>
      <c r="H17" s="121" t="str">
        <f t="shared" si="1"/>
        <v/>
      </c>
      <c r="I17" s="113"/>
      <c r="J17" s="121" t="str">
        <f t="shared" si="2"/>
        <v/>
      </c>
      <c r="K17" s="128" t="str">
        <f t="shared" si="3"/>
        <v/>
      </c>
      <c r="L17" s="145" t="str">
        <f t="shared" si="4"/>
        <v/>
      </c>
    </row>
    <row r="18" spans="1:12" s="64" customFormat="1" ht="12" x14ac:dyDescent="0.2">
      <c r="A18" s="65" t="s">
        <v>65</v>
      </c>
      <c r="B18" s="66" t="s">
        <v>5</v>
      </c>
      <c r="C18" s="67">
        <v>5.15</v>
      </c>
      <c r="D18" s="68" t="s">
        <v>15</v>
      </c>
      <c r="E18" s="69">
        <v>52</v>
      </c>
      <c r="F18" s="107"/>
      <c r="G18" s="121" t="str">
        <f t="shared" si="0"/>
        <v/>
      </c>
      <c r="H18" s="121" t="str">
        <f t="shared" si="1"/>
        <v/>
      </c>
      <c r="I18" s="113"/>
      <c r="J18" s="121" t="str">
        <f t="shared" si="2"/>
        <v/>
      </c>
      <c r="K18" s="128" t="str">
        <f t="shared" si="3"/>
        <v/>
      </c>
      <c r="L18" s="145" t="str">
        <f t="shared" si="4"/>
        <v/>
      </c>
    </row>
    <row r="19" spans="1:12" s="64" customFormat="1" ht="12" x14ac:dyDescent="0.2">
      <c r="A19" s="65" t="s">
        <v>66</v>
      </c>
      <c r="B19" s="66" t="s">
        <v>16</v>
      </c>
      <c r="C19" s="67">
        <v>26</v>
      </c>
      <c r="D19" s="68" t="s">
        <v>15</v>
      </c>
      <c r="E19" s="69">
        <v>52</v>
      </c>
      <c r="F19" s="107"/>
      <c r="G19" s="121" t="str">
        <f t="shared" si="0"/>
        <v/>
      </c>
      <c r="H19" s="121" t="str">
        <f t="shared" si="1"/>
        <v/>
      </c>
      <c r="I19" s="113"/>
      <c r="J19" s="121" t="str">
        <f t="shared" si="2"/>
        <v/>
      </c>
      <c r="K19" s="128" t="str">
        <f t="shared" si="3"/>
        <v/>
      </c>
      <c r="L19" s="145" t="str">
        <f t="shared" si="4"/>
        <v/>
      </c>
    </row>
    <row r="20" spans="1:12" s="64" customFormat="1" ht="12" x14ac:dyDescent="0.2">
      <c r="A20" s="65" t="s">
        <v>67</v>
      </c>
      <c r="B20" s="66" t="s">
        <v>2</v>
      </c>
      <c r="C20" s="67">
        <v>3.38</v>
      </c>
      <c r="D20" s="68" t="s">
        <v>27</v>
      </c>
      <c r="E20" s="69">
        <v>52</v>
      </c>
      <c r="F20" s="107"/>
      <c r="G20" s="121" t="str">
        <f t="shared" si="0"/>
        <v/>
      </c>
      <c r="H20" s="121" t="str">
        <f t="shared" si="1"/>
        <v/>
      </c>
      <c r="I20" s="113"/>
      <c r="J20" s="121" t="str">
        <f t="shared" si="2"/>
        <v/>
      </c>
      <c r="K20" s="128" t="str">
        <f t="shared" si="3"/>
        <v/>
      </c>
      <c r="L20" s="145" t="str">
        <f t="shared" si="4"/>
        <v/>
      </c>
    </row>
    <row r="21" spans="1:12" s="64" customFormat="1" ht="12" x14ac:dyDescent="0.2">
      <c r="A21" s="65" t="s">
        <v>68</v>
      </c>
      <c r="B21" s="66" t="s">
        <v>5</v>
      </c>
      <c r="C21" s="67">
        <v>3.15</v>
      </c>
      <c r="D21" s="68" t="s">
        <v>15</v>
      </c>
      <c r="E21" s="69">
        <v>52</v>
      </c>
      <c r="F21" s="107"/>
      <c r="G21" s="121" t="str">
        <f t="shared" si="0"/>
        <v/>
      </c>
      <c r="H21" s="121" t="str">
        <f t="shared" si="1"/>
        <v/>
      </c>
      <c r="I21" s="113"/>
      <c r="J21" s="121" t="str">
        <f t="shared" si="2"/>
        <v/>
      </c>
      <c r="K21" s="128" t="str">
        <f t="shared" si="3"/>
        <v/>
      </c>
      <c r="L21" s="145" t="str">
        <f t="shared" si="4"/>
        <v/>
      </c>
    </row>
    <row r="22" spans="1:12" s="64" customFormat="1" ht="12" x14ac:dyDescent="0.2">
      <c r="A22" s="65" t="s">
        <v>69</v>
      </c>
      <c r="B22" s="66" t="s">
        <v>16</v>
      </c>
      <c r="C22" s="67">
        <v>24.02</v>
      </c>
      <c r="D22" s="68" t="s">
        <v>15</v>
      </c>
      <c r="E22" s="69">
        <v>52</v>
      </c>
      <c r="F22" s="107"/>
      <c r="G22" s="121" t="str">
        <f t="shared" si="0"/>
        <v/>
      </c>
      <c r="H22" s="121" t="str">
        <f t="shared" si="1"/>
        <v/>
      </c>
      <c r="I22" s="113"/>
      <c r="J22" s="121" t="str">
        <f t="shared" si="2"/>
        <v/>
      </c>
      <c r="K22" s="128" t="str">
        <f t="shared" si="3"/>
        <v/>
      </c>
      <c r="L22" s="145" t="str">
        <f t="shared" si="4"/>
        <v/>
      </c>
    </row>
    <row r="23" spans="1:12" s="64" customFormat="1" ht="12" x14ac:dyDescent="0.2">
      <c r="A23" s="65" t="s">
        <v>70</v>
      </c>
      <c r="B23" s="66" t="s">
        <v>2</v>
      </c>
      <c r="C23" s="67">
        <v>3.38</v>
      </c>
      <c r="D23" s="68" t="s">
        <v>27</v>
      </c>
      <c r="E23" s="69">
        <v>52</v>
      </c>
      <c r="F23" s="107"/>
      <c r="G23" s="121" t="str">
        <f t="shared" si="0"/>
        <v/>
      </c>
      <c r="H23" s="121" t="str">
        <f t="shared" si="1"/>
        <v/>
      </c>
      <c r="I23" s="113"/>
      <c r="J23" s="121" t="str">
        <f t="shared" si="2"/>
        <v/>
      </c>
      <c r="K23" s="128" t="str">
        <f t="shared" si="3"/>
        <v/>
      </c>
      <c r="L23" s="145" t="str">
        <f t="shared" si="4"/>
        <v/>
      </c>
    </row>
    <row r="24" spans="1:12" s="64" customFormat="1" ht="12" x14ac:dyDescent="0.2">
      <c r="A24" s="65" t="s">
        <v>71</v>
      </c>
      <c r="B24" s="66" t="s">
        <v>5</v>
      </c>
      <c r="C24" s="67">
        <v>5.15</v>
      </c>
      <c r="D24" s="68" t="s">
        <v>15</v>
      </c>
      <c r="E24" s="69">
        <v>52</v>
      </c>
      <c r="F24" s="107"/>
      <c r="G24" s="121" t="str">
        <f t="shared" si="0"/>
        <v/>
      </c>
      <c r="H24" s="121" t="str">
        <f t="shared" si="1"/>
        <v/>
      </c>
      <c r="I24" s="113"/>
      <c r="J24" s="121" t="str">
        <f t="shared" si="2"/>
        <v/>
      </c>
      <c r="K24" s="128" t="str">
        <f t="shared" si="3"/>
        <v/>
      </c>
      <c r="L24" s="145" t="str">
        <f t="shared" si="4"/>
        <v/>
      </c>
    </row>
    <row r="25" spans="1:12" s="64" customFormat="1" ht="12" x14ac:dyDescent="0.2">
      <c r="A25" s="65" t="s">
        <v>72</v>
      </c>
      <c r="B25" s="66" t="s">
        <v>16</v>
      </c>
      <c r="C25" s="67">
        <v>24.02</v>
      </c>
      <c r="D25" s="68" t="s">
        <v>15</v>
      </c>
      <c r="E25" s="69">
        <v>52</v>
      </c>
      <c r="F25" s="107"/>
      <c r="G25" s="121" t="str">
        <f t="shared" si="0"/>
        <v/>
      </c>
      <c r="H25" s="121" t="str">
        <f t="shared" si="1"/>
        <v/>
      </c>
      <c r="I25" s="113"/>
      <c r="J25" s="121" t="str">
        <f t="shared" si="2"/>
        <v/>
      </c>
      <c r="K25" s="128" t="str">
        <f t="shared" si="3"/>
        <v/>
      </c>
      <c r="L25" s="145" t="str">
        <f t="shared" si="4"/>
        <v/>
      </c>
    </row>
    <row r="26" spans="1:12" s="64" customFormat="1" ht="12" x14ac:dyDescent="0.2">
      <c r="A26" s="65" t="s">
        <v>73</v>
      </c>
      <c r="B26" s="66" t="s">
        <v>2</v>
      </c>
      <c r="C26" s="67">
        <v>3.38</v>
      </c>
      <c r="D26" s="68" t="s">
        <v>27</v>
      </c>
      <c r="E26" s="69">
        <v>52</v>
      </c>
      <c r="F26" s="107"/>
      <c r="G26" s="121" t="str">
        <f t="shared" si="0"/>
        <v/>
      </c>
      <c r="H26" s="121" t="str">
        <f t="shared" si="1"/>
        <v/>
      </c>
      <c r="I26" s="113"/>
      <c r="J26" s="121" t="str">
        <f t="shared" si="2"/>
        <v/>
      </c>
      <c r="K26" s="128" t="str">
        <f t="shared" si="3"/>
        <v/>
      </c>
      <c r="L26" s="145" t="str">
        <f t="shared" si="4"/>
        <v/>
      </c>
    </row>
    <row r="27" spans="1:12" s="64" customFormat="1" ht="12" x14ac:dyDescent="0.2">
      <c r="A27" s="65" t="s">
        <v>74</v>
      </c>
      <c r="B27" s="66" t="s">
        <v>5</v>
      </c>
      <c r="C27" s="67">
        <v>5.15</v>
      </c>
      <c r="D27" s="68" t="s">
        <v>15</v>
      </c>
      <c r="E27" s="69">
        <v>52</v>
      </c>
      <c r="F27" s="107"/>
      <c r="G27" s="121" t="str">
        <f t="shared" si="0"/>
        <v/>
      </c>
      <c r="H27" s="121" t="str">
        <f t="shared" si="1"/>
        <v/>
      </c>
      <c r="I27" s="113"/>
      <c r="J27" s="121" t="str">
        <f t="shared" si="2"/>
        <v/>
      </c>
      <c r="K27" s="128" t="str">
        <f t="shared" si="3"/>
        <v/>
      </c>
      <c r="L27" s="145" t="str">
        <f t="shared" si="4"/>
        <v/>
      </c>
    </row>
    <row r="28" spans="1:12" s="64" customFormat="1" ht="12" x14ac:dyDescent="0.2">
      <c r="A28" s="65" t="s">
        <v>75</v>
      </c>
      <c r="B28" s="66" t="s">
        <v>16</v>
      </c>
      <c r="C28" s="67">
        <v>24.02</v>
      </c>
      <c r="D28" s="68" t="s">
        <v>15</v>
      </c>
      <c r="E28" s="69">
        <v>52</v>
      </c>
      <c r="F28" s="107"/>
      <c r="G28" s="121" t="str">
        <f t="shared" si="0"/>
        <v/>
      </c>
      <c r="H28" s="121" t="str">
        <f t="shared" si="1"/>
        <v/>
      </c>
      <c r="I28" s="113"/>
      <c r="J28" s="121" t="str">
        <f t="shared" si="2"/>
        <v/>
      </c>
      <c r="K28" s="128" t="str">
        <f t="shared" si="3"/>
        <v/>
      </c>
      <c r="L28" s="145" t="str">
        <f t="shared" si="4"/>
        <v/>
      </c>
    </row>
    <row r="29" spans="1:12" s="64" customFormat="1" ht="12" x14ac:dyDescent="0.2">
      <c r="A29" s="65" t="s">
        <v>76</v>
      </c>
      <c r="B29" s="66" t="s">
        <v>2</v>
      </c>
      <c r="C29" s="67">
        <v>3.38</v>
      </c>
      <c r="D29" s="68" t="s">
        <v>27</v>
      </c>
      <c r="E29" s="69">
        <v>52</v>
      </c>
      <c r="F29" s="107"/>
      <c r="G29" s="121" t="str">
        <f t="shared" si="0"/>
        <v/>
      </c>
      <c r="H29" s="121" t="str">
        <f t="shared" si="1"/>
        <v/>
      </c>
      <c r="I29" s="113"/>
      <c r="J29" s="121" t="str">
        <f t="shared" si="2"/>
        <v/>
      </c>
      <c r="K29" s="128" t="str">
        <f t="shared" si="3"/>
        <v/>
      </c>
      <c r="L29" s="145" t="str">
        <f t="shared" si="4"/>
        <v/>
      </c>
    </row>
    <row r="30" spans="1:12" s="64" customFormat="1" ht="12" x14ac:dyDescent="0.2">
      <c r="A30" s="65" t="s">
        <v>77</v>
      </c>
      <c r="B30" s="66" t="s">
        <v>5</v>
      </c>
      <c r="C30" s="67">
        <v>5.15</v>
      </c>
      <c r="D30" s="68" t="s">
        <v>15</v>
      </c>
      <c r="E30" s="69">
        <v>52</v>
      </c>
      <c r="F30" s="107"/>
      <c r="G30" s="121" t="str">
        <f t="shared" si="0"/>
        <v/>
      </c>
      <c r="H30" s="121" t="str">
        <f t="shared" si="1"/>
        <v/>
      </c>
      <c r="I30" s="113"/>
      <c r="J30" s="121" t="str">
        <f t="shared" si="2"/>
        <v/>
      </c>
      <c r="K30" s="128" t="str">
        <f t="shared" si="3"/>
        <v/>
      </c>
      <c r="L30" s="145" t="str">
        <f t="shared" si="4"/>
        <v/>
      </c>
    </row>
    <row r="31" spans="1:12" s="64" customFormat="1" ht="12" x14ac:dyDescent="0.2">
      <c r="A31" s="65" t="s">
        <v>78</v>
      </c>
      <c r="B31" s="66" t="s">
        <v>16</v>
      </c>
      <c r="C31" s="67">
        <v>26.06</v>
      </c>
      <c r="D31" s="68" t="s">
        <v>15</v>
      </c>
      <c r="E31" s="69">
        <v>52</v>
      </c>
      <c r="F31" s="107"/>
      <c r="G31" s="121" t="str">
        <f t="shared" si="0"/>
        <v/>
      </c>
      <c r="H31" s="121" t="str">
        <f t="shared" si="1"/>
        <v/>
      </c>
      <c r="I31" s="113"/>
      <c r="J31" s="121" t="str">
        <f t="shared" si="2"/>
        <v/>
      </c>
      <c r="K31" s="128" t="str">
        <f t="shared" si="3"/>
        <v/>
      </c>
      <c r="L31" s="145" t="str">
        <f t="shared" si="4"/>
        <v/>
      </c>
    </row>
    <row r="32" spans="1:12" s="64" customFormat="1" ht="12" x14ac:dyDescent="0.2">
      <c r="A32" s="65" t="s">
        <v>79</v>
      </c>
      <c r="B32" s="66" t="s">
        <v>2</v>
      </c>
      <c r="C32" s="67">
        <v>3.38</v>
      </c>
      <c r="D32" s="68" t="s">
        <v>27</v>
      </c>
      <c r="E32" s="69">
        <v>52</v>
      </c>
      <c r="F32" s="107"/>
      <c r="G32" s="121" t="str">
        <f t="shared" si="0"/>
        <v/>
      </c>
      <c r="H32" s="121" t="str">
        <f t="shared" si="1"/>
        <v/>
      </c>
      <c r="I32" s="113"/>
      <c r="J32" s="121" t="str">
        <f t="shared" si="2"/>
        <v/>
      </c>
      <c r="K32" s="128" t="str">
        <f t="shared" si="3"/>
        <v/>
      </c>
      <c r="L32" s="145" t="str">
        <f t="shared" si="4"/>
        <v/>
      </c>
    </row>
    <row r="33" spans="1:12" s="64" customFormat="1" ht="12" x14ac:dyDescent="0.2">
      <c r="A33" s="65" t="s">
        <v>80</v>
      </c>
      <c r="B33" s="66" t="s">
        <v>5</v>
      </c>
      <c r="C33" s="67">
        <v>5.15</v>
      </c>
      <c r="D33" s="68" t="s">
        <v>15</v>
      </c>
      <c r="E33" s="69">
        <v>52</v>
      </c>
      <c r="F33" s="107"/>
      <c r="G33" s="121" t="str">
        <f t="shared" si="0"/>
        <v/>
      </c>
      <c r="H33" s="121" t="str">
        <f t="shared" si="1"/>
        <v/>
      </c>
      <c r="I33" s="113"/>
      <c r="J33" s="121" t="str">
        <f t="shared" si="2"/>
        <v/>
      </c>
      <c r="K33" s="128" t="str">
        <f t="shared" si="3"/>
        <v/>
      </c>
      <c r="L33" s="145" t="str">
        <f t="shared" si="4"/>
        <v/>
      </c>
    </row>
    <row r="34" spans="1:12" s="64" customFormat="1" ht="12" x14ac:dyDescent="0.2">
      <c r="A34" s="65" t="s">
        <v>81</v>
      </c>
      <c r="B34" s="66" t="s">
        <v>16</v>
      </c>
      <c r="C34" s="67">
        <v>26.06</v>
      </c>
      <c r="D34" s="68" t="s">
        <v>15</v>
      </c>
      <c r="E34" s="69">
        <v>52</v>
      </c>
      <c r="F34" s="107"/>
      <c r="G34" s="121" t="str">
        <f t="shared" si="0"/>
        <v/>
      </c>
      <c r="H34" s="121" t="str">
        <f t="shared" si="1"/>
        <v/>
      </c>
      <c r="I34" s="113"/>
      <c r="J34" s="121" t="str">
        <f t="shared" si="2"/>
        <v/>
      </c>
      <c r="K34" s="128" t="str">
        <f t="shared" si="3"/>
        <v/>
      </c>
      <c r="L34" s="145" t="str">
        <f t="shared" si="4"/>
        <v/>
      </c>
    </row>
    <row r="35" spans="1:12" s="64" customFormat="1" ht="12" x14ac:dyDescent="0.2">
      <c r="A35" s="65" t="s">
        <v>82</v>
      </c>
      <c r="B35" s="66" t="s">
        <v>2</v>
      </c>
      <c r="C35" s="67">
        <v>3.38</v>
      </c>
      <c r="D35" s="68" t="s">
        <v>27</v>
      </c>
      <c r="E35" s="69">
        <v>52</v>
      </c>
      <c r="F35" s="107"/>
      <c r="G35" s="121" t="str">
        <f t="shared" si="0"/>
        <v/>
      </c>
      <c r="H35" s="121" t="str">
        <f t="shared" si="1"/>
        <v/>
      </c>
      <c r="I35" s="113"/>
      <c r="J35" s="121" t="str">
        <f t="shared" si="2"/>
        <v/>
      </c>
      <c r="K35" s="128" t="str">
        <f t="shared" si="3"/>
        <v/>
      </c>
      <c r="L35" s="145" t="str">
        <f t="shared" si="4"/>
        <v/>
      </c>
    </row>
    <row r="36" spans="1:12" s="64" customFormat="1" ht="12" x14ac:dyDescent="0.2">
      <c r="A36" s="65" t="s">
        <v>83</v>
      </c>
      <c r="B36" s="66" t="s">
        <v>5</v>
      </c>
      <c r="C36" s="67">
        <v>7.31</v>
      </c>
      <c r="D36" s="68" t="s">
        <v>15</v>
      </c>
      <c r="E36" s="69">
        <v>52</v>
      </c>
      <c r="F36" s="107"/>
      <c r="G36" s="121" t="str">
        <f t="shared" si="0"/>
        <v/>
      </c>
      <c r="H36" s="121" t="str">
        <f t="shared" si="1"/>
        <v/>
      </c>
      <c r="I36" s="113"/>
      <c r="J36" s="121" t="str">
        <f t="shared" si="2"/>
        <v/>
      </c>
      <c r="K36" s="128" t="str">
        <f t="shared" si="3"/>
        <v/>
      </c>
      <c r="L36" s="145" t="str">
        <f t="shared" si="4"/>
        <v/>
      </c>
    </row>
    <row r="37" spans="1:12" s="64" customFormat="1" ht="12" x14ac:dyDescent="0.2">
      <c r="A37" s="65" t="s">
        <v>84</v>
      </c>
      <c r="B37" s="66" t="s">
        <v>16</v>
      </c>
      <c r="C37" s="67">
        <v>12.45</v>
      </c>
      <c r="D37" s="68" t="s">
        <v>15</v>
      </c>
      <c r="E37" s="69">
        <v>52</v>
      </c>
      <c r="F37" s="107"/>
      <c r="G37" s="121" t="str">
        <f t="shared" si="0"/>
        <v/>
      </c>
      <c r="H37" s="121" t="str">
        <f t="shared" si="1"/>
        <v/>
      </c>
      <c r="I37" s="113"/>
      <c r="J37" s="121" t="str">
        <f t="shared" si="2"/>
        <v/>
      </c>
      <c r="K37" s="128" t="str">
        <f t="shared" si="3"/>
        <v/>
      </c>
      <c r="L37" s="145" t="str">
        <f t="shared" si="4"/>
        <v/>
      </c>
    </row>
    <row r="38" spans="1:12" s="64" customFormat="1" ht="12" x14ac:dyDescent="0.2">
      <c r="A38" s="65" t="s">
        <v>85</v>
      </c>
      <c r="B38" s="66" t="s">
        <v>16</v>
      </c>
      <c r="C38" s="67">
        <v>26.06</v>
      </c>
      <c r="D38" s="68" t="s">
        <v>15</v>
      </c>
      <c r="E38" s="69">
        <v>52</v>
      </c>
      <c r="F38" s="107"/>
      <c r="G38" s="121" t="str">
        <f t="shared" si="0"/>
        <v/>
      </c>
      <c r="H38" s="121" t="str">
        <f t="shared" si="1"/>
        <v/>
      </c>
      <c r="I38" s="113"/>
      <c r="J38" s="121" t="str">
        <f t="shared" si="2"/>
        <v/>
      </c>
      <c r="K38" s="128" t="str">
        <f t="shared" si="3"/>
        <v/>
      </c>
      <c r="L38" s="145" t="str">
        <f t="shared" si="4"/>
        <v/>
      </c>
    </row>
    <row r="39" spans="1:12" s="64" customFormat="1" ht="12" x14ac:dyDescent="0.2">
      <c r="A39" s="65" t="s">
        <v>86</v>
      </c>
      <c r="B39" s="66" t="s">
        <v>2</v>
      </c>
      <c r="C39" s="67">
        <v>3.38</v>
      </c>
      <c r="D39" s="68" t="s">
        <v>27</v>
      </c>
      <c r="E39" s="69">
        <v>52</v>
      </c>
      <c r="F39" s="107"/>
      <c r="G39" s="121" t="str">
        <f t="shared" si="0"/>
        <v/>
      </c>
      <c r="H39" s="121" t="str">
        <f t="shared" si="1"/>
        <v/>
      </c>
      <c r="I39" s="113"/>
      <c r="J39" s="121" t="str">
        <f t="shared" si="2"/>
        <v/>
      </c>
      <c r="K39" s="128" t="str">
        <f t="shared" si="3"/>
        <v/>
      </c>
      <c r="L39" s="145" t="str">
        <f t="shared" si="4"/>
        <v/>
      </c>
    </row>
    <row r="40" spans="1:12" s="64" customFormat="1" ht="12" x14ac:dyDescent="0.2">
      <c r="A40" s="65" t="s">
        <v>87</v>
      </c>
      <c r="B40" s="66" t="s">
        <v>5</v>
      </c>
      <c r="C40" s="67">
        <v>7.31</v>
      </c>
      <c r="D40" s="68" t="s">
        <v>15</v>
      </c>
      <c r="E40" s="69">
        <v>52</v>
      </c>
      <c r="F40" s="107"/>
      <c r="G40" s="121" t="str">
        <f t="shared" si="0"/>
        <v/>
      </c>
      <c r="H40" s="121" t="str">
        <f t="shared" si="1"/>
        <v/>
      </c>
      <c r="I40" s="113"/>
      <c r="J40" s="121" t="str">
        <f t="shared" si="2"/>
        <v/>
      </c>
      <c r="K40" s="128" t="str">
        <f t="shared" si="3"/>
        <v/>
      </c>
      <c r="L40" s="145" t="str">
        <f t="shared" si="4"/>
        <v/>
      </c>
    </row>
    <row r="41" spans="1:12" s="64" customFormat="1" ht="12" x14ac:dyDescent="0.2">
      <c r="A41" s="65" t="s">
        <v>88</v>
      </c>
      <c r="B41" s="66" t="s">
        <v>16</v>
      </c>
      <c r="C41" s="67">
        <v>12.45</v>
      </c>
      <c r="D41" s="68" t="s">
        <v>15</v>
      </c>
      <c r="E41" s="69">
        <v>52</v>
      </c>
      <c r="F41" s="107"/>
      <c r="G41" s="121" t="str">
        <f t="shared" si="0"/>
        <v/>
      </c>
      <c r="H41" s="121" t="str">
        <f t="shared" si="1"/>
        <v/>
      </c>
      <c r="I41" s="113"/>
      <c r="J41" s="121" t="str">
        <f t="shared" si="2"/>
        <v/>
      </c>
      <c r="K41" s="128" t="str">
        <f t="shared" si="3"/>
        <v/>
      </c>
      <c r="L41" s="145" t="str">
        <f t="shared" si="4"/>
        <v/>
      </c>
    </row>
    <row r="42" spans="1:12" s="64" customFormat="1" ht="12" x14ac:dyDescent="0.2">
      <c r="A42" s="65" t="s">
        <v>89</v>
      </c>
      <c r="B42" s="66" t="s">
        <v>5</v>
      </c>
      <c r="C42" s="67">
        <v>43.31</v>
      </c>
      <c r="D42" s="68" t="s">
        <v>15</v>
      </c>
      <c r="E42" s="69">
        <v>52</v>
      </c>
      <c r="F42" s="107"/>
      <c r="G42" s="121" t="str">
        <f>IF(F42&gt;0,C42/F42,"")</f>
        <v/>
      </c>
      <c r="H42" s="121" t="str">
        <f>IF(F42&gt;0,G42*E42,"")</f>
        <v/>
      </c>
      <c r="I42" s="113"/>
      <c r="J42" s="121" t="str">
        <f>IF(F42&gt;0,ROUND(I42/F42,5),"")</f>
        <v/>
      </c>
      <c r="K42" s="128" t="str">
        <f>IF(F42&gt;0,ROUND(C42*E42*J42,2),"")</f>
        <v/>
      </c>
      <c r="L42" s="145" t="str">
        <f>IF(F42&gt;0,ROUND(K42/12,2),"")</f>
        <v/>
      </c>
    </row>
    <row r="43" spans="1:12" s="64" customFormat="1" ht="12" x14ac:dyDescent="0.2">
      <c r="A43" s="65" t="s">
        <v>90</v>
      </c>
      <c r="B43" s="66" t="s">
        <v>5</v>
      </c>
      <c r="C43" s="67">
        <v>69.239999999999995</v>
      </c>
      <c r="D43" s="68" t="s">
        <v>15</v>
      </c>
      <c r="E43" s="69">
        <v>52</v>
      </c>
      <c r="F43" s="107"/>
      <c r="G43" s="121" t="str">
        <f t="shared" si="0"/>
        <v/>
      </c>
      <c r="H43" s="121" t="str">
        <f t="shared" si="1"/>
        <v/>
      </c>
      <c r="I43" s="113"/>
      <c r="J43" s="121" t="str">
        <f t="shared" si="2"/>
        <v/>
      </c>
      <c r="K43" s="128" t="str">
        <f t="shared" si="3"/>
        <v/>
      </c>
      <c r="L43" s="145" t="str">
        <f t="shared" si="4"/>
        <v/>
      </c>
    </row>
    <row r="44" spans="1:12" s="64" customFormat="1" ht="12" x14ac:dyDescent="0.2">
      <c r="A44" s="65" t="s">
        <v>91</v>
      </c>
      <c r="B44" s="66" t="s">
        <v>1</v>
      </c>
      <c r="C44" s="67">
        <v>3.88</v>
      </c>
      <c r="D44" s="68" t="s">
        <v>50</v>
      </c>
      <c r="E44" s="69"/>
      <c r="F44" s="107"/>
      <c r="G44" s="121" t="str">
        <f t="shared" ref="G44" si="8">IF(F44&gt;0,C44/F44,"")</f>
        <v/>
      </c>
      <c r="H44" s="121" t="str">
        <f t="shared" ref="H44" si="9">IF(F44&gt;0,G44*E44,"")</f>
        <v/>
      </c>
      <c r="I44" s="113"/>
      <c r="J44" s="121" t="str">
        <f t="shared" ref="J44" si="10">IF(F44&gt;0,ROUND(I44/F44,5),"")</f>
        <v/>
      </c>
      <c r="K44" s="128" t="str">
        <f t="shared" ref="K44" si="11">IF(F44&gt;0,ROUND(C44*E44*J44,2),"")</f>
        <v/>
      </c>
      <c r="L44" s="145" t="str">
        <f t="shared" ref="L44" si="12">IF(F44&gt;0,ROUND(K44/12,2),"")</f>
        <v/>
      </c>
    </row>
    <row r="45" spans="1:12" s="64" customFormat="1" ht="12" x14ac:dyDescent="0.2">
      <c r="A45" s="137" t="s">
        <v>9</v>
      </c>
      <c r="B45" s="138"/>
      <c r="C45" s="139"/>
      <c r="D45" s="140"/>
      <c r="E45" s="141"/>
      <c r="F45" s="107"/>
      <c r="G45" s="142"/>
      <c r="H45" s="142"/>
      <c r="I45" s="113"/>
      <c r="J45" s="142"/>
      <c r="K45" s="143"/>
      <c r="L45" s="146"/>
    </row>
    <row r="46" spans="1:12" s="64" customFormat="1" ht="12" x14ac:dyDescent="0.2">
      <c r="A46" s="65" t="s">
        <v>94</v>
      </c>
      <c r="B46" s="66" t="s">
        <v>16</v>
      </c>
      <c r="C46" s="67">
        <v>20.48</v>
      </c>
      <c r="D46" s="68" t="s">
        <v>15</v>
      </c>
      <c r="E46" s="69">
        <v>52</v>
      </c>
      <c r="F46" s="107"/>
      <c r="G46" s="121" t="str">
        <f>IF(F46&gt;0,C46/F46,"")</f>
        <v/>
      </c>
      <c r="H46" s="121" t="str">
        <f>IF(F46&gt;0,G46*E46,"")</f>
        <v/>
      </c>
      <c r="I46" s="113"/>
      <c r="J46" s="121" t="str">
        <f>IF(F46&gt;0,ROUND(I46/F46,5),"")</f>
        <v/>
      </c>
      <c r="K46" s="128" t="str">
        <f>IF(F46&gt;0,ROUND(C46*E46*J46,2),"")</f>
        <v/>
      </c>
      <c r="L46" s="145" t="str">
        <f>IF(F46&gt;0,ROUND(K46/12,2),"")</f>
        <v/>
      </c>
    </row>
    <row r="47" spans="1:12" s="64" customFormat="1" ht="12" x14ac:dyDescent="0.2">
      <c r="A47" s="65" t="s">
        <v>95</v>
      </c>
      <c r="B47" s="66" t="s">
        <v>2</v>
      </c>
      <c r="C47" s="67">
        <v>3.38</v>
      </c>
      <c r="D47" s="68" t="s">
        <v>27</v>
      </c>
      <c r="E47" s="69">
        <v>52</v>
      </c>
      <c r="F47" s="107"/>
      <c r="G47" s="121" t="str">
        <f t="shared" ref="G47" si="13">IF(F47&gt;0,C47/F47,"")</f>
        <v/>
      </c>
      <c r="H47" s="121" t="str">
        <f t="shared" ref="H47" si="14">IF(F47&gt;0,G47*E47,"")</f>
        <v/>
      </c>
      <c r="I47" s="113"/>
      <c r="J47" s="121" t="str">
        <f t="shared" ref="J47" si="15">IF(F47&gt;0,ROUND(I47/F47,5),"")</f>
        <v/>
      </c>
      <c r="K47" s="128" t="str">
        <f t="shared" ref="K47" si="16">IF(F47&gt;0,ROUND(C47*E47*J47,2),"")</f>
        <v/>
      </c>
      <c r="L47" s="145" t="str">
        <f t="shared" ref="L47" si="17">IF(F47&gt;0,ROUND(K47/12,2),"")</f>
        <v/>
      </c>
    </row>
    <row r="48" spans="1:12" s="64" customFormat="1" ht="12" x14ac:dyDescent="0.2">
      <c r="A48" s="65" t="s">
        <v>96</v>
      </c>
      <c r="B48" s="66" t="s">
        <v>6</v>
      </c>
      <c r="C48" s="67">
        <v>3.31</v>
      </c>
      <c r="D48" s="68" t="s">
        <v>140</v>
      </c>
      <c r="E48" s="69">
        <v>52</v>
      </c>
      <c r="F48" s="107"/>
      <c r="G48" s="121" t="str">
        <f t="shared" ref="G48" si="18">IF(F48&gt;0,C48/F48,"")</f>
        <v/>
      </c>
      <c r="H48" s="121" t="str">
        <f t="shared" ref="H48" si="19">IF(F48&gt;0,G48*E48,"")</f>
        <v/>
      </c>
      <c r="I48" s="113"/>
      <c r="J48" s="121" t="str">
        <f t="shared" ref="J48" si="20">IF(F48&gt;0,ROUND(I48/F48,5),"")</f>
        <v/>
      </c>
      <c r="K48" s="128" t="str">
        <f t="shared" ref="K48" si="21">IF(F48&gt;0,ROUND(C48*E48*J48,2),"")</f>
        <v/>
      </c>
      <c r="L48" s="145" t="str">
        <f t="shared" ref="L48" si="22">IF(F48&gt;0,ROUND(K48/12,2),"")</f>
        <v/>
      </c>
    </row>
    <row r="49" spans="1:12" s="64" customFormat="1" ht="12" x14ac:dyDescent="0.2">
      <c r="A49" s="65" t="s">
        <v>97</v>
      </c>
      <c r="B49" s="66" t="s">
        <v>5</v>
      </c>
      <c r="C49" s="67">
        <v>5.15</v>
      </c>
      <c r="D49" s="68" t="s">
        <v>15</v>
      </c>
      <c r="E49" s="69">
        <v>52</v>
      </c>
      <c r="F49" s="107"/>
      <c r="G49" s="121" t="str">
        <f t="shared" ref="G49" si="23">IF(F49&gt;0,C49/F49,"")</f>
        <v/>
      </c>
      <c r="H49" s="121" t="str">
        <f t="shared" ref="H49" si="24">IF(F49&gt;0,G49*E49,"")</f>
        <v/>
      </c>
      <c r="I49" s="113"/>
      <c r="J49" s="121" t="str">
        <f t="shared" ref="J49" si="25">IF(F49&gt;0,ROUND(I49/F49,5),"")</f>
        <v/>
      </c>
      <c r="K49" s="128" t="str">
        <f t="shared" ref="K49" si="26">IF(F49&gt;0,ROUND(C49*E49*J49,2),"")</f>
        <v/>
      </c>
      <c r="L49" s="145" t="str">
        <f t="shared" ref="L49" si="27">IF(F49&gt;0,ROUND(K49/12,2),"")</f>
        <v/>
      </c>
    </row>
    <row r="50" spans="1:12" s="64" customFormat="1" ht="12" x14ac:dyDescent="0.2">
      <c r="A50" s="65" t="s">
        <v>98</v>
      </c>
      <c r="B50" s="66" t="s">
        <v>16</v>
      </c>
      <c r="C50" s="67">
        <v>20.88</v>
      </c>
      <c r="D50" s="68" t="s">
        <v>15</v>
      </c>
      <c r="E50" s="69">
        <v>52</v>
      </c>
      <c r="F50" s="107"/>
      <c r="G50" s="121" t="str">
        <f>IF(F50&gt;0,C50/F50,"")</f>
        <v/>
      </c>
      <c r="H50" s="121" t="str">
        <f>IF(F50&gt;0,G50*E50,"")</f>
        <v/>
      </c>
      <c r="I50" s="113"/>
      <c r="J50" s="121" t="str">
        <f>IF(F50&gt;0,ROUND(I50/F50,5),"")</f>
        <v/>
      </c>
      <c r="K50" s="128" t="str">
        <f>IF(F50&gt;0,ROUND(C50*E50*J50,2),"")</f>
        <v/>
      </c>
      <c r="L50" s="145" t="str">
        <f>IF(F50&gt;0,ROUND(K50/12,2),"")</f>
        <v/>
      </c>
    </row>
    <row r="51" spans="1:12" s="64" customFormat="1" ht="12" x14ac:dyDescent="0.2">
      <c r="A51" s="65" t="s">
        <v>99</v>
      </c>
      <c r="B51" s="66" t="s">
        <v>2</v>
      </c>
      <c r="C51" s="67">
        <v>3.38</v>
      </c>
      <c r="D51" s="68" t="s">
        <v>27</v>
      </c>
      <c r="E51" s="69">
        <v>52</v>
      </c>
      <c r="F51" s="107"/>
      <c r="G51" s="121" t="str">
        <f t="shared" ref="G51:G53" si="28">IF(F51&gt;0,C51/F51,"")</f>
        <v/>
      </c>
      <c r="H51" s="121" t="str">
        <f t="shared" ref="H51:H53" si="29">IF(F51&gt;0,G51*E51,"")</f>
        <v/>
      </c>
      <c r="I51" s="113"/>
      <c r="J51" s="121" t="str">
        <f t="shared" ref="J51:J53" si="30">IF(F51&gt;0,ROUND(I51/F51,5),"")</f>
        <v/>
      </c>
      <c r="K51" s="128" t="str">
        <f t="shared" ref="K51:K53" si="31">IF(F51&gt;0,ROUND(C51*E51*J51,2),"")</f>
        <v/>
      </c>
      <c r="L51" s="145" t="str">
        <f t="shared" ref="L51:L53" si="32">IF(F51&gt;0,ROUND(K51/12,2),"")</f>
        <v/>
      </c>
    </row>
    <row r="52" spans="1:12" s="64" customFormat="1" ht="12" x14ac:dyDescent="0.2">
      <c r="A52" s="65" t="s">
        <v>100</v>
      </c>
      <c r="B52" s="66" t="s">
        <v>6</v>
      </c>
      <c r="C52" s="67">
        <v>5.08</v>
      </c>
      <c r="D52" s="68" t="s">
        <v>140</v>
      </c>
      <c r="E52" s="69">
        <v>52</v>
      </c>
      <c r="F52" s="107"/>
      <c r="G52" s="121" t="str">
        <f t="shared" si="28"/>
        <v/>
      </c>
      <c r="H52" s="121" t="str">
        <f t="shared" si="29"/>
        <v/>
      </c>
      <c r="I52" s="113"/>
      <c r="J52" s="121" t="str">
        <f t="shared" si="30"/>
        <v/>
      </c>
      <c r="K52" s="128" t="str">
        <f t="shared" si="31"/>
        <v/>
      </c>
      <c r="L52" s="145" t="str">
        <f t="shared" si="32"/>
        <v/>
      </c>
    </row>
    <row r="53" spans="1:12" s="64" customFormat="1" ht="12" x14ac:dyDescent="0.2">
      <c r="A53" s="65" t="s">
        <v>101</v>
      </c>
      <c r="B53" s="66" t="s">
        <v>5</v>
      </c>
      <c r="C53" s="67">
        <v>3.15</v>
      </c>
      <c r="D53" s="68" t="s">
        <v>15</v>
      </c>
      <c r="E53" s="69">
        <v>52</v>
      </c>
      <c r="F53" s="107"/>
      <c r="G53" s="121" t="str">
        <f t="shared" si="28"/>
        <v/>
      </c>
      <c r="H53" s="121" t="str">
        <f t="shared" si="29"/>
        <v/>
      </c>
      <c r="I53" s="113"/>
      <c r="J53" s="121" t="str">
        <f t="shared" si="30"/>
        <v/>
      </c>
      <c r="K53" s="128" t="str">
        <f t="shared" si="31"/>
        <v/>
      </c>
      <c r="L53" s="145" t="str">
        <f t="shared" si="32"/>
        <v/>
      </c>
    </row>
    <row r="54" spans="1:12" s="64" customFormat="1" ht="12" x14ac:dyDescent="0.2">
      <c r="A54" s="65" t="s">
        <v>102</v>
      </c>
      <c r="B54" s="66" t="s">
        <v>16</v>
      </c>
      <c r="C54" s="67">
        <v>20.88</v>
      </c>
      <c r="D54" s="68" t="s">
        <v>15</v>
      </c>
      <c r="E54" s="69">
        <v>52</v>
      </c>
      <c r="F54" s="107"/>
      <c r="G54" s="121" t="str">
        <f>IF(F54&gt;0,C54/F54,"")</f>
        <v/>
      </c>
      <c r="H54" s="121" t="str">
        <f>IF(F54&gt;0,G54*E54,"")</f>
        <v/>
      </c>
      <c r="I54" s="113"/>
      <c r="J54" s="121" t="str">
        <f>IF(F54&gt;0,ROUND(I54/F54,5),"")</f>
        <v/>
      </c>
      <c r="K54" s="128" t="str">
        <f>IF(F54&gt;0,ROUND(C54*E54*J54,2),"")</f>
        <v/>
      </c>
      <c r="L54" s="145" t="str">
        <f>IF(F54&gt;0,ROUND(K54/12,2),"")</f>
        <v/>
      </c>
    </row>
    <row r="55" spans="1:12" s="64" customFormat="1" ht="12" x14ac:dyDescent="0.2">
      <c r="A55" s="65" t="s">
        <v>103</v>
      </c>
      <c r="B55" s="66" t="s">
        <v>2</v>
      </c>
      <c r="C55" s="67">
        <v>3.38</v>
      </c>
      <c r="D55" s="68" t="s">
        <v>27</v>
      </c>
      <c r="E55" s="69">
        <v>52</v>
      </c>
      <c r="F55" s="107"/>
      <c r="G55" s="121" t="str">
        <f t="shared" ref="G55:G57" si="33">IF(F55&gt;0,C55/F55,"")</f>
        <v/>
      </c>
      <c r="H55" s="121" t="str">
        <f t="shared" ref="H55:H57" si="34">IF(F55&gt;0,G55*E55,"")</f>
        <v/>
      </c>
      <c r="I55" s="113"/>
      <c r="J55" s="121" t="str">
        <f t="shared" ref="J55:J57" si="35">IF(F55&gt;0,ROUND(I55/F55,5),"")</f>
        <v/>
      </c>
      <c r="K55" s="128" t="str">
        <f t="shared" ref="K55:K57" si="36">IF(F55&gt;0,ROUND(C55*E55*J55,2),"")</f>
        <v/>
      </c>
      <c r="L55" s="145" t="str">
        <f t="shared" ref="L55:L57" si="37">IF(F55&gt;0,ROUND(K55/12,2),"")</f>
        <v/>
      </c>
    </row>
    <row r="56" spans="1:12" s="64" customFormat="1" ht="12" x14ac:dyDescent="0.2">
      <c r="A56" s="65" t="s">
        <v>104</v>
      </c>
      <c r="B56" s="66" t="s">
        <v>6</v>
      </c>
      <c r="C56" s="67">
        <v>5.08</v>
      </c>
      <c r="D56" s="68" t="s">
        <v>140</v>
      </c>
      <c r="E56" s="69">
        <v>52</v>
      </c>
      <c r="F56" s="107"/>
      <c r="G56" s="121" t="str">
        <f t="shared" si="33"/>
        <v/>
      </c>
      <c r="H56" s="121" t="str">
        <f t="shared" si="34"/>
        <v/>
      </c>
      <c r="I56" s="113"/>
      <c r="J56" s="121" t="str">
        <f t="shared" si="35"/>
        <v/>
      </c>
      <c r="K56" s="128" t="str">
        <f t="shared" si="36"/>
        <v/>
      </c>
      <c r="L56" s="145" t="str">
        <f t="shared" si="37"/>
        <v/>
      </c>
    </row>
    <row r="57" spans="1:12" s="64" customFormat="1" ht="12" x14ac:dyDescent="0.2">
      <c r="A57" s="65" t="s">
        <v>105</v>
      </c>
      <c r="B57" s="66" t="s">
        <v>5</v>
      </c>
      <c r="C57" s="67">
        <v>7.31</v>
      </c>
      <c r="D57" s="68" t="s">
        <v>15</v>
      </c>
      <c r="E57" s="69">
        <v>52</v>
      </c>
      <c r="F57" s="107"/>
      <c r="G57" s="121" t="str">
        <f t="shared" si="33"/>
        <v/>
      </c>
      <c r="H57" s="121" t="str">
        <f t="shared" si="34"/>
        <v/>
      </c>
      <c r="I57" s="113"/>
      <c r="J57" s="121" t="str">
        <f t="shared" si="35"/>
        <v/>
      </c>
      <c r="K57" s="128" t="str">
        <f t="shared" si="36"/>
        <v/>
      </c>
      <c r="L57" s="145" t="str">
        <f t="shared" si="37"/>
        <v/>
      </c>
    </row>
    <row r="58" spans="1:12" s="64" customFormat="1" ht="12" x14ac:dyDescent="0.2">
      <c r="A58" s="65" t="s">
        <v>106</v>
      </c>
      <c r="B58" s="66" t="s">
        <v>16</v>
      </c>
      <c r="C58" s="67">
        <v>12.45</v>
      </c>
      <c r="D58" s="68" t="s">
        <v>15</v>
      </c>
      <c r="E58" s="69">
        <v>52</v>
      </c>
      <c r="F58" s="107"/>
      <c r="G58" s="121" t="str">
        <f t="shared" ref="G58" si="38">IF(F58&gt;0,C58/F58,"")</f>
        <v/>
      </c>
      <c r="H58" s="121" t="str">
        <f t="shared" ref="H58" si="39">IF(F58&gt;0,G58*E58,"")</f>
        <v/>
      </c>
      <c r="I58" s="113"/>
      <c r="J58" s="121" t="str">
        <f t="shared" ref="J58" si="40">IF(F58&gt;0,ROUND(I58/F58,5),"")</f>
        <v/>
      </c>
      <c r="K58" s="128" t="str">
        <f t="shared" ref="K58" si="41">IF(F58&gt;0,ROUND(C58*E58*J58,2),"")</f>
        <v/>
      </c>
      <c r="L58" s="145" t="str">
        <f t="shared" ref="L58" si="42">IF(F58&gt;0,ROUND(K58/12,2),"")</f>
        <v/>
      </c>
    </row>
    <row r="59" spans="1:12" s="64" customFormat="1" ht="12" x14ac:dyDescent="0.2">
      <c r="A59" s="65" t="s">
        <v>107</v>
      </c>
      <c r="B59" s="66" t="s">
        <v>16</v>
      </c>
      <c r="C59" s="67">
        <v>20.88</v>
      </c>
      <c r="D59" s="68" t="s">
        <v>15</v>
      </c>
      <c r="E59" s="69">
        <v>52</v>
      </c>
      <c r="F59" s="107"/>
      <c r="G59" s="121" t="str">
        <f>IF(F59&gt;0,C59/F59,"")</f>
        <v/>
      </c>
      <c r="H59" s="121" t="str">
        <f>IF(F59&gt;0,G59*E59,"")</f>
        <v/>
      </c>
      <c r="I59" s="113"/>
      <c r="J59" s="121" t="str">
        <f>IF(F59&gt;0,ROUND(I59/F59,5),"")</f>
        <v/>
      </c>
      <c r="K59" s="128" t="str">
        <f>IF(F59&gt;0,ROUND(C59*E59*J59,2),"")</f>
        <v/>
      </c>
      <c r="L59" s="145" t="str">
        <f>IF(F59&gt;0,ROUND(K59/12,2),"")</f>
        <v/>
      </c>
    </row>
    <row r="60" spans="1:12" s="64" customFormat="1" ht="12" x14ac:dyDescent="0.2">
      <c r="A60" s="65" t="s">
        <v>108</v>
      </c>
      <c r="B60" s="66" t="s">
        <v>2</v>
      </c>
      <c r="C60" s="67">
        <v>3.38</v>
      </c>
      <c r="D60" s="68" t="s">
        <v>27</v>
      </c>
      <c r="E60" s="69">
        <v>52</v>
      </c>
      <c r="F60" s="107"/>
      <c r="G60" s="121" t="str">
        <f t="shared" ref="G60:G63" si="43">IF(F60&gt;0,C60/F60,"")</f>
        <v/>
      </c>
      <c r="H60" s="121" t="str">
        <f t="shared" ref="H60:H63" si="44">IF(F60&gt;0,G60*E60,"")</f>
        <v/>
      </c>
      <c r="I60" s="113"/>
      <c r="J60" s="121" t="str">
        <f t="shared" ref="J60:J63" si="45">IF(F60&gt;0,ROUND(I60/F60,5),"")</f>
        <v/>
      </c>
      <c r="K60" s="128" t="str">
        <f t="shared" ref="K60:K63" si="46">IF(F60&gt;0,ROUND(C60*E60*J60,2),"")</f>
        <v/>
      </c>
      <c r="L60" s="145" t="str">
        <f t="shared" ref="L60:L63" si="47">IF(F60&gt;0,ROUND(K60/12,2),"")</f>
        <v/>
      </c>
    </row>
    <row r="61" spans="1:12" s="64" customFormat="1" ht="12" x14ac:dyDescent="0.2">
      <c r="A61" s="65" t="s">
        <v>109</v>
      </c>
      <c r="B61" s="66" t="s">
        <v>6</v>
      </c>
      <c r="C61" s="67">
        <v>5.08</v>
      </c>
      <c r="D61" s="68" t="s">
        <v>140</v>
      </c>
      <c r="E61" s="69">
        <v>52</v>
      </c>
      <c r="F61" s="107"/>
      <c r="G61" s="121" t="str">
        <f t="shared" si="43"/>
        <v/>
      </c>
      <c r="H61" s="121" t="str">
        <f t="shared" si="44"/>
        <v/>
      </c>
      <c r="I61" s="113"/>
      <c r="J61" s="121" t="str">
        <f t="shared" si="45"/>
        <v/>
      </c>
      <c r="K61" s="128" t="str">
        <f t="shared" si="46"/>
        <v/>
      </c>
      <c r="L61" s="145" t="str">
        <f t="shared" si="47"/>
        <v/>
      </c>
    </row>
    <row r="62" spans="1:12" s="64" customFormat="1" ht="12" x14ac:dyDescent="0.2">
      <c r="A62" s="65" t="s">
        <v>110</v>
      </c>
      <c r="B62" s="66" t="s">
        <v>5</v>
      </c>
      <c r="C62" s="67">
        <v>7.31</v>
      </c>
      <c r="D62" s="68" t="s">
        <v>15</v>
      </c>
      <c r="E62" s="69">
        <v>52</v>
      </c>
      <c r="F62" s="107"/>
      <c r="G62" s="121" t="str">
        <f t="shared" si="43"/>
        <v/>
      </c>
      <c r="H62" s="121" t="str">
        <f t="shared" si="44"/>
        <v/>
      </c>
      <c r="I62" s="113"/>
      <c r="J62" s="121" t="str">
        <f t="shared" si="45"/>
        <v/>
      </c>
      <c r="K62" s="128" t="str">
        <f t="shared" si="46"/>
        <v/>
      </c>
      <c r="L62" s="145" t="str">
        <f t="shared" si="47"/>
        <v/>
      </c>
    </row>
    <row r="63" spans="1:12" s="64" customFormat="1" ht="12" x14ac:dyDescent="0.2">
      <c r="A63" s="65" t="s">
        <v>111</v>
      </c>
      <c r="B63" s="66" t="s">
        <v>16</v>
      </c>
      <c r="C63" s="67">
        <v>12.45</v>
      </c>
      <c r="D63" s="68" t="s">
        <v>15</v>
      </c>
      <c r="E63" s="69">
        <v>52</v>
      </c>
      <c r="F63" s="107"/>
      <c r="G63" s="121" t="str">
        <f t="shared" si="43"/>
        <v/>
      </c>
      <c r="H63" s="121" t="str">
        <f t="shared" si="44"/>
        <v/>
      </c>
      <c r="I63" s="113"/>
      <c r="J63" s="121" t="str">
        <f t="shared" si="45"/>
        <v/>
      </c>
      <c r="K63" s="128" t="str">
        <f t="shared" si="46"/>
        <v/>
      </c>
      <c r="L63" s="145" t="str">
        <f t="shared" si="47"/>
        <v/>
      </c>
    </row>
    <row r="64" spans="1:12" s="64" customFormat="1" ht="12" x14ac:dyDescent="0.2">
      <c r="A64" s="65" t="s">
        <v>92</v>
      </c>
      <c r="B64" s="66" t="s">
        <v>16</v>
      </c>
      <c r="C64" s="67">
        <v>20.18</v>
      </c>
      <c r="D64" s="68" t="s">
        <v>15</v>
      </c>
      <c r="E64" s="69">
        <v>52</v>
      </c>
      <c r="F64" s="107"/>
      <c r="G64" s="121" t="str">
        <f>IF(F64&gt;0,C64/F64,"")</f>
        <v/>
      </c>
      <c r="H64" s="121" t="str">
        <f>IF(F64&gt;0,G64*E64,"")</f>
        <v/>
      </c>
      <c r="I64" s="113"/>
      <c r="J64" s="121" t="str">
        <f>IF(F64&gt;0,ROUND(I64/F64,5),"")</f>
        <v/>
      </c>
      <c r="K64" s="128" t="str">
        <f>IF(F64&gt;0,ROUND(C64*E64*J64,2),"")</f>
        <v/>
      </c>
      <c r="L64" s="145" t="str">
        <f>IF(F64&gt;0,ROUND(K64/12,2),"")</f>
        <v/>
      </c>
    </row>
    <row r="65" spans="1:12" s="64" customFormat="1" ht="12" x14ac:dyDescent="0.2">
      <c r="A65" s="65" t="s">
        <v>112</v>
      </c>
      <c r="B65" s="66" t="s">
        <v>16</v>
      </c>
      <c r="C65" s="67">
        <v>9.94</v>
      </c>
      <c r="D65" s="68" t="s">
        <v>15</v>
      </c>
      <c r="E65" s="69">
        <v>52</v>
      </c>
      <c r="F65" s="107"/>
      <c r="G65" s="121" t="str">
        <f t="shared" ref="G65:G68" si="48">IF(F65&gt;0,C65/F65,"")</f>
        <v/>
      </c>
      <c r="H65" s="121" t="str">
        <f t="shared" ref="H65:H68" si="49">IF(F65&gt;0,G65*E65,"")</f>
        <v/>
      </c>
      <c r="I65" s="113"/>
      <c r="J65" s="121" t="str">
        <f t="shared" ref="J65:J68" si="50">IF(F65&gt;0,ROUND(I65/F65,5),"")</f>
        <v/>
      </c>
      <c r="K65" s="128" t="str">
        <f t="shared" ref="K65:K68" si="51">IF(F65&gt;0,ROUND(C65*E65*J65,2),"")</f>
        <v/>
      </c>
      <c r="L65" s="145" t="str">
        <f t="shared" ref="L65:L68" si="52">IF(F65&gt;0,ROUND(K65/12,2),"")</f>
        <v/>
      </c>
    </row>
    <row r="66" spans="1:12" s="64" customFormat="1" ht="12" x14ac:dyDescent="0.2">
      <c r="A66" s="65" t="s">
        <v>113</v>
      </c>
      <c r="B66" s="66" t="s">
        <v>5</v>
      </c>
      <c r="C66" s="67">
        <v>3.22</v>
      </c>
      <c r="D66" s="68" t="s">
        <v>15</v>
      </c>
      <c r="E66" s="69">
        <v>52</v>
      </c>
      <c r="F66" s="107"/>
      <c r="G66" s="121" t="str">
        <f t="shared" si="48"/>
        <v/>
      </c>
      <c r="H66" s="121" t="str">
        <f t="shared" si="49"/>
        <v/>
      </c>
      <c r="I66" s="113"/>
      <c r="J66" s="121" t="str">
        <f t="shared" si="50"/>
        <v/>
      </c>
      <c r="K66" s="128" t="str">
        <f t="shared" si="51"/>
        <v/>
      </c>
      <c r="L66" s="145" t="str">
        <f t="shared" si="52"/>
        <v/>
      </c>
    </row>
    <row r="67" spans="1:12" s="64" customFormat="1" ht="12" x14ac:dyDescent="0.2">
      <c r="A67" s="65" t="s">
        <v>93</v>
      </c>
      <c r="B67" s="66" t="s">
        <v>16</v>
      </c>
      <c r="C67" s="67">
        <v>20.49</v>
      </c>
      <c r="D67" s="68" t="s">
        <v>15</v>
      </c>
      <c r="E67" s="69">
        <v>52</v>
      </c>
      <c r="F67" s="107"/>
      <c r="G67" s="121" t="str">
        <f t="shared" si="48"/>
        <v/>
      </c>
      <c r="H67" s="121" t="str">
        <f t="shared" si="49"/>
        <v/>
      </c>
      <c r="I67" s="113"/>
      <c r="J67" s="121" t="str">
        <f t="shared" si="50"/>
        <v/>
      </c>
      <c r="K67" s="128" t="str">
        <f t="shared" si="51"/>
        <v/>
      </c>
      <c r="L67" s="145" t="str">
        <f t="shared" si="52"/>
        <v/>
      </c>
    </row>
    <row r="68" spans="1:12" s="64" customFormat="1" ht="12" x14ac:dyDescent="0.2">
      <c r="A68" s="65" t="s">
        <v>114</v>
      </c>
      <c r="B68" s="66" t="s">
        <v>2</v>
      </c>
      <c r="C68" s="67">
        <v>3.61</v>
      </c>
      <c r="D68" s="68" t="s">
        <v>13</v>
      </c>
      <c r="E68" s="69">
        <v>52</v>
      </c>
      <c r="F68" s="107"/>
      <c r="G68" s="121" t="str">
        <f t="shared" si="48"/>
        <v/>
      </c>
      <c r="H68" s="121" t="str">
        <f t="shared" si="49"/>
        <v/>
      </c>
      <c r="I68" s="113"/>
      <c r="J68" s="121" t="str">
        <f t="shared" si="50"/>
        <v/>
      </c>
      <c r="K68" s="128" t="str">
        <f t="shared" si="51"/>
        <v/>
      </c>
      <c r="L68" s="145" t="str">
        <f t="shared" si="52"/>
        <v/>
      </c>
    </row>
    <row r="69" spans="1:12" s="64" customFormat="1" ht="12" x14ac:dyDescent="0.2">
      <c r="A69" s="65" t="s">
        <v>115</v>
      </c>
      <c r="B69" s="66" t="s">
        <v>6</v>
      </c>
      <c r="C69" s="67">
        <v>3.24</v>
      </c>
      <c r="D69" s="68" t="s">
        <v>140</v>
      </c>
      <c r="E69" s="69">
        <v>52</v>
      </c>
      <c r="F69" s="107"/>
      <c r="G69" s="121" t="str">
        <f t="shared" ref="G69" si="53">IF(F69&gt;0,C69/F69,"")</f>
        <v/>
      </c>
      <c r="H69" s="121" t="str">
        <f t="shared" ref="H69" si="54">IF(F69&gt;0,G69*E69,"")</f>
        <v/>
      </c>
      <c r="I69" s="113"/>
      <c r="J69" s="121" t="str">
        <f t="shared" ref="J69" si="55">IF(F69&gt;0,ROUND(I69/F69,5),"")</f>
        <v/>
      </c>
      <c r="K69" s="128" t="str">
        <f t="shared" ref="K69" si="56">IF(F69&gt;0,ROUND(C69*E69*J69,2),"")</f>
        <v/>
      </c>
      <c r="L69" s="145" t="str">
        <f t="shared" ref="L69" si="57">IF(F69&gt;0,ROUND(K69/12,2),"")</f>
        <v/>
      </c>
    </row>
    <row r="70" spans="1:12" s="64" customFormat="1" thickBot="1" x14ac:dyDescent="0.25">
      <c r="A70" s="70" t="s">
        <v>116</v>
      </c>
      <c r="B70" s="71" t="s">
        <v>5</v>
      </c>
      <c r="C70" s="72">
        <v>5.17</v>
      </c>
      <c r="D70" s="73" t="s">
        <v>15</v>
      </c>
      <c r="E70" s="74">
        <v>52</v>
      </c>
      <c r="F70" s="108"/>
      <c r="G70" s="122" t="str">
        <f t="shared" ref="G70" si="58">IF(F70&gt;0,C70/F70,"")</f>
        <v/>
      </c>
      <c r="H70" s="122" t="str">
        <f t="shared" ref="H70" si="59">IF(F70&gt;0,G70*E70,"")</f>
        <v/>
      </c>
      <c r="I70" s="114"/>
      <c r="J70" s="122" t="str">
        <f t="shared" ref="J70" si="60">IF(F70&gt;0,ROUND(I70/F70,5),"")</f>
        <v/>
      </c>
      <c r="K70" s="129" t="str">
        <f t="shared" ref="K70" si="61">IF(F70&gt;0,ROUND(C70*E70*J70,2),"")</f>
        <v/>
      </c>
      <c r="L70" s="147" t="str">
        <f t="shared" ref="L70" si="62">IF(F70&gt;0,ROUND(K70/12,2),"")</f>
        <v/>
      </c>
    </row>
    <row r="71" spans="1:12" s="64" customFormat="1" ht="20.25" customHeight="1" thickBot="1" x14ac:dyDescent="0.25">
      <c r="A71" s="75"/>
      <c r="B71" s="75"/>
      <c r="C71" s="76"/>
      <c r="D71" s="77"/>
      <c r="E71" s="76"/>
      <c r="F71" s="109"/>
      <c r="G71" s="123"/>
      <c r="H71" s="123"/>
      <c r="I71" s="115"/>
      <c r="J71" s="79"/>
      <c r="K71" s="130">
        <f>SUM(K5:K43)</f>
        <v>0</v>
      </c>
      <c r="L71" s="131"/>
    </row>
    <row r="72" spans="1:12" s="64" customFormat="1" ht="12" x14ac:dyDescent="0.2">
      <c r="C72" s="78"/>
      <c r="D72" s="79"/>
      <c r="F72" s="109"/>
      <c r="G72" s="123"/>
      <c r="H72" s="123"/>
      <c r="I72" s="115"/>
      <c r="J72" s="79"/>
      <c r="K72" s="132"/>
      <c r="L72" s="131"/>
    </row>
    <row r="73" spans="1:12" s="64" customFormat="1" ht="12" x14ac:dyDescent="0.2">
      <c r="C73" s="78"/>
      <c r="D73" s="79"/>
      <c r="F73" s="110"/>
      <c r="G73" s="79"/>
      <c r="H73" s="79"/>
      <c r="I73" s="116"/>
      <c r="J73" s="79"/>
      <c r="K73" s="131"/>
      <c r="L73" s="131"/>
    </row>
    <row r="74" spans="1:12" s="64" customFormat="1" ht="12" x14ac:dyDescent="0.2">
      <c r="C74" s="78"/>
      <c r="D74" s="79"/>
      <c r="F74" s="110"/>
      <c r="G74" s="79"/>
      <c r="H74" s="79"/>
      <c r="I74" s="116"/>
      <c r="J74" s="79"/>
      <c r="K74" s="131"/>
      <c r="L74" s="131"/>
    </row>
  </sheetData>
  <sheetProtection algorithmName="SHA-512" hashValue="dAq7qPtzDoxZTyPXMV3N9P8U1AtbfrJoIH8K63Rr1s1cFNf1788GAujiADo863YklUjXDvj/hT9dyDNsCN7JpA==" saltValue="4yn8FD77UrT1wNYJ9zzDsQ==" spinCount="100000" sheet="1" objects="1" scenarios="1" sort="0" autoFilter="0"/>
  <autoFilter ref="A3:L71"/>
  <pageMargins left="0.75" right="0.75" top="1" bottom="1" header="0.5" footer="0.5"/>
  <pageSetup paperSize="9" orientation="portrait" r:id="rId1"/>
  <headerFooter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showOutlineSymbols="0" workbookViewId="0">
      <selection activeCell="L5" sqref="L5"/>
    </sheetView>
  </sheetViews>
  <sheetFormatPr baseColWidth="10" defaultColWidth="9.140625" defaultRowHeight="12.75" x14ac:dyDescent="0.2"/>
  <cols>
    <col min="1" max="1" width="18.42578125" customWidth="1"/>
    <col min="2" max="2" width="20.140625" customWidth="1"/>
    <col min="3" max="3" width="11.140625" style="1" bestFit="1" customWidth="1"/>
    <col min="4" max="4" width="13.85546875" style="3" bestFit="1" customWidth="1"/>
    <col min="5" max="5" width="7.28515625" bestFit="1" customWidth="1"/>
    <col min="6" max="6" width="14" style="111" customWidth="1"/>
    <col min="7" max="8" width="17.7109375" style="3" customWidth="1"/>
    <col min="9" max="9" width="14" style="117" customWidth="1"/>
    <col min="10" max="10" width="17.7109375" style="3" customWidth="1"/>
    <col min="11" max="12" width="17.7109375" style="133" customWidth="1"/>
  </cols>
  <sheetData>
    <row r="1" spans="1:33" s="5" customFormat="1" ht="20.25" customHeight="1" x14ac:dyDescent="0.25">
      <c r="A1" s="4" t="s">
        <v>141</v>
      </c>
      <c r="E1" s="6"/>
      <c r="F1" s="105"/>
      <c r="G1" s="118"/>
      <c r="H1" s="118"/>
      <c r="I1" s="112"/>
      <c r="J1" s="124"/>
      <c r="K1" s="125"/>
      <c r="L1" s="126"/>
      <c r="M1" s="8"/>
      <c r="N1" s="6"/>
      <c r="O1" s="6"/>
      <c r="P1" s="6"/>
      <c r="AB1" s="6"/>
      <c r="AC1" s="6"/>
      <c r="AD1" s="6"/>
      <c r="AE1" s="6"/>
      <c r="AF1" s="6"/>
      <c r="AG1" s="6"/>
    </row>
    <row r="2" spans="1:33" s="9" customFormat="1" ht="14.25" customHeight="1" thickBot="1" x14ac:dyDescent="0.25">
      <c r="F2" s="106"/>
      <c r="G2" s="119"/>
      <c r="H2" s="119"/>
      <c r="I2" s="82"/>
      <c r="J2" s="10"/>
      <c r="K2" s="58"/>
      <c r="L2" s="55"/>
      <c r="M2" s="11"/>
      <c r="N2" s="12"/>
      <c r="O2" s="12"/>
      <c r="P2" s="12"/>
      <c r="Q2" s="1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33" s="15" customFormat="1" ht="32.25" customHeight="1" thickBot="1" x14ac:dyDescent="0.25">
      <c r="A3" s="94" t="s">
        <v>0</v>
      </c>
      <c r="B3" s="94" t="s">
        <v>26</v>
      </c>
      <c r="C3" s="95" t="s">
        <v>17</v>
      </c>
      <c r="D3" s="96" t="s">
        <v>7</v>
      </c>
      <c r="E3" s="96" t="s">
        <v>18</v>
      </c>
      <c r="F3" s="104" t="s">
        <v>19</v>
      </c>
      <c r="G3" s="97" t="s">
        <v>20</v>
      </c>
      <c r="H3" s="97" t="s">
        <v>21</v>
      </c>
      <c r="I3" s="98" t="s">
        <v>22</v>
      </c>
      <c r="J3" s="95" t="s">
        <v>23</v>
      </c>
      <c r="K3" s="99" t="s">
        <v>24</v>
      </c>
      <c r="L3" s="99" t="s">
        <v>25</v>
      </c>
    </row>
    <row r="4" spans="1:33" s="64" customFormat="1" ht="12" x14ac:dyDescent="0.2">
      <c r="A4" s="59"/>
      <c r="B4" s="60"/>
      <c r="C4" s="61"/>
      <c r="D4" s="62"/>
      <c r="E4" s="63"/>
      <c r="F4" s="148"/>
      <c r="G4" s="151"/>
      <c r="H4" s="151"/>
      <c r="I4" s="149"/>
      <c r="J4" s="120"/>
      <c r="K4" s="127"/>
      <c r="L4" s="144"/>
    </row>
    <row r="5" spans="1:33" s="64" customFormat="1" ht="12" x14ac:dyDescent="0.2">
      <c r="A5" s="65" t="s">
        <v>117</v>
      </c>
      <c r="B5" s="66" t="s">
        <v>121</v>
      </c>
      <c r="C5" s="67">
        <v>12.11</v>
      </c>
      <c r="D5" s="68" t="s">
        <v>15</v>
      </c>
      <c r="E5" s="69">
        <v>52</v>
      </c>
      <c r="F5" s="107"/>
      <c r="G5" s="121" t="str">
        <f>IF(F5&gt;0,C5/F5,"")</f>
        <v/>
      </c>
      <c r="H5" s="121" t="str">
        <f>IF(F5&gt;0,G5*E5,"")</f>
        <v/>
      </c>
      <c r="I5" s="113"/>
      <c r="J5" s="121" t="str">
        <f>IF(F5&gt;0,ROUND(I5/F5,5),"")</f>
        <v/>
      </c>
      <c r="K5" s="128" t="str">
        <f>IF(F5&gt;0,ROUND(C5*E5*J5,2),"")</f>
        <v/>
      </c>
      <c r="L5" s="145" t="str">
        <f>IF(F5&gt;0,ROUND(K5/12,2),"")</f>
        <v/>
      </c>
    </row>
    <row r="6" spans="1:33" s="64" customFormat="1" ht="12" x14ac:dyDescent="0.2">
      <c r="A6" s="65" t="s">
        <v>117</v>
      </c>
      <c r="B6" s="66" t="s">
        <v>4</v>
      </c>
      <c r="C6" s="67">
        <v>21.62</v>
      </c>
      <c r="D6" s="150" t="s">
        <v>14</v>
      </c>
      <c r="E6" s="69">
        <v>52</v>
      </c>
      <c r="F6" s="107"/>
      <c r="G6" s="121" t="str">
        <f t="shared" ref="G6:G29" si="0">IF(F6&gt;0,C6/F6,"")</f>
        <v/>
      </c>
      <c r="H6" s="121" t="str">
        <f t="shared" ref="H6:H29" si="1">IF(F6&gt;0,G6*E6,"")</f>
        <v/>
      </c>
      <c r="I6" s="113"/>
      <c r="J6" s="121" t="str">
        <f t="shared" ref="J6:J29" si="2">IF(F6&gt;0,ROUND(I6/F6,5),"")</f>
        <v/>
      </c>
      <c r="K6" s="128" t="str">
        <f t="shared" ref="K6:K29" si="3">IF(F6&gt;0,ROUND(C6*E6*J6,2),"")</f>
        <v/>
      </c>
      <c r="L6" s="145" t="str">
        <f t="shared" ref="L6:L29" si="4">IF(F6&gt;0,ROUND(K6/12,2),"")</f>
        <v/>
      </c>
    </row>
    <row r="7" spans="1:33" s="64" customFormat="1" ht="12" x14ac:dyDescent="0.2">
      <c r="A7" s="65" t="s">
        <v>117</v>
      </c>
      <c r="B7" s="66" t="s">
        <v>122</v>
      </c>
      <c r="C7" s="67">
        <v>12.53</v>
      </c>
      <c r="D7" s="68" t="s">
        <v>12</v>
      </c>
      <c r="E7" s="69"/>
      <c r="F7" s="107"/>
      <c r="G7" s="121" t="str">
        <f t="shared" si="0"/>
        <v/>
      </c>
      <c r="H7" s="121" t="str">
        <f t="shared" si="1"/>
        <v/>
      </c>
      <c r="I7" s="113"/>
      <c r="J7" s="121" t="str">
        <f t="shared" si="2"/>
        <v/>
      </c>
      <c r="K7" s="128" t="str">
        <f t="shared" si="3"/>
        <v/>
      </c>
      <c r="L7" s="145" t="str">
        <f t="shared" si="4"/>
        <v/>
      </c>
    </row>
    <row r="8" spans="1:33" s="64" customFormat="1" ht="12" x14ac:dyDescent="0.2">
      <c r="A8" s="65" t="s">
        <v>118</v>
      </c>
      <c r="B8" s="66" t="s">
        <v>134</v>
      </c>
      <c r="C8" s="67">
        <v>12.76</v>
      </c>
      <c r="D8" s="68" t="s">
        <v>11</v>
      </c>
      <c r="E8" s="69">
        <v>52</v>
      </c>
      <c r="F8" s="107"/>
      <c r="G8" s="121" t="str">
        <f t="shared" si="0"/>
        <v/>
      </c>
      <c r="H8" s="121" t="str">
        <f t="shared" si="1"/>
        <v/>
      </c>
      <c r="I8" s="113"/>
      <c r="J8" s="121" t="str">
        <f t="shared" si="2"/>
        <v/>
      </c>
      <c r="K8" s="128" t="str">
        <f t="shared" si="3"/>
        <v/>
      </c>
      <c r="L8" s="145" t="str">
        <f t="shared" si="4"/>
        <v/>
      </c>
    </row>
    <row r="9" spans="1:33" s="64" customFormat="1" ht="12" x14ac:dyDescent="0.2">
      <c r="A9" s="65" t="s">
        <v>117</v>
      </c>
      <c r="B9" s="66" t="s">
        <v>123</v>
      </c>
      <c r="C9" s="67">
        <v>182.21</v>
      </c>
      <c r="D9" s="150" t="s">
        <v>11</v>
      </c>
      <c r="E9" s="69">
        <v>104</v>
      </c>
      <c r="F9" s="107"/>
      <c r="G9" s="121" t="str">
        <f t="shared" si="0"/>
        <v/>
      </c>
      <c r="H9" s="121" t="str">
        <f t="shared" si="1"/>
        <v/>
      </c>
      <c r="I9" s="113"/>
      <c r="J9" s="121" t="str">
        <f t="shared" si="2"/>
        <v/>
      </c>
      <c r="K9" s="128" t="str">
        <f t="shared" si="3"/>
        <v/>
      </c>
      <c r="L9" s="145" t="str">
        <f t="shared" si="4"/>
        <v/>
      </c>
    </row>
    <row r="10" spans="1:33" s="64" customFormat="1" ht="12" x14ac:dyDescent="0.2">
      <c r="A10" s="65" t="s">
        <v>117</v>
      </c>
      <c r="B10" s="66" t="s">
        <v>124</v>
      </c>
      <c r="C10" s="67">
        <v>7.81</v>
      </c>
      <c r="D10" s="68" t="s">
        <v>27</v>
      </c>
      <c r="E10" s="69">
        <v>52</v>
      </c>
      <c r="F10" s="107"/>
      <c r="G10" s="121" t="str">
        <f t="shared" si="0"/>
        <v/>
      </c>
      <c r="H10" s="121" t="str">
        <f t="shared" si="1"/>
        <v/>
      </c>
      <c r="I10" s="113"/>
      <c r="J10" s="121" t="str">
        <f t="shared" si="2"/>
        <v/>
      </c>
      <c r="K10" s="128" t="str">
        <f t="shared" si="3"/>
        <v/>
      </c>
      <c r="L10" s="145" t="str">
        <f t="shared" si="4"/>
        <v/>
      </c>
    </row>
    <row r="11" spans="1:33" s="64" customFormat="1" ht="12" x14ac:dyDescent="0.2">
      <c r="A11" s="65" t="s">
        <v>117</v>
      </c>
      <c r="B11" s="66" t="s">
        <v>125</v>
      </c>
      <c r="C11" s="67">
        <v>7.6</v>
      </c>
      <c r="D11" s="68" t="s">
        <v>27</v>
      </c>
      <c r="E11" s="69">
        <v>52</v>
      </c>
      <c r="F11" s="107"/>
      <c r="G11" s="121" t="str">
        <f t="shared" si="0"/>
        <v/>
      </c>
      <c r="H11" s="121" t="str">
        <f t="shared" si="1"/>
        <v/>
      </c>
      <c r="I11" s="113"/>
      <c r="J11" s="121" t="str">
        <f t="shared" si="2"/>
        <v/>
      </c>
      <c r="K11" s="128" t="str">
        <f t="shared" si="3"/>
        <v/>
      </c>
      <c r="L11" s="145" t="str">
        <f t="shared" si="4"/>
        <v/>
      </c>
    </row>
    <row r="12" spans="1:33" s="64" customFormat="1" ht="12" x14ac:dyDescent="0.2">
      <c r="A12" s="65" t="s">
        <v>117</v>
      </c>
      <c r="B12" s="66" t="s">
        <v>126</v>
      </c>
      <c r="C12" s="67">
        <v>14.67</v>
      </c>
      <c r="D12" s="68" t="s">
        <v>15</v>
      </c>
      <c r="E12" s="69">
        <v>52</v>
      </c>
      <c r="F12" s="107"/>
      <c r="G12" s="121" t="str">
        <f t="shared" si="0"/>
        <v/>
      </c>
      <c r="H12" s="121" t="str">
        <f t="shared" si="1"/>
        <v/>
      </c>
      <c r="I12" s="113"/>
      <c r="J12" s="121" t="str">
        <f t="shared" si="2"/>
        <v/>
      </c>
      <c r="K12" s="128" t="str">
        <f t="shared" si="3"/>
        <v/>
      </c>
      <c r="L12" s="145" t="str">
        <f t="shared" si="4"/>
        <v/>
      </c>
    </row>
    <row r="13" spans="1:33" s="64" customFormat="1" ht="12" x14ac:dyDescent="0.2">
      <c r="A13" s="65" t="s">
        <v>117</v>
      </c>
      <c r="B13" s="66" t="s">
        <v>127</v>
      </c>
      <c r="C13" s="67">
        <v>122.62</v>
      </c>
      <c r="D13" s="150" t="s">
        <v>11</v>
      </c>
      <c r="E13" s="69">
        <v>104</v>
      </c>
      <c r="F13" s="107"/>
      <c r="G13" s="121" t="str">
        <f t="shared" si="0"/>
        <v/>
      </c>
      <c r="H13" s="121" t="str">
        <f t="shared" si="1"/>
        <v/>
      </c>
      <c r="I13" s="113"/>
      <c r="J13" s="121" t="str">
        <f t="shared" si="2"/>
        <v/>
      </c>
      <c r="K13" s="128" t="str">
        <f t="shared" si="3"/>
        <v/>
      </c>
      <c r="L13" s="145" t="str">
        <f t="shared" si="4"/>
        <v/>
      </c>
    </row>
    <row r="14" spans="1:33" s="64" customFormat="1" ht="12" x14ac:dyDescent="0.2">
      <c r="A14" s="65" t="s">
        <v>117</v>
      </c>
      <c r="B14" s="66" t="s">
        <v>128</v>
      </c>
      <c r="C14" s="67">
        <v>465.74</v>
      </c>
      <c r="D14" s="150" t="s">
        <v>11</v>
      </c>
      <c r="E14" s="69">
        <v>104</v>
      </c>
      <c r="F14" s="107"/>
      <c r="G14" s="121" t="str">
        <f t="shared" si="0"/>
        <v/>
      </c>
      <c r="H14" s="121" t="str">
        <f t="shared" si="1"/>
        <v/>
      </c>
      <c r="I14" s="113"/>
      <c r="J14" s="121" t="str">
        <f t="shared" si="2"/>
        <v/>
      </c>
      <c r="K14" s="128" t="str">
        <f t="shared" si="3"/>
        <v/>
      </c>
      <c r="L14" s="145" t="str">
        <f t="shared" si="4"/>
        <v/>
      </c>
    </row>
    <row r="15" spans="1:33" s="64" customFormat="1" ht="12" x14ac:dyDescent="0.2">
      <c r="A15" s="65" t="s">
        <v>117</v>
      </c>
      <c r="B15" s="66" t="s">
        <v>129</v>
      </c>
      <c r="C15" s="67">
        <v>524.49</v>
      </c>
      <c r="D15" s="150" t="s">
        <v>11</v>
      </c>
      <c r="E15" s="69">
        <v>252</v>
      </c>
      <c r="F15" s="107"/>
      <c r="G15" s="121" t="str">
        <f t="shared" si="0"/>
        <v/>
      </c>
      <c r="H15" s="121" t="str">
        <f t="shared" si="1"/>
        <v/>
      </c>
      <c r="I15" s="113"/>
      <c r="J15" s="121" t="str">
        <f t="shared" si="2"/>
        <v/>
      </c>
      <c r="K15" s="128" t="str">
        <f t="shared" si="3"/>
        <v/>
      </c>
      <c r="L15" s="145" t="str">
        <f t="shared" si="4"/>
        <v/>
      </c>
    </row>
    <row r="16" spans="1:33" s="64" customFormat="1" ht="12" x14ac:dyDescent="0.2">
      <c r="A16" s="65" t="s">
        <v>117</v>
      </c>
      <c r="B16" s="66" t="s">
        <v>130</v>
      </c>
      <c r="C16" s="67">
        <v>94.32</v>
      </c>
      <c r="D16" s="150" t="s">
        <v>11</v>
      </c>
      <c r="E16" s="69">
        <v>104</v>
      </c>
      <c r="F16" s="107"/>
      <c r="G16" s="121"/>
      <c r="H16" s="121"/>
      <c r="I16" s="113"/>
      <c r="J16" s="121"/>
      <c r="K16" s="128"/>
      <c r="L16" s="145"/>
    </row>
    <row r="17" spans="1:12" s="64" customFormat="1" ht="12" x14ac:dyDescent="0.2">
      <c r="A17" s="65" t="s">
        <v>117</v>
      </c>
      <c r="B17" s="66" t="s">
        <v>131</v>
      </c>
      <c r="C17" s="67">
        <v>575.38</v>
      </c>
      <c r="D17" s="150" t="s">
        <v>11</v>
      </c>
      <c r="E17" s="69">
        <v>104</v>
      </c>
      <c r="F17" s="107"/>
      <c r="G17" s="121" t="str">
        <f t="shared" si="0"/>
        <v/>
      </c>
      <c r="H17" s="121" t="str">
        <f t="shared" si="1"/>
        <v/>
      </c>
      <c r="I17" s="113"/>
      <c r="J17" s="121" t="str">
        <f t="shared" si="2"/>
        <v/>
      </c>
      <c r="K17" s="128" t="str">
        <f t="shared" si="3"/>
        <v/>
      </c>
      <c r="L17" s="145" t="str">
        <f t="shared" si="4"/>
        <v/>
      </c>
    </row>
    <row r="18" spans="1:12" s="64" customFormat="1" ht="12" x14ac:dyDescent="0.2">
      <c r="A18" s="65" t="s">
        <v>117</v>
      </c>
      <c r="B18" s="66" t="s">
        <v>132</v>
      </c>
      <c r="C18" s="67">
        <v>399.05</v>
      </c>
      <c r="D18" s="150" t="s">
        <v>11</v>
      </c>
      <c r="E18" s="69">
        <v>104</v>
      </c>
      <c r="F18" s="107"/>
      <c r="G18" s="121" t="str">
        <f t="shared" si="0"/>
        <v/>
      </c>
      <c r="H18" s="121" t="str">
        <f t="shared" si="1"/>
        <v/>
      </c>
      <c r="I18" s="113"/>
      <c r="J18" s="121" t="str">
        <f t="shared" si="2"/>
        <v/>
      </c>
      <c r="K18" s="128" t="str">
        <f t="shared" si="3"/>
        <v/>
      </c>
      <c r="L18" s="145" t="str">
        <f t="shared" si="4"/>
        <v/>
      </c>
    </row>
    <row r="19" spans="1:12" s="64" customFormat="1" ht="12" x14ac:dyDescent="0.2">
      <c r="A19" s="65" t="s">
        <v>119</v>
      </c>
      <c r="B19" s="66" t="s">
        <v>133</v>
      </c>
      <c r="C19" s="67">
        <v>20.79</v>
      </c>
      <c r="D19" s="68" t="s">
        <v>15</v>
      </c>
      <c r="E19" s="69">
        <v>52</v>
      </c>
      <c r="F19" s="107"/>
      <c r="G19" s="121" t="str">
        <f t="shared" si="0"/>
        <v/>
      </c>
      <c r="H19" s="121" t="str">
        <f t="shared" si="1"/>
        <v/>
      </c>
      <c r="I19" s="113"/>
      <c r="J19" s="121" t="str">
        <f t="shared" si="2"/>
        <v/>
      </c>
      <c r="K19" s="128" t="str">
        <f t="shared" si="3"/>
        <v/>
      </c>
      <c r="L19" s="145" t="str">
        <f t="shared" si="4"/>
        <v/>
      </c>
    </row>
    <row r="20" spans="1:12" s="64" customFormat="1" ht="12" x14ac:dyDescent="0.2">
      <c r="A20" s="65" t="s">
        <v>119</v>
      </c>
      <c r="B20" s="66" t="s">
        <v>4</v>
      </c>
      <c r="C20" s="67">
        <v>21.62</v>
      </c>
      <c r="D20" s="150" t="s">
        <v>14</v>
      </c>
      <c r="E20" s="69">
        <v>52</v>
      </c>
      <c r="F20" s="107"/>
      <c r="G20" s="121" t="str">
        <f t="shared" si="0"/>
        <v/>
      </c>
      <c r="H20" s="121" t="str">
        <f t="shared" si="1"/>
        <v/>
      </c>
      <c r="I20" s="113"/>
      <c r="J20" s="121" t="str">
        <f t="shared" si="2"/>
        <v/>
      </c>
      <c r="K20" s="128" t="str">
        <f t="shared" si="3"/>
        <v/>
      </c>
      <c r="L20" s="145" t="str">
        <f t="shared" si="4"/>
        <v/>
      </c>
    </row>
    <row r="21" spans="1:12" s="64" customFormat="1" ht="12" x14ac:dyDescent="0.2">
      <c r="A21" s="65" t="s">
        <v>119</v>
      </c>
      <c r="B21" s="66" t="s">
        <v>134</v>
      </c>
      <c r="C21" s="67">
        <v>15.06</v>
      </c>
      <c r="D21" s="68" t="s">
        <v>11</v>
      </c>
      <c r="E21" s="69">
        <v>52</v>
      </c>
      <c r="F21" s="107"/>
      <c r="G21" s="121" t="str">
        <f t="shared" si="0"/>
        <v/>
      </c>
      <c r="H21" s="121" t="str">
        <f t="shared" si="1"/>
        <v/>
      </c>
      <c r="I21" s="113"/>
      <c r="J21" s="121" t="str">
        <f t="shared" si="2"/>
        <v/>
      </c>
      <c r="K21" s="128" t="str">
        <f t="shared" si="3"/>
        <v/>
      </c>
      <c r="L21" s="145" t="str">
        <f t="shared" si="4"/>
        <v/>
      </c>
    </row>
    <row r="22" spans="1:12" s="64" customFormat="1" ht="12" x14ac:dyDescent="0.2">
      <c r="A22" s="65" t="s">
        <v>119</v>
      </c>
      <c r="B22" s="66" t="s">
        <v>5</v>
      </c>
      <c r="C22" s="67">
        <v>38.94</v>
      </c>
      <c r="D22" s="68" t="s">
        <v>11</v>
      </c>
      <c r="E22" s="69">
        <v>52</v>
      </c>
      <c r="F22" s="107"/>
      <c r="G22" s="121" t="str">
        <f t="shared" si="0"/>
        <v/>
      </c>
      <c r="H22" s="121" t="str">
        <f t="shared" si="1"/>
        <v/>
      </c>
      <c r="I22" s="113"/>
      <c r="J22" s="121" t="str">
        <f t="shared" si="2"/>
        <v/>
      </c>
      <c r="K22" s="128" t="str">
        <f t="shared" si="3"/>
        <v/>
      </c>
      <c r="L22" s="145" t="str">
        <f t="shared" si="4"/>
        <v/>
      </c>
    </row>
    <row r="23" spans="1:12" s="64" customFormat="1" ht="12" x14ac:dyDescent="0.2">
      <c r="A23" s="65" t="s">
        <v>119</v>
      </c>
      <c r="B23" s="66" t="s">
        <v>135</v>
      </c>
      <c r="C23" s="67">
        <v>29.29</v>
      </c>
      <c r="D23" s="150" t="s">
        <v>28</v>
      </c>
      <c r="E23" s="69">
        <v>52</v>
      </c>
      <c r="F23" s="107"/>
      <c r="G23" s="121" t="str">
        <f t="shared" si="0"/>
        <v/>
      </c>
      <c r="H23" s="121" t="str">
        <f t="shared" si="1"/>
        <v/>
      </c>
      <c r="I23" s="113"/>
      <c r="J23" s="121" t="str">
        <f t="shared" si="2"/>
        <v/>
      </c>
      <c r="K23" s="128" t="str">
        <f t="shared" si="3"/>
        <v/>
      </c>
      <c r="L23" s="145" t="str">
        <f t="shared" si="4"/>
        <v/>
      </c>
    </row>
    <row r="24" spans="1:12" s="64" customFormat="1" ht="12" x14ac:dyDescent="0.2">
      <c r="A24" s="65" t="s">
        <v>119</v>
      </c>
      <c r="B24" s="66" t="s">
        <v>136</v>
      </c>
      <c r="C24" s="67">
        <v>52.95</v>
      </c>
      <c r="D24" s="68" t="s">
        <v>140</v>
      </c>
      <c r="E24" s="69">
        <v>52</v>
      </c>
      <c r="F24" s="107"/>
      <c r="G24" s="121" t="str">
        <f t="shared" si="0"/>
        <v/>
      </c>
      <c r="H24" s="121" t="str">
        <f t="shared" si="1"/>
        <v/>
      </c>
      <c r="I24" s="113"/>
      <c r="J24" s="121" t="str">
        <f t="shared" si="2"/>
        <v/>
      </c>
      <c r="K24" s="128" t="str">
        <f t="shared" si="3"/>
        <v/>
      </c>
      <c r="L24" s="145" t="str">
        <f t="shared" si="4"/>
        <v/>
      </c>
    </row>
    <row r="25" spans="1:12" s="64" customFormat="1" ht="12" x14ac:dyDescent="0.2">
      <c r="A25" s="65" t="s">
        <v>119</v>
      </c>
      <c r="B25" s="66" t="s">
        <v>137</v>
      </c>
      <c r="C25" s="67">
        <v>10.97</v>
      </c>
      <c r="D25" s="68" t="s">
        <v>27</v>
      </c>
      <c r="E25" s="69">
        <v>52</v>
      </c>
      <c r="F25" s="107"/>
      <c r="G25" s="121" t="str">
        <f t="shared" si="0"/>
        <v/>
      </c>
      <c r="H25" s="121" t="str">
        <f t="shared" si="1"/>
        <v/>
      </c>
      <c r="I25" s="113"/>
      <c r="J25" s="121" t="str">
        <f t="shared" si="2"/>
        <v/>
      </c>
      <c r="K25" s="128" t="str">
        <f t="shared" si="3"/>
        <v/>
      </c>
      <c r="L25" s="145" t="str">
        <f t="shared" si="4"/>
        <v/>
      </c>
    </row>
    <row r="26" spans="1:12" s="64" customFormat="1" ht="12" x14ac:dyDescent="0.2">
      <c r="A26" s="65" t="s">
        <v>119</v>
      </c>
      <c r="B26" s="66" t="s">
        <v>138</v>
      </c>
      <c r="C26" s="67">
        <v>10.76</v>
      </c>
      <c r="D26" s="68" t="s">
        <v>27</v>
      </c>
      <c r="E26" s="69">
        <v>52</v>
      </c>
      <c r="F26" s="107"/>
      <c r="G26" s="121" t="str">
        <f t="shared" si="0"/>
        <v/>
      </c>
      <c r="H26" s="121" t="str">
        <f t="shared" si="1"/>
        <v/>
      </c>
      <c r="I26" s="113"/>
      <c r="J26" s="121" t="str">
        <f t="shared" si="2"/>
        <v/>
      </c>
      <c r="K26" s="128" t="str">
        <f t="shared" si="3"/>
        <v/>
      </c>
      <c r="L26" s="145" t="str">
        <f t="shared" si="4"/>
        <v/>
      </c>
    </row>
    <row r="27" spans="1:12" s="64" customFormat="1" ht="12" x14ac:dyDescent="0.2">
      <c r="A27" s="65" t="s">
        <v>119</v>
      </c>
      <c r="B27" s="66" t="s">
        <v>125</v>
      </c>
      <c r="C27" s="67">
        <v>18.96</v>
      </c>
      <c r="D27" s="68" t="s">
        <v>27</v>
      </c>
      <c r="E27" s="69">
        <v>52</v>
      </c>
      <c r="F27" s="107"/>
      <c r="G27" s="121" t="str">
        <f t="shared" si="0"/>
        <v/>
      </c>
      <c r="H27" s="121" t="str">
        <f t="shared" si="1"/>
        <v/>
      </c>
      <c r="I27" s="113"/>
      <c r="J27" s="121" t="str">
        <f t="shared" si="2"/>
        <v/>
      </c>
      <c r="K27" s="128" t="str">
        <f t="shared" si="3"/>
        <v/>
      </c>
      <c r="L27" s="145" t="str">
        <f t="shared" si="4"/>
        <v/>
      </c>
    </row>
    <row r="28" spans="1:12" s="64" customFormat="1" ht="12" x14ac:dyDescent="0.2">
      <c r="A28" s="65" t="s">
        <v>119</v>
      </c>
      <c r="B28" s="66" t="s">
        <v>139</v>
      </c>
      <c r="C28" s="67">
        <v>29.31</v>
      </c>
      <c r="D28" s="150" t="s">
        <v>28</v>
      </c>
      <c r="E28" s="69">
        <v>52</v>
      </c>
      <c r="F28" s="107"/>
      <c r="G28" s="121" t="str">
        <f t="shared" si="0"/>
        <v/>
      </c>
      <c r="H28" s="121" t="str">
        <f t="shared" si="1"/>
        <v/>
      </c>
      <c r="I28" s="113"/>
      <c r="J28" s="121" t="str">
        <f t="shared" si="2"/>
        <v/>
      </c>
      <c r="K28" s="128" t="str">
        <f t="shared" si="3"/>
        <v/>
      </c>
      <c r="L28" s="145" t="str">
        <f t="shared" si="4"/>
        <v/>
      </c>
    </row>
    <row r="29" spans="1:12" s="64" customFormat="1" thickBot="1" x14ac:dyDescent="0.25">
      <c r="A29" s="70" t="s">
        <v>120</v>
      </c>
      <c r="B29" s="71" t="s">
        <v>124</v>
      </c>
      <c r="C29" s="72">
        <v>18.96</v>
      </c>
      <c r="D29" s="73" t="s">
        <v>27</v>
      </c>
      <c r="E29" s="74">
        <v>52</v>
      </c>
      <c r="F29" s="108"/>
      <c r="G29" s="122" t="str">
        <f t="shared" si="0"/>
        <v/>
      </c>
      <c r="H29" s="122" t="str">
        <f t="shared" si="1"/>
        <v/>
      </c>
      <c r="I29" s="114"/>
      <c r="J29" s="122" t="str">
        <f t="shared" si="2"/>
        <v/>
      </c>
      <c r="K29" s="129" t="str">
        <f t="shared" si="3"/>
        <v/>
      </c>
      <c r="L29" s="147" t="str">
        <f t="shared" si="4"/>
        <v/>
      </c>
    </row>
    <row r="30" spans="1:12" s="64" customFormat="1" ht="20.25" customHeight="1" thickBot="1" x14ac:dyDescent="0.25">
      <c r="A30" s="75"/>
      <c r="B30" s="75"/>
      <c r="C30" s="76"/>
      <c r="D30" s="77"/>
      <c r="E30" s="76"/>
      <c r="F30" s="109"/>
      <c r="G30" s="123"/>
      <c r="H30" s="123"/>
      <c r="I30" s="115"/>
      <c r="J30" s="79"/>
      <c r="K30" s="130">
        <f>SUM(K5:K29)</f>
        <v>0</v>
      </c>
      <c r="L30" s="131"/>
    </row>
    <row r="31" spans="1:12" s="64" customFormat="1" ht="12" x14ac:dyDescent="0.2">
      <c r="C31" s="78"/>
      <c r="D31" s="79"/>
      <c r="F31" s="109"/>
      <c r="G31" s="123"/>
      <c r="H31" s="123"/>
      <c r="I31" s="115"/>
      <c r="J31" s="79"/>
      <c r="K31" s="132"/>
      <c r="L31" s="131"/>
    </row>
    <row r="32" spans="1:12" s="64" customFormat="1" ht="12" x14ac:dyDescent="0.2">
      <c r="C32" s="78"/>
      <c r="D32" s="79"/>
      <c r="F32" s="110"/>
      <c r="G32" s="79"/>
      <c r="H32" s="79"/>
      <c r="I32" s="116"/>
      <c r="J32" s="79"/>
      <c r="K32" s="131"/>
      <c r="L32" s="131"/>
    </row>
    <row r="33" spans="3:12" s="64" customFormat="1" ht="12" x14ac:dyDescent="0.2">
      <c r="C33" s="78"/>
      <c r="D33" s="79"/>
      <c r="F33" s="110"/>
      <c r="G33" s="79"/>
      <c r="H33" s="79"/>
      <c r="I33" s="116"/>
      <c r="J33" s="79"/>
      <c r="K33" s="131"/>
      <c r="L33" s="131"/>
    </row>
  </sheetData>
  <sheetProtection algorithmName="SHA-512" hashValue="Zg51v35EqOWZiJUOMqqshwfL9y/4JppD581XfyEUNZr+zDoFOYRzdLsuDo8PEQvp6RE2c+p0DCESCzLRZOcQAw==" saltValue="gGbTt3oH4hM/0POAHVa6Ow==" spinCount="100000" sheet="1" objects="1" scenarios="1" sort="0" autoFilter="0"/>
  <autoFilter ref="A3:L29"/>
  <pageMargins left="0.75" right="0.75" top="1" bottom="1" header="0.5" footer="0.5"/>
  <pageSetup paperSize="9" orientation="portrait" r:id="rId1"/>
  <headerFooter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workbookViewId="0">
      <selection activeCell="G5" sqref="G5:H10"/>
    </sheetView>
  </sheetViews>
  <sheetFormatPr baseColWidth="10" defaultRowHeight="12.75" x14ac:dyDescent="0.2"/>
  <cols>
    <col min="2" max="2" width="21.28515625" customWidth="1"/>
    <col min="3" max="3" width="15" bestFit="1" customWidth="1"/>
  </cols>
  <sheetData>
    <row r="1" spans="1:34" s="5" customFormat="1" ht="20.25" customHeight="1" x14ac:dyDescent="0.25">
      <c r="A1" s="4" t="s">
        <v>151</v>
      </c>
      <c r="E1" s="6"/>
      <c r="F1" s="80"/>
      <c r="G1" s="6"/>
      <c r="H1" s="6"/>
      <c r="I1" s="81"/>
      <c r="J1" s="7"/>
      <c r="K1" s="56"/>
      <c r="L1" s="57"/>
      <c r="M1" s="8"/>
      <c r="N1" s="8"/>
      <c r="O1" s="6"/>
      <c r="P1" s="6"/>
      <c r="Q1" s="6"/>
      <c r="AC1" s="6"/>
      <c r="AD1" s="6"/>
      <c r="AE1" s="6"/>
      <c r="AF1" s="6"/>
      <c r="AG1" s="6"/>
      <c r="AH1" s="6"/>
    </row>
    <row r="2" spans="1:34" ht="13.5" thickBot="1" x14ac:dyDescent="0.25">
      <c r="A2" s="16"/>
      <c r="B2" s="16"/>
      <c r="C2" s="16"/>
      <c r="D2" s="17"/>
      <c r="E2" s="16"/>
      <c r="F2" s="18"/>
      <c r="G2" s="20"/>
      <c r="H2" s="20"/>
      <c r="I2" s="20"/>
      <c r="J2" s="19"/>
    </row>
    <row r="3" spans="1:34" ht="18.75" customHeight="1" thickBot="1" x14ac:dyDescent="0.25">
      <c r="A3" s="21" t="s">
        <v>29</v>
      </c>
      <c r="B3" s="22" t="s">
        <v>30</v>
      </c>
      <c r="C3" s="23" t="s">
        <v>31</v>
      </c>
      <c r="D3" s="22"/>
      <c r="E3" s="22" t="s">
        <v>32</v>
      </c>
      <c r="F3" s="24" t="s">
        <v>33</v>
      </c>
      <c r="G3" s="167" t="s">
        <v>34</v>
      </c>
      <c r="H3" s="168"/>
      <c r="I3" s="169"/>
      <c r="J3" s="170"/>
    </row>
    <row r="4" spans="1:34" x14ac:dyDescent="0.2">
      <c r="A4" s="25"/>
      <c r="B4" s="26"/>
      <c r="C4" s="27"/>
      <c r="D4" s="26"/>
      <c r="E4" s="26"/>
      <c r="F4" s="28"/>
      <c r="G4" s="83"/>
      <c r="H4" s="84"/>
      <c r="I4" s="29" t="s">
        <v>35</v>
      </c>
      <c r="J4" s="29" t="s">
        <v>35</v>
      </c>
    </row>
    <row r="5" spans="1:34" x14ac:dyDescent="0.2">
      <c r="A5" s="30"/>
      <c r="B5" s="31"/>
      <c r="C5" s="32" t="s">
        <v>36</v>
      </c>
      <c r="D5" s="31"/>
      <c r="E5" s="31"/>
      <c r="F5" s="33"/>
      <c r="G5" s="85" t="s">
        <v>37</v>
      </c>
      <c r="H5" s="86" t="s">
        <v>38</v>
      </c>
      <c r="I5" s="34" t="s">
        <v>39</v>
      </c>
      <c r="J5" s="34" t="s">
        <v>45</v>
      </c>
    </row>
    <row r="6" spans="1:34" ht="13.5" thickBot="1" x14ac:dyDescent="0.25">
      <c r="A6" s="30"/>
      <c r="B6" s="31"/>
      <c r="C6" s="35" t="s">
        <v>40</v>
      </c>
      <c r="D6" s="31"/>
      <c r="E6" s="31"/>
      <c r="F6" s="33"/>
      <c r="G6" s="87"/>
      <c r="H6" s="88"/>
      <c r="I6" s="34" t="s">
        <v>41</v>
      </c>
      <c r="J6" s="34" t="s">
        <v>46</v>
      </c>
    </row>
    <row r="7" spans="1:34" ht="15" customHeight="1" x14ac:dyDescent="0.2">
      <c r="A7" s="36"/>
      <c r="B7" s="37"/>
      <c r="C7" s="38"/>
      <c r="D7" s="38"/>
      <c r="E7" s="37"/>
      <c r="F7" s="37"/>
      <c r="G7" s="39"/>
      <c r="H7" s="39"/>
      <c r="I7" s="51"/>
      <c r="J7" s="51"/>
    </row>
    <row r="8" spans="1:34" ht="15" customHeight="1" x14ac:dyDescent="0.2">
      <c r="A8" s="40">
        <v>1</v>
      </c>
      <c r="B8" s="41" t="s">
        <v>51</v>
      </c>
      <c r="C8" s="41" t="s">
        <v>42</v>
      </c>
      <c r="D8" s="41" t="s">
        <v>43</v>
      </c>
      <c r="E8" s="42">
        <v>113.08</v>
      </c>
      <c r="F8" s="41" t="s">
        <v>10</v>
      </c>
      <c r="G8" s="89"/>
      <c r="H8" s="89"/>
      <c r="I8" s="52">
        <f>H8*E8</f>
        <v>0</v>
      </c>
      <c r="J8" s="52">
        <f>I8*2</f>
        <v>0</v>
      </c>
    </row>
    <row r="9" spans="1:34" ht="15" customHeight="1" x14ac:dyDescent="0.2">
      <c r="A9" s="43">
        <v>2</v>
      </c>
      <c r="B9" s="44" t="s">
        <v>147</v>
      </c>
      <c r="C9" s="44" t="s">
        <v>148</v>
      </c>
      <c r="D9" s="44" t="s">
        <v>43</v>
      </c>
      <c r="E9" s="135">
        <v>40.409999999999997</v>
      </c>
      <c r="F9" s="44"/>
      <c r="G9" s="136"/>
      <c r="H9" s="136"/>
      <c r="I9" s="52">
        <f>H9*E9</f>
        <v>0</v>
      </c>
      <c r="J9" s="52">
        <f>I9*2</f>
        <v>0</v>
      </c>
    </row>
    <row r="10" spans="1:34" ht="15" customHeight="1" thickBot="1" x14ac:dyDescent="0.25">
      <c r="A10" s="43"/>
      <c r="B10" s="44"/>
      <c r="C10" s="44"/>
      <c r="D10" s="44"/>
      <c r="E10" s="44"/>
      <c r="F10" s="44"/>
      <c r="G10" s="45"/>
      <c r="H10" s="45"/>
      <c r="I10" s="53"/>
      <c r="J10" s="53"/>
    </row>
    <row r="11" spans="1:34" ht="18.75" customHeight="1" thickBot="1" x14ac:dyDescent="0.25">
      <c r="A11" s="46" t="s">
        <v>44</v>
      </c>
      <c r="B11" s="47"/>
      <c r="C11" s="47"/>
      <c r="D11" s="47"/>
      <c r="E11" s="48">
        <f>SUM(E8:E10)</f>
        <v>153.49</v>
      </c>
      <c r="F11" s="47"/>
      <c r="G11" s="49"/>
      <c r="H11" s="49"/>
      <c r="I11" s="54"/>
      <c r="J11" s="156">
        <f>J8+J9</f>
        <v>0</v>
      </c>
    </row>
    <row r="12" spans="1:34" x14ac:dyDescent="0.2">
      <c r="J12" s="2"/>
    </row>
    <row r="13" spans="1:34" x14ac:dyDescent="0.2">
      <c r="J13" s="50"/>
    </row>
  </sheetData>
  <sheetProtection algorithmName="SHA-512" hashValue="1OxnusrQy9YnaqXbAf2PqCg7+FHxOmdAm6bnYtfpLVIXSHx3bG126ulxMG64s60S1CBrZdBGFIMw6hzfKwsiyA==" saltValue="70OjXDhSKUPQvVFFS0w6cw==" spinCount="100000" sheet="1" objects="1" scenarios="1" sort="0" autoFilter="0"/>
  <protectedRanges>
    <protectedRange password="CEBA" sqref="D8:D9 A5:B11 E5:F11 C5:D7 C10:D11 A3:F4" name="Bereich1"/>
  </protectedRanges>
  <mergeCells count="1">
    <mergeCell ref="G3:J3"/>
  </mergeCells>
  <pageMargins left="0.7" right="0.7" top="0.78740157499999996" bottom="0.78740157499999996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Preiszusammenstellung Los 9</vt:lpstr>
      <vt:lpstr>RFV Los 9 FS 2g</vt:lpstr>
      <vt:lpstr>RFV Los 9 Otto-Schmerbach-Str.</vt:lpstr>
      <vt:lpstr>GFV Los 9 KCLW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Neubauer, Sven</dc:creator>
  <cp:lastModifiedBy>Oehme, Janine</cp:lastModifiedBy>
  <cp:lastPrinted>2025-03-27T12:48:51Z</cp:lastPrinted>
  <dcterms:created xsi:type="dcterms:W3CDTF">2025-03-13T07:56:28Z</dcterms:created>
  <dcterms:modified xsi:type="dcterms:W3CDTF">2025-03-27T12:49:13Z</dcterms:modified>
</cp:coreProperties>
</file>