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-120" yWindow="-120" windowWidth="29040" windowHeight="15840"/>
  </bookViews>
  <sheets>
    <sheet name="Preiszusammenstellung Los 7" sheetId="6" r:id="rId1"/>
    <sheet name="F2" sheetId="1" r:id="rId2"/>
    <sheet name="KW" sheetId="3" r:id="rId3"/>
    <sheet name="F4" sheetId="2" r:id="rId4"/>
    <sheet name="GFV" sheetId="4" r:id="rId5"/>
  </sheets>
  <definedNames>
    <definedName name="_xlnm._FilterDatabase" localSheetId="1" hidden="1">'F2'!$A$1:$G$1</definedName>
    <definedName name="_xlnm._FilterDatabase" localSheetId="3" hidden="1">'F4'!$A$1:$G$1</definedName>
    <definedName name="_xlnm._FilterDatabase" localSheetId="2" hidden="1">KW!$A$1:$G$1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" l="1"/>
  <c r="B9" i="6"/>
  <c r="B8" i="6"/>
  <c r="E15" i="4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I15" i="4" l="1"/>
  <c r="I4" i="3" l="1"/>
  <c r="J4" i="3"/>
  <c r="L4" i="3"/>
  <c r="M4" i="3"/>
  <c r="N4" i="3" s="1"/>
  <c r="I5" i="3"/>
  <c r="J5" i="3"/>
  <c r="L5" i="3"/>
  <c r="M5" i="3" s="1"/>
  <c r="N5" i="3" s="1"/>
  <c r="I6" i="3"/>
  <c r="J6" i="3" s="1"/>
  <c r="L6" i="3"/>
  <c r="M6" i="3"/>
  <c r="N6" i="3" s="1"/>
  <c r="I7" i="3"/>
  <c r="J7" i="3" s="1"/>
  <c r="L7" i="3"/>
  <c r="M7" i="3" s="1"/>
  <c r="N7" i="3" s="1"/>
  <c r="I8" i="3"/>
  <c r="J8" i="3"/>
  <c r="L8" i="3"/>
  <c r="M8" i="3" s="1"/>
  <c r="N8" i="3" s="1"/>
  <c r="I9" i="3"/>
  <c r="J9" i="3" s="1"/>
  <c r="L9" i="3"/>
  <c r="M9" i="3" s="1"/>
  <c r="N9" i="3" s="1"/>
  <c r="I10" i="3"/>
  <c r="J10" i="3" s="1"/>
  <c r="L10" i="3"/>
  <c r="M10" i="3"/>
  <c r="N10" i="3" s="1"/>
  <c r="I11" i="3"/>
  <c r="J11" i="3" s="1"/>
  <c r="L11" i="3"/>
  <c r="M11" i="3" s="1"/>
  <c r="N11" i="3" s="1"/>
  <c r="I12" i="3"/>
  <c r="J12" i="3"/>
  <c r="L12" i="3"/>
  <c r="M12" i="3" s="1"/>
  <c r="N12" i="3" s="1"/>
  <c r="L3" i="3"/>
  <c r="M3" i="3" s="1"/>
  <c r="N3" i="3" s="1"/>
  <c r="I3" i="3"/>
  <c r="J3" i="3" s="1"/>
  <c r="L4" i="2"/>
  <c r="M4" i="2" s="1"/>
  <c r="N4" i="2" s="1"/>
  <c r="L5" i="2"/>
  <c r="M5" i="2"/>
  <c r="N5" i="2" s="1"/>
  <c r="L6" i="2"/>
  <c r="M6" i="2" s="1"/>
  <c r="N6" i="2" s="1"/>
  <c r="L7" i="2"/>
  <c r="M7" i="2" s="1"/>
  <c r="N7" i="2" s="1"/>
  <c r="L8" i="2"/>
  <c r="M8" i="2" s="1"/>
  <c r="N8" i="2" s="1"/>
  <c r="L9" i="2"/>
  <c r="M9" i="2" s="1"/>
  <c r="N9" i="2" s="1"/>
  <c r="L10" i="2"/>
  <c r="M10" i="2"/>
  <c r="N10" i="2" s="1"/>
  <c r="L11" i="2"/>
  <c r="M11" i="2" s="1"/>
  <c r="N11" i="2" s="1"/>
  <c r="L12" i="2"/>
  <c r="M12" i="2"/>
  <c r="N12" i="2" s="1"/>
  <c r="L13" i="2"/>
  <c r="M13" i="2" s="1"/>
  <c r="N13" i="2" s="1"/>
  <c r="L14" i="2"/>
  <c r="M14" i="2" s="1"/>
  <c r="N14" i="2" s="1"/>
  <c r="L15" i="2"/>
  <c r="M15" i="2" s="1"/>
  <c r="N15" i="2" s="1"/>
  <c r="L16" i="2"/>
  <c r="M16" i="2" s="1"/>
  <c r="N16" i="2" s="1"/>
  <c r="L17" i="2"/>
  <c r="M17" i="2" s="1"/>
  <c r="N17" i="2" s="1"/>
  <c r="L18" i="2"/>
  <c r="M18" i="2"/>
  <c r="N18" i="2" s="1"/>
  <c r="L19" i="2"/>
  <c r="M19" i="2" s="1"/>
  <c r="N19" i="2" s="1"/>
  <c r="L20" i="2"/>
  <c r="M20" i="2"/>
  <c r="N20" i="2" s="1"/>
  <c r="L22" i="2"/>
  <c r="M22" i="2" s="1"/>
  <c r="N22" i="2" s="1"/>
  <c r="L23" i="2"/>
  <c r="M23" i="2" s="1"/>
  <c r="N23" i="2" s="1"/>
  <c r="L24" i="2"/>
  <c r="M24" i="2"/>
  <c r="N24" i="2" s="1"/>
  <c r="L25" i="2"/>
  <c r="M25" i="2" s="1"/>
  <c r="N25" i="2" s="1"/>
  <c r="L26" i="2"/>
  <c r="M26" i="2" s="1"/>
  <c r="N26" i="2" s="1"/>
  <c r="L27" i="2"/>
  <c r="M27" i="2" s="1"/>
  <c r="N27" i="2" s="1"/>
  <c r="I4" i="2"/>
  <c r="J4" i="2" s="1"/>
  <c r="I5" i="2"/>
  <c r="J5" i="2"/>
  <c r="I6" i="2"/>
  <c r="J6" i="2" s="1"/>
  <c r="I7" i="2"/>
  <c r="J7" i="2"/>
  <c r="I8" i="2"/>
  <c r="J8" i="2" s="1"/>
  <c r="I9" i="2"/>
  <c r="J9" i="2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/>
  <c r="I16" i="2"/>
  <c r="J16" i="2" s="1"/>
  <c r="I17" i="2"/>
  <c r="J17" i="2"/>
  <c r="I18" i="2"/>
  <c r="J18" i="2" s="1"/>
  <c r="I19" i="2"/>
  <c r="J19" i="2" s="1"/>
  <c r="I20" i="2"/>
  <c r="J20" i="2" s="1"/>
  <c r="I22" i="2"/>
  <c r="J22" i="2" s="1"/>
  <c r="I23" i="2"/>
  <c r="J23" i="2" s="1"/>
  <c r="I24" i="2"/>
  <c r="J24" i="2" s="1"/>
  <c r="I25" i="2"/>
  <c r="J25" i="2"/>
  <c r="I26" i="2"/>
  <c r="J26" i="2" s="1"/>
  <c r="I27" i="2"/>
  <c r="J27" i="2" s="1"/>
  <c r="M3" i="2"/>
  <c r="N3" i="2" s="1"/>
  <c r="I3" i="2"/>
  <c r="J3" i="2" s="1"/>
  <c r="L3" i="2"/>
  <c r="I3" i="1"/>
  <c r="J3" i="1" s="1"/>
  <c r="L3" i="1"/>
  <c r="M3" i="1" s="1"/>
  <c r="N3" i="1" s="1"/>
  <c r="I4" i="1"/>
  <c r="J4" i="1" s="1"/>
  <c r="L4" i="1"/>
  <c r="M4" i="1" s="1"/>
  <c r="N4" i="1" s="1"/>
  <c r="I5" i="1"/>
  <c r="J5" i="1"/>
  <c r="L5" i="1"/>
  <c r="M5" i="1" s="1"/>
  <c r="N5" i="1" s="1"/>
  <c r="I6" i="1"/>
  <c r="J6" i="1" s="1"/>
  <c r="L6" i="1"/>
  <c r="M6" i="1" s="1"/>
  <c r="N6" i="1" s="1"/>
  <c r="I7" i="1"/>
  <c r="J7" i="1" s="1"/>
  <c r="L7" i="1"/>
  <c r="M7" i="1" s="1"/>
  <c r="N7" i="1" s="1"/>
  <c r="I8" i="1"/>
  <c r="J8" i="1"/>
  <c r="L8" i="1"/>
  <c r="M8" i="1" s="1"/>
  <c r="N8" i="1" s="1"/>
  <c r="I9" i="1"/>
  <c r="J9" i="1" s="1"/>
  <c r="L9" i="1"/>
  <c r="M9" i="1" s="1"/>
  <c r="N9" i="1" s="1"/>
  <c r="I10" i="1"/>
  <c r="J10" i="1" s="1"/>
  <c r="L10" i="1"/>
  <c r="M10" i="1" s="1"/>
  <c r="N10" i="1" s="1"/>
  <c r="I11" i="1"/>
  <c r="J11" i="1" s="1"/>
  <c r="L11" i="1"/>
  <c r="M11" i="1" s="1"/>
  <c r="N11" i="1" s="1"/>
  <c r="I12" i="1"/>
  <c r="J12" i="1" s="1"/>
  <c r="L12" i="1"/>
  <c r="M12" i="1" s="1"/>
  <c r="N12" i="1" s="1"/>
  <c r="I13" i="1"/>
  <c r="J13" i="1"/>
  <c r="L13" i="1"/>
  <c r="M13" i="1" s="1"/>
  <c r="N13" i="1" s="1"/>
  <c r="I14" i="1"/>
  <c r="J14" i="1" s="1"/>
  <c r="L14" i="1"/>
  <c r="M14" i="1"/>
  <c r="N14" i="1" s="1"/>
  <c r="I15" i="1"/>
  <c r="J15" i="1" s="1"/>
  <c r="L15" i="1"/>
  <c r="M15" i="1"/>
  <c r="N15" i="1" s="1"/>
  <c r="I16" i="1"/>
  <c r="J16" i="1" s="1"/>
  <c r="L16" i="1"/>
  <c r="M16" i="1" s="1"/>
  <c r="N16" i="1" s="1"/>
  <c r="I17" i="1"/>
  <c r="J17" i="1" s="1"/>
  <c r="L17" i="1"/>
  <c r="M17" i="1" s="1"/>
  <c r="N17" i="1" s="1"/>
  <c r="I18" i="1"/>
  <c r="J18" i="1" s="1"/>
  <c r="L18" i="1"/>
  <c r="M18" i="1" s="1"/>
  <c r="N18" i="1" s="1"/>
  <c r="I19" i="1"/>
  <c r="J19" i="1"/>
  <c r="L19" i="1"/>
  <c r="M19" i="1"/>
  <c r="N19" i="1" s="1"/>
  <c r="I20" i="1"/>
  <c r="J20" i="1"/>
  <c r="L20" i="1"/>
  <c r="M20" i="1" s="1"/>
  <c r="N20" i="1" s="1"/>
  <c r="I21" i="1"/>
  <c r="J21" i="1" s="1"/>
  <c r="L21" i="1"/>
  <c r="M21" i="1" s="1"/>
  <c r="N21" i="1" s="1"/>
  <c r="I22" i="1"/>
  <c r="J22" i="1" s="1"/>
  <c r="L22" i="1"/>
  <c r="M22" i="1" s="1"/>
  <c r="N22" i="1" s="1"/>
  <c r="I23" i="1"/>
  <c r="J23" i="1" s="1"/>
  <c r="L23" i="1"/>
  <c r="M23" i="1"/>
  <c r="N23" i="1" s="1"/>
  <c r="I24" i="1"/>
  <c r="J24" i="1" s="1"/>
  <c r="L24" i="1"/>
  <c r="M24" i="1" s="1"/>
  <c r="N24" i="1" s="1"/>
  <c r="I25" i="1"/>
  <c r="J25" i="1" s="1"/>
  <c r="L25" i="1"/>
  <c r="M25" i="1" s="1"/>
  <c r="N25" i="1" s="1"/>
  <c r="I26" i="1"/>
  <c r="J26" i="1" s="1"/>
  <c r="L26" i="1"/>
  <c r="M26" i="1" s="1"/>
  <c r="N26" i="1" s="1"/>
  <c r="I27" i="1"/>
  <c r="J27" i="1"/>
  <c r="L27" i="1"/>
  <c r="M27" i="1"/>
  <c r="N27" i="1" s="1"/>
  <c r="I28" i="1"/>
  <c r="J28" i="1"/>
  <c r="L28" i="1"/>
  <c r="M28" i="1" s="1"/>
  <c r="N28" i="1" s="1"/>
  <c r="I29" i="1"/>
  <c r="J29" i="1" s="1"/>
  <c r="L29" i="1"/>
  <c r="M29" i="1" s="1"/>
  <c r="N29" i="1" s="1"/>
  <c r="I30" i="1"/>
  <c r="J30" i="1" s="1"/>
  <c r="L30" i="1"/>
  <c r="M30" i="1" s="1"/>
  <c r="N30" i="1" s="1"/>
  <c r="I31" i="1"/>
  <c r="J31" i="1"/>
  <c r="L31" i="1"/>
  <c r="M31" i="1"/>
  <c r="N31" i="1" s="1"/>
  <c r="I32" i="1"/>
  <c r="J32" i="1"/>
  <c r="L32" i="1"/>
  <c r="M32" i="1" s="1"/>
  <c r="N32" i="1" s="1"/>
  <c r="I33" i="1"/>
  <c r="J33" i="1" s="1"/>
  <c r="L33" i="1"/>
  <c r="M33" i="1" s="1"/>
  <c r="N33" i="1" s="1"/>
  <c r="I34" i="1"/>
  <c r="J34" i="1" s="1"/>
  <c r="L34" i="1"/>
  <c r="M34" i="1" s="1"/>
  <c r="N34" i="1" s="1"/>
  <c r="I35" i="1"/>
  <c r="J35" i="1"/>
  <c r="L35" i="1"/>
  <c r="M35" i="1"/>
  <c r="N35" i="1" s="1"/>
  <c r="I36" i="1"/>
  <c r="J36" i="1"/>
  <c r="L36" i="1"/>
  <c r="M36" i="1" s="1"/>
  <c r="N36" i="1" s="1"/>
  <c r="I37" i="1"/>
  <c r="J37" i="1" s="1"/>
  <c r="L37" i="1"/>
  <c r="M37" i="1" s="1"/>
  <c r="N37" i="1" s="1"/>
  <c r="I38" i="1"/>
  <c r="J38" i="1" s="1"/>
  <c r="L38" i="1"/>
  <c r="M38" i="1" s="1"/>
  <c r="N38" i="1" s="1"/>
  <c r="I39" i="1"/>
  <c r="J39" i="1"/>
  <c r="L39" i="1"/>
  <c r="M39" i="1"/>
  <c r="N39" i="1" s="1"/>
  <c r="I40" i="1"/>
  <c r="J40" i="1"/>
  <c r="L40" i="1"/>
  <c r="M40" i="1" s="1"/>
  <c r="N40" i="1" s="1"/>
  <c r="I41" i="1"/>
  <c r="J41" i="1" s="1"/>
  <c r="L41" i="1"/>
  <c r="M41" i="1" s="1"/>
  <c r="N41" i="1" s="1"/>
  <c r="I42" i="1"/>
  <c r="J42" i="1" s="1"/>
  <c r="L42" i="1"/>
  <c r="M42" i="1" s="1"/>
  <c r="N42" i="1" s="1"/>
  <c r="I43" i="1"/>
  <c r="J43" i="1"/>
  <c r="L43" i="1"/>
  <c r="M43" i="1"/>
  <c r="N43" i="1" s="1"/>
  <c r="I44" i="1"/>
  <c r="J44" i="1"/>
  <c r="L44" i="1"/>
  <c r="M44" i="1" s="1"/>
  <c r="N44" i="1" s="1"/>
  <c r="I45" i="1"/>
  <c r="J45" i="1" s="1"/>
  <c r="L45" i="1"/>
  <c r="M45" i="1" s="1"/>
  <c r="N45" i="1" s="1"/>
  <c r="I46" i="1"/>
  <c r="J46" i="1" s="1"/>
  <c r="L46" i="1"/>
  <c r="M46" i="1" s="1"/>
  <c r="N46" i="1" s="1"/>
  <c r="I47" i="1"/>
  <c r="J47" i="1"/>
  <c r="L47" i="1"/>
  <c r="M47" i="1"/>
  <c r="N47" i="1" s="1"/>
  <c r="I48" i="1"/>
  <c r="J48" i="1"/>
  <c r="L48" i="1"/>
  <c r="M48" i="1" s="1"/>
  <c r="N48" i="1" s="1"/>
  <c r="I49" i="1"/>
  <c r="J49" i="1" s="1"/>
  <c r="L49" i="1"/>
  <c r="M49" i="1" s="1"/>
  <c r="N49" i="1" s="1"/>
  <c r="I50" i="1"/>
  <c r="J50" i="1" s="1"/>
  <c r="L50" i="1"/>
  <c r="M50" i="1" s="1"/>
  <c r="N50" i="1" s="1"/>
  <c r="I51" i="1"/>
  <c r="J51" i="1" s="1"/>
  <c r="L51" i="1"/>
  <c r="M51" i="1" s="1"/>
  <c r="N51" i="1" s="1"/>
  <c r="I52" i="1"/>
  <c r="J52" i="1" s="1"/>
  <c r="L52" i="1"/>
  <c r="M52" i="1" s="1"/>
  <c r="N52" i="1" s="1"/>
  <c r="I53" i="1"/>
  <c r="J53" i="1"/>
  <c r="L53" i="1"/>
  <c r="M53" i="1" s="1"/>
  <c r="N53" i="1" s="1"/>
  <c r="I54" i="1"/>
  <c r="J54" i="1" s="1"/>
  <c r="L54" i="1"/>
  <c r="M54" i="1"/>
  <c r="N54" i="1" s="1"/>
  <c r="I55" i="1"/>
  <c r="J55" i="1" s="1"/>
  <c r="L55" i="1"/>
  <c r="M55" i="1"/>
  <c r="N55" i="1" s="1"/>
  <c r="I56" i="1"/>
  <c r="J56" i="1"/>
  <c r="L56" i="1"/>
  <c r="M56" i="1" s="1"/>
  <c r="N56" i="1" s="1"/>
  <c r="I57" i="1"/>
  <c r="J57" i="1" s="1"/>
  <c r="L57" i="1"/>
  <c r="M57" i="1" s="1"/>
  <c r="N57" i="1" s="1"/>
  <c r="I58" i="1"/>
  <c r="J58" i="1" s="1"/>
  <c r="L58" i="1"/>
  <c r="M58" i="1" s="1"/>
  <c r="N58" i="1" s="1"/>
  <c r="I59" i="1"/>
  <c r="J59" i="1" s="1"/>
  <c r="L59" i="1"/>
  <c r="M59" i="1" s="1"/>
  <c r="N59" i="1" s="1"/>
  <c r="I60" i="1"/>
  <c r="J60" i="1" s="1"/>
  <c r="L60" i="1"/>
  <c r="M60" i="1" s="1"/>
  <c r="N60" i="1" s="1"/>
  <c r="I61" i="1"/>
  <c r="J61" i="1"/>
  <c r="L61" i="1"/>
  <c r="M61" i="1" s="1"/>
  <c r="N61" i="1" s="1"/>
  <c r="I62" i="1"/>
  <c r="J62" i="1" s="1"/>
  <c r="L62" i="1"/>
  <c r="M62" i="1"/>
  <c r="N62" i="1" s="1"/>
  <c r="I63" i="1"/>
  <c r="J63" i="1" s="1"/>
  <c r="L63" i="1"/>
  <c r="M63" i="1"/>
  <c r="N63" i="1" s="1"/>
  <c r="I64" i="1"/>
  <c r="J64" i="1"/>
  <c r="L64" i="1"/>
  <c r="M64" i="1" s="1"/>
  <c r="N64" i="1" s="1"/>
  <c r="I65" i="1"/>
  <c r="J65" i="1" s="1"/>
  <c r="L65" i="1"/>
  <c r="M65" i="1" s="1"/>
  <c r="N65" i="1" s="1"/>
  <c r="I66" i="1"/>
  <c r="J66" i="1" s="1"/>
  <c r="L66" i="1"/>
  <c r="M66" i="1" s="1"/>
  <c r="N66" i="1" s="1"/>
  <c r="I67" i="1"/>
  <c r="J67" i="1" s="1"/>
  <c r="L67" i="1"/>
  <c r="M67" i="1" s="1"/>
  <c r="N67" i="1" s="1"/>
  <c r="I68" i="1"/>
  <c r="J68" i="1" s="1"/>
  <c r="L68" i="1"/>
  <c r="M68" i="1" s="1"/>
  <c r="N68" i="1" s="1"/>
  <c r="I69" i="1"/>
  <c r="J69" i="1"/>
  <c r="L69" i="1"/>
  <c r="M69" i="1" s="1"/>
  <c r="N69" i="1" s="1"/>
  <c r="I70" i="1"/>
  <c r="J70" i="1" s="1"/>
  <c r="L70" i="1"/>
  <c r="M70" i="1"/>
  <c r="N70" i="1" s="1"/>
  <c r="I71" i="1"/>
  <c r="J71" i="1" s="1"/>
  <c r="L71" i="1"/>
  <c r="M71" i="1"/>
  <c r="N71" i="1" s="1"/>
  <c r="I72" i="1"/>
  <c r="J72" i="1"/>
  <c r="L72" i="1"/>
  <c r="M72" i="1" s="1"/>
  <c r="N72" i="1" s="1"/>
  <c r="I73" i="1"/>
  <c r="J73" i="1" s="1"/>
  <c r="L73" i="1"/>
  <c r="M73" i="1" s="1"/>
  <c r="N73" i="1" s="1"/>
  <c r="I74" i="1"/>
  <c r="J74" i="1" s="1"/>
  <c r="L74" i="1"/>
  <c r="M74" i="1" s="1"/>
  <c r="N74" i="1" s="1"/>
  <c r="I75" i="1"/>
  <c r="J75" i="1" s="1"/>
  <c r="L75" i="1"/>
  <c r="M75" i="1" s="1"/>
  <c r="N75" i="1" s="1"/>
  <c r="I76" i="1"/>
  <c r="J76" i="1" s="1"/>
  <c r="L76" i="1"/>
  <c r="M76" i="1" s="1"/>
  <c r="N76" i="1" s="1"/>
  <c r="I77" i="1"/>
  <c r="J77" i="1"/>
  <c r="L77" i="1"/>
  <c r="M77" i="1" s="1"/>
  <c r="N77" i="1" s="1"/>
  <c r="I78" i="1"/>
  <c r="J78" i="1" s="1"/>
  <c r="L78" i="1"/>
  <c r="M78" i="1"/>
  <c r="N78" i="1" s="1"/>
  <c r="I79" i="1"/>
  <c r="J79" i="1" s="1"/>
  <c r="L79" i="1"/>
  <c r="M79" i="1"/>
  <c r="N79" i="1" s="1"/>
  <c r="I80" i="1"/>
  <c r="J80" i="1"/>
  <c r="L80" i="1"/>
  <c r="M80" i="1" s="1"/>
  <c r="N80" i="1" s="1"/>
  <c r="I81" i="1"/>
  <c r="J81" i="1" s="1"/>
  <c r="L81" i="1"/>
  <c r="M81" i="1" s="1"/>
  <c r="N81" i="1" s="1"/>
  <c r="I82" i="1"/>
  <c r="J82" i="1" s="1"/>
  <c r="L82" i="1"/>
  <c r="M82" i="1" s="1"/>
  <c r="N82" i="1" s="1"/>
  <c r="I83" i="1"/>
  <c r="J83" i="1" s="1"/>
  <c r="L83" i="1"/>
  <c r="M83" i="1" s="1"/>
  <c r="N83" i="1" s="1"/>
  <c r="I84" i="1"/>
  <c r="J84" i="1" s="1"/>
  <c r="L84" i="1"/>
  <c r="M84" i="1" s="1"/>
  <c r="N84" i="1" s="1"/>
  <c r="I85" i="1"/>
  <c r="J85" i="1"/>
  <c r="L85" i="1"/>
  <c r="M85" i="1" s="1"/>
  <c r="N85" i="1" s="1"/>
  <c r="I86" i="1"/>
  <c r="J86" i="1" s="1"/>
  <c r="L86" i="1"/>
  <c r="M86" i="1"/>
  <c r="N86" i="1" s="1"/>
  <c r="I87" i="1"/>
  <c r="J87" i="1" s="1"/>
  <c r="L87" i="1"/>
  <c r="M87" i="1" s="1"/>
  <c r="N87" i="1" s="1"/>
  <c r="I88" i="1"/>
  <c r="J88" i="1" s="1"/>
  <c r="L88" i="1"/>
  <c r="M88" i="1" s="1"/>
  <c r="N88" i="1" s="1"/>
  <c r="I89" i="1"/>
  <c r="J89" i="1"/>
  <c r="L89" i="1"/>
  <c r="M89" i="1" s="1"/>
  <c r="N89" i="1" s="1"/>
  <c r="I90" i="1"/>
  <c r="J90" i="1" s="1"/>
  <c r="L90" i="1"/>
  <c r="M90" i="1"/>
  <c r="N90" i="1" s="1"/>
  <c r="I91" i="1"/>
  <c r="J91" i="1" s="1"/>
  <c r="L91" i="1"/>
  <c r="M91" i="1"/>
  <c r="N91" i="1" s="1"/>
  <c r="I92" i="1"/>
  <c r="J92" i="1"/>
  <c r="L92" i="1"/>
  <c r="M92" i="1" s="1"/>
  <c r="N92" i="1" s="1"/>
  <c r="I2" i="1"/>
  <c r="J2" i="1" s="1"/>
  <c r="L2" i="1"/>
  <c r="M2" i="1" s="1"/>
  <c r="N2" i="1" s="1"/>
  <c r="M13" i="3" l="1"/>
  <c r="M28" i="2"/>
  <c r="M93" i="1"/>
  <c r="B7" i="6" s="1"/>
  <c r="B11" i="6" s="1"/>
</calcChain>
</file>

<file path=xl/sharedStrings.xml><?xml version="1.0" encoding="utf-8"?>
<sst xmlns="http://schemas.openxmlformats.org/spreadsheetml/2006/main" count="827" uniqueCount="286">
  <si>
    <t>HAUS</t>
  </si>
  <si>
    <t>ETAGE</t>
  </si>
  <si>
    <t>ABTEILUNG</t>
  </si>
  <si>
    <t>RNR</t>
  </si>
  <si>
    <t>RAUMBEZEICHNUNG</t>
  </si>
  <si>
    <t>FLÄCHE</t>
  </si>
  <si>
    <t>RG</t>
  </si>
  <si>
    <t>Belag</t>
  </si>
  <si>
    <t>Kostenstellen</t>
  </si>
  <si>
    <t>FS-02</t>
  </si>
  <si>
    <t>OG01</t>
  </si>
  <si>
    <t>ZfD</t>
  </si>
  <si>
    <t>01-030</t>
  </si>
  <si>
    <t>Kühlschrankraum/Lager</t>
  </si>
  <si>
    <t>N</t>
  </si>
  <si>
    <t>WB</t>
  </si>
  <si>
    <t>01-048</t>
  </si>
  <si>
    <t>Personalraum/Lager</t>
  </si>
  <si>
    <t>01-042</t>
  </si>
  <si>
    <t>PCR-Labor</t>
  </si>
  <si>
    <t>01-041.1</t>
  </si>
  <si>
    <t>01-041.0</t>
  </si>
  <si>
    <t>PCR-Labor/Annahme</t>
  </si>
  <si>
    <t>Laborbereich Zentrum für Diagnostik</t>
  </si>
  <si>
    <t>OG02</t>
  </si>
  <si>
    <t>02-406</t>
  </si>
  <si>
    <t>Flur</t>
  </si>
  <si>
    <t>02-094</t>
  </si>
  <si>
    <t>Klinische Chemie/Proben</t>
  </si>
  <si>
    <t>02-095</t>
  </si>
  <si>
    <t xml:space="preserve">Klinische Chemie </t>
  </si>
  <si>
    <t>02-097</t>
  </si>
  <si>
    <t xml:space="preserve">Lager </t>
  </si>
  <si>
    <t>02-407</t>
  </si>
  <si>
    <t>02-006</t>
  </si>
  <si>
    <t>Toxikologie/TDM</t>
  </si>
  <si>
    <t>02-007</t>
  </si>
  <si>
    <t>Büro</t>
  </si>
  <si>
    <t>02-008</t>
  </si>
  <si>
    <t>02-009</t>
  </si>
  <si>
    <t>02-010</t>
  </si>
  <si>
    <t>Allergologie</t>
  </si>
  <si>
    <t>02-011</t>
  </si>
  <si>
    <t>Sekretariat</t>
  </si>
  <si>
    <t>02-012</t>
  </si>
  <si>
    <t>Ärztl. Geschäftsführerin</t>
  </si>
  <si>
    <t>02-013</t>
  </si>
  <si>
    <t>Beratung</t>
  </si>
  <si>
    <t>02-014</t>
  </si>
  <si>
    <t>Liquoranalytik</t>
  </si>
  <si>
    <t>02-015</t>
  </si>
  <si>
    <t>Proteinanalytik</t>
  </si>
  <si>
    <t>02-016</t>
  </si>
  <si>
    <t>Vorraum WC Herren</t>
  </si>
  <si>
    <t>02-016.1</t>
  </si>
  <si>
    <t>Waschraum Herren</t>
  </si>
  <si>
    <t>02-016.2</t>
  </si>
  <si>
    <t>WC Herren</t>
  </si>
  <si>
    <t>02-016.3</t>
  </si>
  <si>
    <t>Dusche Herren</t>
  </si>
  <si>
    <t>02-017</t>
  </si>
  <si>
    <t>Vorraum WC</t>
  </si>
  <si>
    <t>02-017.1</t>
  </si>
  <si>
    <t>Waschraum Damen</t>
  </si>
  <si>
    <t>02-018</t>
  </si>
  <si>
    <t>02-019</t>
  </si>
  <si>
    <t>02-020</t>
  </si>
  <si>
    <t>Textil</t>
  </si>
  <si>
    <t>02-021</t>
  </si>
  <si>
    <t>Personalraum</t>
  </si>
  <si>
    <t>02-090</t>
  </si>
  <si>
    <t>Rückstellproben</t>
  </si>
  <si>
    <t>02-091</t>
  </si>
  <si>
    <t>Gerinnungslabor</t>
  </si>
  <si>
    <t>02-092</t>
  </si>
  <si>
    <t>Hämatologie</t>
  </si>
  <si>
    <t>02-093</t>
  </si>
  <si>
    <t>02-093.1</t>
  </si>
  <si>
    <t>Annahme/Tresen</t>
  </si>
  <si>
    <t>02-100</t>
  </si>
  <si>
    <t>Fluroszenzmikrobiologie</t>
  </si>
  <si>
    <t>02-102</t>
  </si>
  <si>
    <t>Büro POCT</t>
  </si>
  <si>
    <t>02-103.0</t>
  </si>
  <si>
    <t>Abr. Praxis Stamminger</t>
  </si>
  <si>
    <t>02-103.1</t>
  </si>
  <si>
    <t>Datenerfassung/QM</t>
  </si>
  <si>
    <t>02-103.2</t>
  </si>
  <si>
    <t>02-108</t>
  </si>
  <si>
    <t>02-108.1</t>
  </si>
  <si>
    <t>02-108.2</t>
  </si>
  <si>
    <t>Vorraum WC Damen</t>
  </si>
  <si>
    <t>02-108.3</t>
  </si>
  <si>
    <t>WC Damen</t>
  </si>
  <si>
    <t>02-108.4</t>
  </si>
  <si>
    <t>WC Behind. Ger.</t>
  </si>
  <si>
    <t>02-109</t>
  </si>
  <si>
    <t>Na-Technik</t>
  </si>
  <si>
    <t>02-409</t>
  </si>
  <si>
    <t>02-106.1</t>
  </si>
  <si>
    <t>Archiv</t>
  </si>
  <si>
    <t>Laborbereich Zentrum f.Diagnostik</t>
  </si>
  <si>
    <t>FS-03</t>
  </si>
  <si>
    <t>02-025</t>
  </si>
  <si>
    <t>Labor GC-MS</t>
  </si>
  <si>
    <t>02-024</t>
  </si>
  <si>
    <t>Kühlmasch.-raum</t>
  </si>
  <si>
    <t>02-023</t>
  </si>
  <si>
    <t xml:space="preserve">Kühlzelle </t>
  </si>
  <si>
    <t>02-023.1</t>
  </si>
  <si>
    <t>02-005</t>
  </si>
  <si>
    <t>02-004</t>
  </si>
  <si>
    <t>02-003</t>
  </si>
  <si>
    <t>Transfusion/Serologie</t>
  </si>
  <si>
    <t>02-002</t>
  </si>
  <si>
    <t>02-001</t>
  </si>
  <si>
    <t>Koservenausgabe</t>
  </si>
  <si>
    <t>02-401</t>
  </si>
  <si>
    <t>Flur vor 2-5</t>
  </si>
  <si>
    <t>Ebene OG02</t>
  </si>
  <si>
    <t>FS-19</t>
  </si>
  <si>
    <t>02-103</t>
  </si>
  <si>
    <t>02-104</t>
  </si>
  <si>
    <t>Umkleide Herren</t>
  </si>
  <si>
    <t>02-104.1</t>
  </si>
  <si>
    <t>02-105</t>
  </si>
  <si>
    <t>Umkleide Damen</t>
  </si>
  <si>
    <t>02-105.1</t>
  </si>
  <si>
    <t>02-106</t>
  </si>
  <si>
    <t>02-107</t>
  </si>
  <si>
    <t>Dienstzimmer</t>
  </si>
  <si>
    <t>Annahme/Wagen</t>
  </si>
  <si>
    <t>Probenannahme Mikrobiologie</t>
  </si>
  <si>
    <t>02-110</t>
  </si>
  <si>
    <t>Aufenthalt Personal</t>
  </si>
  <si>
    <t>02-111</t>
  </si>
  <si>
    <t>Brutraum</t>
  </si>
  <si>
    <t>02-112</t>
  </si>
  <si>
    <t>Labor 2 -TPE-</t>
  </si>
  <si>
    <t>02-113</t>
  </si>
  <si>
    <t>Schleuse</t>
  </si>
  <si>
    <t>02-113.1</t>
  </si>
  <si>
    <t>Labor 3 -TB-</t>
  </si>
  <si>
    <t>02-113.2</t>
  </si>
  <si>
    <t>Infektionsserologie</t>
  </si>
  <si>
    <t>02-113.3</t>
  </si>
  <si>
    <t>02-114</t>
  </si>
  <si>
    <t>02-114.1</t>
  </si>
  <si>
    <t>EDV-Raum</t>
  </si>
  <si>
    <t>02-115</t>
  </si>
  <si>
    <t>Blutkulturlabor</t>
  </si>
  <si>
    <t>02-116</t>
  </si>
  <si>
    <t>Büro ltd. MTA</t>
  </si>
  <si>
    <t>02-117</t>
  </si>
  <si>
    <t>Variolabor</t>
  </si>
  <si>
    <t>02-118</t>
  </si>
  <si>
    <t>Kühlraum</t>
  </si>
  <si>
    <t>02-119</t>
  </si>
  <si>
    <t>ViTEK/CF-Labor</t>
  </si>
  <si>
    <t>02-120</t>
  </si>
  <si>
    <t>Handarchiv</t>
  </si>
  <si>
    <t>02-121</t>
  </si>
  <si>
    <t>Material</t>
  </si>
  <si>
    <t>02-122</t>
  </si>
  <si>
    <t>Backup</t>
  </si>
  <si>
    <t>02-123.1</t>
  </si>
  <si>
    <t>Büro Mikrobiologie</t>
  </si>
  <si>
    <t>Haus B</t>
  </si>
  <si>
    <t>3. OG</t>
  </si>
  <si>
    <t>Med. Genetik</t>
  </si>
  <si>
    <t>B 30.01</t>
  </si>
  <si>
    <t>FISH / DNA</t>
  </si>
  <si>
    <t>B 30.02</t>
  </si>
  <si>
    <t>Präparation 1</t>
  </si>
  <si>
    <t>B 30.03</t>
  </si>
  <si>
    <t>Präparation 2</t>
  </si>
  <si>
    <t>B 30.04</t>
  </si>
  <si>
    <t>Auswertung</t>
  </si>
  <si>
    <t>B 30.05</t>
  </si>
  <si>
    <t>Mikroskop.</t>
  </si>
  <si>
    <t>B 30.06</t>
  </si>
  <si>
    <t>WC</t>
  </si>
  <si>
    <t>B 30.07</t>
  </si>
  <si>
    <t>Duschraum / Garderobe</t>
  </si>
  <si>
    <t>B 30.07.1</t>
  </si>
  <si>
    <t>B 30.08</t>
  </si>
  <si>
    <t>Sterilraum</t>
  </si>
  <si>
    <t>B 30.09</t>
  </si>
  <si>
    <t>B 30.10</t>
  </si>
  <si>
    <t>B 30.10.1</t>
  </si>
  <si>
    <t>Fotolabor</t>
  </si>
  <si>
    <t>B 30.11</t>
  </si>
  <si>
    <t>Büro NW</t>
  </si>
  <si>
    <t>B 30.12</t>
  </si>
  <si>
    <t>Büro Leiter</t>
  </si>
  <si>
    <t>B 30.13</t>
  </si>
  <si>
    <t>B 30.14</t>
  </si>
  <si>
    <t>Personalaufenthalt</t>
  </si>
  <si>
    <t>B 30.15</t>
  </si>
  <si>
    <t>Arztzimmer</t>
  </si>
  <si>
    <t>B 30.16</t>
  </si>
  <si>
    <t>Haus D</t>
  </si>
  <si>
    <t>EG</t>
  </si>
  <si>
    <t>D030.0</t>
  </si>
  <si>
    <t>Vorraum Besucher-WC</t>
  </si>
  <si>
    <t>D030.1</t>
  </si>
  <si>
    <t>WC Besucher</t>
  </si>
  <si>
    <t>D031.0</t>
  </si>
  <si>
    <t>WC Behinderte</t>
  </si>
  <si>
    <t>D029.0</t>
  </si>
  <si>
    <t>Warten</t>
  </si>
  <si>
    <t>D010.0</t>
  </si>
  <si>
    <t>Sekretariat Med. Genetik</t>
  </si>
  <si>
    <t>D009.0</t>
  </si>
  <si>
    <t>Zentrum für Diagnostik - keine Reinigung lt. Mietvertrag</t>
  </si>
  <si>
    <t>Haus 3</t>
  </si>
  <si>
    <t>1. OG</t>
  </si>
  <si>
    <t>10.10.1</t>
  </si>
  <si>
    <t>Probenannahme</t>
  </si>
  <si>
    <t>10.10.0</t>
  </si>
  <si>
    <t>10.09.0</t>
  </si>
  <si>
    <t>Spez. Hämatologie</t>
  </si>
  <si>
    <t>10.21.0</t>
  </si>
  <si>
    <t>Labor Umkleide</t>
  </si>
  <si>
    <t>10.08.0</t>
  </si>
  <si>
    <t>Labor Aufenthalt</t>
  </si>
  <si>
    <t>10.19.0</t>
  </si>
  <si>
    <t>10.04.0</t>
  </si>
  <si>
    <t>Mikroskopieraum</t>
  </si>
  <si>
    <t>10.05.0</t>
  </si>
  <si>
    <t>Zelluläre Immunologie</t>
  </si>
  <si>
    <t>10.06.0</t>
  </si>
  <si>
    <t>Elt</t>
  </si>
  <si>
    <t>10.07.0</t>
  </si>
  <si>
    <t>Zelluläre Hämatologie</t>
  </si>
  <si>
    <t>H1</t>
  </si>
  <si>
    <t>L</t>
  </si>
  <si>
    <t>H2</t>
  </si>
  <si>
    <t>D1</t>
  </si>
  <si>
    <t>D2</t>
  </si>
  <si>
    <t>J1</t>
  </si>
  <si>
    <t>M2</t>
  </si>
  <si>
    <t>F2</t>
  </si>
  <si>
    <t>FS4</t>
  </si>
  <si>
    <t>Küchwald</t>
  </si>
  <si>
    <t>Haus 19</t>
  </si>
  <si>
    <t>FS2</t>
  </si>
  <si>
    <t>Haus 2</t>
  </si>
  <si>
    <t>Haus</t>
  </si>
  <si>
    <t>Preise für Glasreinigung der Räume des ZfD</t>
  </si>
  <si>
    <t>N auf Abruf</t>
  </si>
  <si>
    <t>max. Leist. 
m²/Stunde</t>
  </si>
  <si>
    <t>Std./ Reinig.</t>
  </si>
  <si>
    <t>Std./Jahr</t>
  </si>
  <si>
    <t>SVS
€</t>
  </si>
  <si>
    <t>€ / m²
pro Reinigung</t>
  </si>
  <si>
    <t>Preis/ Jahr
€</t>
  </si>
  <si>
    <t>Preis / Monat
€</t>
  </si>
  <si>
    <t>Jahresfaktor</t>
  </si>
  <si>
    <t xml:space="preserve">RG </t>
  </si>
  <si>
    <t>Pos.</t>
  </si>
  <si>
    <t>Abteilung</t>
  </si>
  <si>
    <t xml:space="preserve"> Fläche m²</t>
  </si>
  <si>
    <t xml:space="preserve">Reinigung mit Rahmen </t>
  </si>
  <si>
    <t>Gesamtpreis</t>
  </si>
  <si>
    <t>einseitig gemessen /</t>
  </si>
  <si>
    <t>€/ m²</t>
  </si>
  <si>
    <t>Preis / Einheit</t>
  </si>
  <si>
    <t>Preis/Einheit</t>
  </si>
  <si>
    <t>pro Jahr</t>
  </si>
  <si>
    <t>zweiseitig reinigen</t>
  </si>
  <si>
    <t>mal Fläche m²</t>
  </si>
  <si>
    <t>(2xjährlich)</t>
  </si>
  <si>
    <t>Summe</t>
  </si>
  <si>
    <t>Reinigung</t>
  </si>
  <si>
    <t>Gesamtpreis netto aus GFV</t>
  </si>
  <si>
    <t>Wert einzutragen in KCLW-V02 Angebotsschreiben (Punkt 6)</t>
  </si>
  <si>
    <t>Gesamtpreis KW netto aus RFV</t>
  </si>
  <si>
    <t>Gesamtpreis FS2 netto aus RFV</t>
  </si>
  <si>
    <t>Gesamtpreis FS4 netto aus RFV</t>
  </si>
  <si>
    <t>Gesamtpreis netto Los 7</t>
  </si>
  <si>
    <t>Preiszusammenstellung Los 7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</si>
  <si>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</si>
  <si>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</si>
  <si>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>Diese Seite ist auszudrucken und den Angebotsunterlagen beizufügen</t>
  </si>
  <si>
    <t>Zentrum für Diagnostik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</si>
</sst>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0"/>
    <numFmt numFmtId="166" formatCode="_-* #,##0.00\ [$€]_-;\-* #,##0.00\ [$€]_-;_-* &quot;-&quot;??\ [$€]_-;_-@_-"/>
    <numFmt numFmtId="167" formatCode="#,##0.00\ [$€-407];\-#,##0.00\ [$€-407]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i/>
      <sz val="8"/>
      <color indexed="10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00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10" fillId="0" borderId="0"/>
    <xf numFmtId="0" fontId="5" fillId="0" borderId="0"/>
    <xf numFmtId="44" fontId="1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6">
    <xf numFmtId="0" fontId="0" fillId="0" borderId="0" xfId="0"/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4" fontId="2" fillId="0" borderId="1" xfId="0" quotePrefix="1" applyNumberFormat="1" applyFont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4" xfId="0" applyNumberFormat="1" applyFont="1" applyBorder="1" applyAlignment="1">
      <alignment horizontal="left"/>
    </xf>
    <xf numFmtId="4" fontId="3" fillId="0" borderId="4" xfId="0" applyNumberFormat="1" applyFont="1" applyBorder="1"/>
    <xf numFmtId="4" fontId="4" fillId="0" borderId="4" xfId="0" applyNumberFormat="1" applyFont="1" applyBorder="1"/>
    <xf numFmtId="1" fontId="4" fillId="0" borderId="5" xfId="0" applyNumberFormat="1" applyFont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1" fontId="1" fillId="0" borderId="4" xfId="0" applyNumberFormat="1" applyFont="1" applyBorder="1"/>
    <xf numFmtId="4" fontId="7" fillId="0" borderId="4" xfId="0" applyNumberFormat="1" applyFont="1" applyBorder="1"/>
    <xf numFmtId="0" fontId="0" fillId="0" borderId="4" xfId="0" applyBorder="1"/>
    <xf numFmtId="1" fontId="1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/>
    <xf numFmtId="0" fontId="3" fillId="0" borderId="4" xfId="0" quotePrefix="1" applyFont="1" applyBorder="1" applyAlignment="1">
      <alignment horizontal="left" vertical="center"/>
    </xf>
    <xf numFmtId="4" fontId="3" fillId="0" borderId="4" xfId="0" applyNumberFormat="1" applyFont="1" applyBorder="1" applyAlignment="1">
      <alignment vertical="center"/>
    </xf>
    <xf numFmtId="0" fontId="3" fillId="0" borderId="4" xfId="2" quotePrefix="1" applyFont="1" applyBorder="1"/>
    <xf numFmtId="0" fontId="1" fillId="0" borderId="4" xfId="2" applyFont="1" applyBorder="1"/>
    <xf numFmtId="4" fontId="3" fillId="0" borderId="4" xfId="2" applyNumberFormat="1" applyFont="1" applyBorder="1"/>
    <xf numFmtId="0" fontId="3" fillId="0" borderId="2" xfId="2" applyFont="1" applyBorder="1"/>
    <xf numFmtId="0" fontId="3" fillId="0" borderId="4" xfId="2" applyFont="1" applyBorder="1"/>
    <xf numFmtId="2" fontId="3" fillId="0" borderId="4" xfId="2" applyNumberFormat="1" applyFont="1" applyBorder="1"/>
    <xf numFmtId="0" fontId="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1" fillId="0" borderId="0" xfId="0" applyFont="1"/>
    <xf numFmtId="0" fontId="1" fillId="0" borderId="4" xfId="2" applyFont="1" applyBorder="1" applyAlignment="1">
      <alignment horizontal="center"/>
    </xf>
    <xf numFmtId="0" fontId="1" fillId="3" borderId="4" xfId="2" applyFont="1" applyFill="1" applyBorder="1" applyAlignment="1">
      <alignment horizontal="center"/>
    </xf>
    <xf numFmtId="0" fontId="5" fillId="0" borderId="0" xfId="3" applyAlignment="1"/>
    <xf numFmtId="0" fontId="9" fillId="0" borderId="0" xfId="3" applyFont="1" applyAlignment="1"/>
    <xf numFmtId="0" fontId="12" fillId="0" borderId="4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/>
    </xf>
    <xf numFmtId="44" fontId="12" fillId="4" borderId="7" xfId="4" applyFont="1" applyFill="1" applyBorder="1" applyAlignment="1" applyProtection="1">
      <alignment horizontal="center"/>
      <protection locked="0"/>
    </xf>
    <xf numFmtId="44" fontId="15" fillId="0" borderId="7" xfId="4" applyFont="1" applyBorder="1" applyAlignment="1">
      <alignment horizontal="center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/>
    </xf>
    <xf numFmtId="44" fontId="12" fillId="4" borderId="4" xfId="4" applyFont="1" applyFill="1" applyBorder="1" applyAlignment="1" applyProtection="1">
      <alignment horizontal="center"/>
      <protection locked="0"/>
    </xf>
    <xf numFmtId="44" fontId="15" fillId="0" borderId="4" xfId="4" applyFont="1" applyBorder="1" applyAlignment="1">
      <alignment horizont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/>
    </xf>
    <xf numFmtId="44" fontId="12" fillId="0" borderId="4" xfId="4" applyFont="1" applyFill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Fill="1" applyBorder="1" applyAlignment="1" applyProtection="1">
      <alignment horizontal="center" vertical="top" wrapText="1"/>
      <protection locked="0"/>
    </xf>
    <xf numFmtId="165" fontId="12" fillId="4" borderId="8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1" applyNumberFormat="1" applyFont="1" applyFill="1" applyBorder="1" applyAlignment="1" applyProtection="1">
      <alignment horizontal="center" vertical="top" wrapText="1"/>
      <protection locked="0"/>
    </xf>
    <xf numFmtId="44" fontId="12" fillId="4" borderId="8" xfId="4" applyFont="1" applyFill="1" applyBorder="1" applyAlignment="1" applyProtection="1">
      <alignment horizontal="center" vertical="top" wrapText="1"/>
      <protection locked="0"/>
    </xf>
    <xf numFmtId="4" fontId="12" fillId="0" borderId="8" xfId="1" applyNumberFormat="1" applyFont="1" applyFill="1" applyBorder="1" applyAlignment="1" applyProtection="1">
      <alignment horizontal="center" vertical="top" wrapText="1"/>
      <protection locked="0"/>
    </xf>
    <xf numFmtId="44" fontId="12" fillId="0" borderId="8" xfId="4" applyFont="1" applyFill="1" applyBorder="1" applyAlignment="1" applyProtection="1">
      <alignment horizontal="center" vertical="top" wrapText="1"/>
      <protection locked="0"/>
    </xf>
    <xf numFmtId="4" fontId="2" fillId="0" borderId="8" xfId="0" quotePrefix="1" applyNumberFormat="1" applyFont="1" applyBorder="1" applyAlignment="1" applyProtection="1">
      <alignment horizontal="center" vertical="top" wrapText="1"/>
      <protection locked="0"/>
    </xf>
    <xf numFmtId="1" fontId="4" fillId="0" borderId="9" xfId="0" applyNumberFormat="1" applyFont="1" applyBorder="1"/>
    <xf numFmtId="4" fontId="4" fillId="0" borderId="3" xfId="0" applyNumberFormat="1" applyFont="1" applyBorder="1"/>
    <xf numFmtId="1" fontId="8" fillId="0" borderId="9" xfId="0" applyNumberFormat="1" applyFont="1" applyBorder="1"/>
    <xf numFmtId="0" fontId="3" fillId="0" borderId="10" xfId="0" applyFont="1" applyBorder="1"/>
    <xf numFmtId="1" fontId="3" fillId="0" borderId="7" xfId="0" applyNumberFormat="1" applyFont="1" applyBorder="1"/>
    <xf numFmtId="1" fontId="3" fillId="0" borderId="7" xfId="0" applyNumberFormat="1" applyFont="1" applyBorder="1" applyAlignment="1">
      <alignment horizontal="left"/>
    </xf>
    <xf numFmtId="4" fontId="3" fillId="0" borderId="7" xfId="0" applyNumberFormat="1" applyFont="1" applyBorder="1"/>
    <xf numFmtId="0" fontId="12" fillId="3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" fontId="4" fillId="0" borderId="11" xfId="0" applyNumberFormat="1" applyFont="1" applyBorder="1"/>
    <xf numFmtId="4" fontId="4" fillId="0" borderId="5" xfId="0" applyNumberFormat="1" applyFont="1" applyBorder="1"/>
    <xf numFmtId="4" fontId="4" fillId="0" borderId="5" xfId="1" applyNumberFormat="1" applyFont="1" applyBorder="1"/>
    <xf numFmtId="0" fontId="0" fillId="0" borderId="2" xfId="0" applyBorder="1"/>
    <xf numFmtId="4" fontId="8" fillId="0" borderId="5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4" fontId="3" fillId="0" borderId="13" xfId="0" applyNumberFormat="1" applyFont="1" applyBorder="1"/>
    <xf numFmtId="0" fontId="12" fillId="0" borderId="13" xfId="0" applyFont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/>
    </xf>
    <xf numFmtId="44" fontId="12" fillId="4" borderId="13" xfId="4" applyFont="1" applyFill="1" applyBorder="1" applyAlignment="1" applyProtection="1">
      <alignment horizontal="center"/>
      <protection locked="0"/>
    </xf>
    <xf numFmtId="44" fontId="15" fillId="0" borderId="13" xfId="4" applyFont="1" applyBorder="1" applyAlignment="1">
      <alignment horizontal="center"/>
    </xf>
    <xf numFmtId="4" fontId="4" fillId="0" borderId="14" xfId="0" applyNumberFormat="1" applyFont="1" applyBorder="1"/>
    <xf numFmtId="44" fontId="16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/>
    </xf>
    <xf numFmtId="44" fontId="12" fillId="0" borderId="7" xfId="4" applyFont="1" applyFill="1" applyBorder="1" applyAlignment="1" applyProtection="1">
      <alignment horizontal="center"/>
      <protection locked="0"/>
    </xf>
    <xf numFmtId="44" fontId="15" fillId="0" borderId="7" xfId="4" applyFont="1" applyFill="1" applyBorder="1" applyAlignment="1">
      <alignment horizontal="center"/>
    </xf>
    <xf numFmtId="44" fontId="15" fillId="0" borderId="4" xfId="4" applyFont="1" applyFill="1" applyBorder="1" applyAlignment="1">
      <alignment horizontal="center"/>
    </xf>
    <xf numFmtId="1" fontId="2" fillId="0" borderId="8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/>
    </xf>
    <xf numFmtId="0" fontId="11" fillId="0" borderId="4" xfId="0" applyFont="1" applyBorder="1"/>
    <xf numFmtId="0" fontId="0" fillId="0" borderId="4" xfId="0" applyFill="1" applyBorder="1"/>
    <xf numFmtId="1" fontId="1" fillId="0" borderId="10" xfId="0" applyNumberFormat="1" applyFont="1" applyBorder="1" applyAlignment="1" applyProtection="1">
      <alignment horizontal="center" vertical="top" wrapText="1"/>
      <protection locked="0"/>
    </xf>
    <xf numFmtId="1" fontId="1" fillId="0" borderId="7" xfId="0" applyNumberFormat="1" applyFont="1" applyBorder="1" applyAlignment="1" applyProtection="1">
      <alignment horizontal="center" vertical="top" wrapText="1"/>
      <protection locked="0"/>
    </xf>
    <xf numFmtId="0" fontId="12" fillId="0" borderId="7" xfId="0" applyFont="1" applyFill="1" applyBorder="1" applyAlignment="1" applyProtection="1">
      <alignment horizontal="center" vertical="top" wrapText="1"/>
      <protection locked="0"/>
    </xf>
    <xf numFmtId="4" fontId="2" fillId="0" borderId="7" xfId="0" quotePrefix="1" applyNumberFormat="1" applyFont="1" applyFill="1" applyBorder="1" applyAlignment="1" applyProtection="1">
      <alignment horizontal="center" vertical="top" wrapText="1"/>
      <protection locked="0"/>
    </xf>
    <xf numFmtId="1" fontId="2" fillId="0" borderId="11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0" fontId="3" fillId="0" borderId="13" xfId="0" quotePrefix="1" applyFont="1" applyBorder="1" applyAlignment="1">
      <alignment horizontal="left" vertical="center"/>
    </xf>
    <xf numFmtId="4" fontId="3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4" fontId="4" fillId="0" borderId="13" xfId="0" applyNumberFormat="1" applyFont="1" applyBorder="1"/>
    <xf numFmtId="1" fontId="4" fillId="0" borderId="14" xfId="0" applyNumberFormat="1" applyFont="1" applyBorder="1"/>
    <xf numFmtId="0" fontId="11" fillId="0" borderId="0" xfId="0" applyFont="1" applyProtection="1">
      <protection locked="0"/>
    </xf>
    <xf numFmtId="44" fontId="17" fillId="0" borderId="1" xfId="0" applyNumberFormat="1" applyFont="1" applyBorder="1"/>
    <xf numFmtId="44" fontId="15" fillId="0" borderId="18" xfId="4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2" fillId="0" borderId="19" xfId="5" applyFont="1" applyFill="1" applyBorder="1" applyAlignment="1" applyProtection="1">
      <alignment horizontal="center" vertical="center"/>
    </xf>
    <xf numFmtId="0" fontId="12" fillId="0" borderId="20" xfId="5" applyFont="1" applyFill="1" applyBorder="1" applyAlignment="1" applyProtection="1">
      <alignment horizontal="center" vertical="center"/>
    </xf>
    <xf numFmtId="0" fontId="12" fillId="0" borderId="20" xfId="5" applyFont="1" applyBorder="1" applyAlignment="1" applyProtection="1">
      <alignment horizontal="center" vertical="center"/>
    </xf>
    <xf numFmtId="0" fontId="3" fillId="0" borderId="23" xfId="5" applyFont="1" applyBorder="1" applyProtection="1"/>
    <xf numFmtId="0" fontId="3" fillId="0" borderId="24" xfId="5" applyFont="1" applyBorder="1" applyProtection="1"/>
    <xf numFmtId="0" fontId="1" fillId="0" borderId="24" xfId="5" applyFont="1" applyBorder="1" applyProtection="1"/>
    <xf numFmtId="0" fontId="1" fillId="0" borderId="26" xfId="0" applyFont="1" applyBorder="1" applyAlignment="1" applyProtection="1">
      <alignment horizontal="center" vertical="center"/>
    </xf>
    <xf numFmtId="0" fontId="3" fillId="0" borderId="17" xfId="5" applyFont="1" applyBorder="1" applyProtection="1"/>
    <xf numFmtId="0" fontId="3" fillId="0" borderId="27" xfId="5" applyFont="1" applyBorder="1" applyProtection="1"/>
    <xf numFmtId="0" fontId="3" fillId="0" borderId="27" xfId="0" applyFont="1" applyBorder="1" applyProtection="1"/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left" vertical="center"/>
    </xf>
    <xf numFmtId="0" fontId="1" fillId="4" borderId="29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7" xfId="0" applyFont="1" applyBorder="1" applyProtection="1"/>
    <xf numFmtId="0" fontId="1" fillId="0" borderId="7" xfId="0" applyFont="1" applyBorder="1" applyProtection="1"/>
    <xf numFmtId="166" fontId="1" fillId="0" borderId="30" xfId="6" applyFont="1" applyBorder="1" applyProtection="1">
      <protection locked="0"/>
    </xf>
    <xf numFmtId="166" fontId="1" fillId="0" borderId="11" xfId="6" applyFont="1" applyBorder="1" applyProtection="1"/>
    <xf numFmtId="164" fontId="1" fillId="4" borderId="4" xfId="6" applyNumberFormat="1" applyFont="1" applyFill="1" applyBorder="1" applyProtection="1">
      <protection locked="0"/>
    </xf>
    <xf numFmtId="164" fontId="1" fillId="0" borderId="5" xfId="6" applyNumberFormat="1" applyFont="1" applyBorder="1" applyProtection="1"/>
    <xf numFmtId="0" fontId="3" fillId="0" borderId="31" xfId="0" applyFont="1" applyBorder="1" applyAlignment="1" applyProtection="1">
      <alignment horizontal="center"/>
    </xf>
    <xf numFmtId="0" fontId="3" fillId="0" borderId="18" xfId="0" applyFont="1" applyBorder="1" applyProtection="1"/>
    <xf numFmtId="166" fontId="1" fillId="0" borderId="18" xfId="6" applyFont="1" applyBorder="1" applyProtection="1">
      <protection locked="0"/>
    </xf>
    <xf numFmtId="166" fontId="1" fillId="0" borderId="32" xfId="6" applyFont="1" applyBorder="1" applyProtection="1"/>
    <xf numFmtId="0" fontId="9" fillId="0" borderId="19" xfId="0" applyFont="1" applyBorder="1" applyAlignment="1" applyProtection="1">
      <alignment horizontal="center"/>
    </xf>
    <xf numFmtId="0" fontId="9" fillId="0" borderId="20" xfId="0" applyFont="1" applyBorder="1" applyProtection="1"/>
    <xf numFmtId="2" fontId="9" fillId="0" borderId="20" xfId="0" applyNumberFormat="1" applyFont="1" applyBorder="1" applyProtection="1"/>
    <xf numFmtId="166" fontId="9" fillId="0" borderId="20" xfId="6" applyFont="1" applyBorder="1" applyProtection="1">
      <protection locked="0"/>
    </xf>
    <xf numFmtId="166" fontId="9" fillId="0" borderId="21" xfId="6" applyFont="1" applyBorder="1" applyProtection="1">
      <protection locked="0"/>
    </xf>
    <xf numFmtId="0" fontId="9" fillId="0" borderId="0" xfId="0" applyFont="1"/>
    <xf numFmtId="0" fontId="3" fillId="0" borderId="33" xfId="0" applyFont="1" applyBorder="1" applyAlignment="1" applyProtection="1">
      <alignment horizontal="center"/>
    </xf>
    <xf numFmtId="0" fontId="3" fillId="0" borderId="30" xfId="0" applyFont="1" applyBorder="1" applyProtection="1"/>
    <xf numFmtId="0" fontId="1" fillId="0" borderId="30" xfId="0" applyFont="1" applyBorder="1" applyProtection="1"/>
    <xf numFmtId="0" fontId="0" fillId="4" borderId="25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18" fillId="0" borderId="0" xfId="3" applyFont="1" applyAlignment="1">
      <alignment horizontal="left" vertical="center"/>
    </xf>
    <xf numFmtId="0" fontId="5" fillId="0" borderId="0" xfId="3" applyAlignment="1">
      <alignment horizontal="left"/>
    </xf>
    <xf numFmtId="0" fontId="5" fillId="0" borderId="0" xfId="3"/>
    <xf numFmtId="0" fontId="19" fillId="0" borderId="0" xfId="3" applyFont="1"/>
    <xf numFmtId="0" fontId="19" fillId="0" borderId="16" xfId="3" applyFont="1" applyBorder="1"/>
    <xf numFmtId="0" fontId="17" fillId="0" borderId="26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167" fontId="9" fillId="0" borderId="1" xfId="6" applyNumberFormat="1" applyFont="1" applyFill="1" applyBorder="1" applyProtection="1"/>
    <xf numFmtId="0" fontId="17" fillId="0" borderId="34" xfId="3" applyFont="1" applyBorder="1" applyAlignment="1">
      <alignment vertical="center"/>
    </xf>
    <xf numFmtId="0" fontId="17" fillId="0" borderId="35" xfId="3" applyFont="1" applyBorder="1" applyAlignment="1">
      <alignment vertical="center"/>
    </xf>
    <xf numFmtId="0" fontId="17" fillId="0" borderId="29" xfId="3" applyFont="1" applyBorder="1" applyAlignment="1">
      <alignment vertical="center"/>
    </xf>
    <xf numFmtId="44" fontId="19" fillId="0" borderId="36" xfId="7" applyFont="1" applyBorder="1" applyAlignment="1">
      <alignment horizontal="right" vertical="center"/>
    </xf>
    <xf numFmtId="44" fontId="19" fillId="0" borderId="37" xfId="7" applyFont="1" applyBorder="1" applyAlignment="1">
      <alignment horizontal="right" vertical="center"/>
    </xf>
    <xf numFmtId="44" fontId="17" fillId="5" borderId="6" xfId="7" applyFont="1" applyFill="1" applyBorder="1" applyAlignment="1">
      <alignment horizontal="right" vertical="center"/>
    </xf>
    <xf numFmtId="0" fontId="17" fillId="0" borderId="38" xfId="3" applyFont="1" applyBorder="1" applyAlignment="1">
      <alignment vertical="center"/>
    </xf>
    <xf numFmtId="44" fontId="19" fillId="0" borderId="39" xfId="7" applyFont="1" applyBorder="1" applyAlignment="1">
      <alignment horizontal="right" vertical="center"/>
    </xf>
    <xf numFmtId="0" fontId="17" fillId="0" borderId="40" xfId="3" applyFont="1" applyBorder="1" applyAlignment="1">
      <alignment vertical="center"/>
    </xf>
    <xf numFmtId="44" fontId="19" fillId="0" borderId="1" xfId="7" applyFont="1" applyBorder="1" applyAlignment="1">
      <alignment horizontal="right" vertical="center"/>
    </xf>
    <xf numFmtId="0" fontId="19" fillId="0" borderId="16" xfId="3" applyFont="1" applyBorder="1" applyAlignment="1">
      <alignment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6" fillId="0" borderId="25" xfId="0" applyFont="1" applyBorder="1" applyAlignment="1">
      <alignment horizontal="center" vertical="top" wrapText="1"/>
    </xf>
    <xf numFmtId="0" fontId="16" fillId="0" borderId="41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20" fillId="0" borderId="0" xfId="3" applyFont="1" applyAlignment="1">
      <alignment vertical="center"/>
    </xf>
  </cellXfs>
  <cellStyles count="8">
    <cellStyle name="Euro" xfId="6"/>
    <cellStyle name="Standard" xfId="0" builtinId="0"/>
    <cellStyle name="Standard 2" xfId="3"/>
    <cellStyle name="Standard_Glasflächen Markersdorfer 01_06" xfId="5"/>
    <cellStyle name="Standard_Küchwaldkrankenhaus" xfId="2"/>
    <cellStyle name="Standard_Med. Berufsschule" xfId="1"/>
    <cellStyle name="Währung" xfId="4" builtinId="4"/>
    <cellStyle name="Währung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tabSelected="1" workbookViewId="0">
      <selection activeCell="B6" sqref="B6"/>
    </sheetView>
  </sheetViews>
  <sheetFormatPr baseColWidth="10" defaultRowHeight="12.75" x14ac:dyDescent="0.2"/>
  <cols>
    <col min="1" max="1" width="32.28515625" style="157" bestFit="1" customWidth="1"/>
    <col min="2" max="2" width="32.7109375" style="157" customWidth="1"/>
    <col min="3" max="16384" width="11.42578125" style="157"/>
  </cols>
  <sheetData>
    <row r="1" spans="1:4" ht="14.25" x14ac:dyDescent="0.2">
      <c r="A1" s="155" t="s">
        <v>281</v>
      </c>
      <c r="B1" s="156"/>
    </row>
    <row r="2" spans="1:4" ht="18.75" customHeight="1" x14ac:dyDescent="0.2">
      <c r="A2" s="184" t="s">
        <v>284</v>
      </c>
      <c r="B2" s="156"/>
    </row>
    <row r="3" spans="1:4" ht="21.75" customHeight="1" thickBot="1" x14ac:dyDescent="0.25">
      <c r="A3" s="158"/>
      <c r="B3" s="158"/>
    </row>
    <row r="4" spans="1:4" ht="15" customHeight="1" x14ac:dyDescent="0.2">
      <c r="A4" s="159"/>
      <c r="B4" s="160" t="s">
        <v>274</v>
      </c>
    </row>
    <row r="5" spans="1:4" ht="15" customHeight="1" x14ac:dyDescent="0.2">
      <c r="A5" s="173"/>
      <c r="B5" s="161" t="s">
        <v>285</v>
      </c>
    </row>
    <row r="6" spans="1:4" ht="15" customHeight="1" thickBot="1" x14ac:dyDescent="0.25">
      <c r="A6" s="173"/>
      <c r="B6" s="161" t="s">
        <v>269</v>
      </c>
    </row>
    <row r="7" spans="1:4" ht="21.95" customHeight="1" x14ac:dyDescent="0.2">
      <c r="A7" s="163" t="s">
        <v>278</v>
      </c>
      <c r="B7" s="166">
        <f>'F2'!M93</f>
        <v>0</v>
      </c>
    </row>
    <row r="8" spans="1:4" ht="21.95" customHeight="1" x14ac:dyDescent="0.2">
      <c r="A8" s="164" t="s">
        <v>277</v>
      </c>
      <c r="B8" s="167">
        <f>KW!M13</f>
        <v>0</v>
      </c>
    </row>
    <row r="9" spans="1:4" ht="21.95" customHeight="1" thickBot="1" x14ac:dyDescent="0.25">
      <c r="A9" s="169" t="s">
        <v>279</v>
      </c>
      <c r="B9" s="170">
        <f>'F4'!M28</f>
        <v>0</v>
      </c>
    </row>
    <row r="10" spans="1:4" ht="21.95" customHeight="1" thickBot="1" x14ac:dyDescent="0.25">
      <c r="A10" s="171" t="s">
        <v>275</v>
      </c>
      <c r="B10" s="172">
        <f>GFV!I15</f>
        <v>0</v>
      </c>
    </row>
    <row r="11" spans="1:4" ht="27" customHeight="1" thickBot="1" x14ac:dyDescent="0.25">
      <c r="A11" s="165" t="s">
        <v>280</v>
      </c>
      <c r="B11" s="168">
        <f>SUM(B7:B10)</f>
        <v>0</v>
      </c>
    </row>
    <row r="12" spans="1:4" ht="21" customHeight="1" x14ac:dyDescent="0.2">
      <c r="B12" s="185" t="s">
        <v>276</v>
      </c>
    </row>
    <row r="14" spans="1:4" ht="13.5" thickBot="1" x14ac:dyDescent="0.25"/>
    <row r="15" spans="1:4" ht="69.95" customHeight="1" x14ac:dyDescent="0.2">
      <c r="A15" s="178" t="s">
        <v>282</v>
      </c>
      <c r="B15" s="179"/>
      <c r="C15" s="179"/>
      <c r="D15" s="180"/>
    </row>
    <row r="16" spans="1:4" ht="69.95" customHeight="1" thickBot="1" x14ac:dyDescent="0.25">
      <c r="A16" s="181" t="s">
        <v>283</v>
      </c>
      <c r="B16" s="182"/>
      <c r="C16" s="182"/>
      <c r="D16" s="183"/>
    </row>
  </sheetData>
  <sheetProtection algorithmName="SHA-512" hashValue="6B9ZXorz1j+u4DVh4aMnRbFY8LJARLA2HPlDrLadmQxaZdbVs8EL1Y5qSxp9RBNX5jdvOeNPiE28KNnfEeWnbA==" saltValue="PfuTloQyL3xYIYyphfC8jA==" spinCount="100000" sheet="1" objects="1" scenarios="1" sort="0" autoFilter="0"/>
  <mergeCells count="3">
    <mergeCell ref="A5:A6"/>
    <mergeCell ref="A15:D15"/>
    <mergeCell ref="A16:D16"/>
  </mergeCells>
  <pageMargins left="0.70866141732283472" right="0.70866141732283472" top="0.78740157480314965" bottom="0.78740157480314965" header="0.31496062992125984" footer="0.31496062992125984"/>
  <pageSetup paperSize="9" orientation="portrait" horizontalDpi="90" verticalDpi="90" r:id="rId1"/>
  <headerFooter>
    <oddHeader>&amp;F</oddHeader>
    <oddFooter>&amp;A&amp;RSeite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workbookViewId="0">
      <pane ySplit="1" topLeftCell="A2" activePane="bottomLeft" state="frozen"/>
      <selection pane="bottomLeft" activeCell="M2" sqref="M2"/>
    </sheetView>
  </sheetViews>
  <sheetFormatPr baseColWidth="10" defaultRowHeight="15" x14ac:dyDescent="0.25"/>
  <cols>
    <col min="1" max="1" width="5.140625" bestFit="1" customWidth="1"/>
    <col min="2" max="2" width="6" bestFit="1" customWidth="1"/>
    <col min="3" max="3" width="7.140625" bestFit="1" customWidth="1"/>
    <col min="4" max="4" width="30.7109375" bestFit="1" customWidth="1"/>
    <col min="5" max="5" width="7" bestFit="1" customWidth="1"/>
    <col min="6" max="6" width="10.7109375" style="32" customWidth="1"/>
    <col min="7" max="7" width="11.85546875" style="40" customWidth="1"/>
    <col min="8" max="8" width="11.85546875" style="87" customWidth="1"/>
    <col min="9" max="10" width="15.7109375" style="40" customWidth="1"/>
    <col min="11" max="11" width="12.85546875" style="87" customWidth="1"/>
    <col min="12" max="14" width="15.7109375" style="40" customWidth="1"/>
    <col min="15" max="15" width="5.28515625" bestFit="1" customWidth="1"/>
    <col min="16" max="16" width="11" hidden="1" customWidth="1"/>
  </cols>
  <sheetData>
    <row r="1" spans="1:16" ht="30.75" customHeight="1" thickBot="1" x14ac:dyDescent="0.3">
      <c r="A1" s="52" t="s">
        <v>0</v>
      </c>
      <c r="B1" s="52" t="s">
        <v>1</v>
      </c>
      <c r="C1" s="52" t="s">
        <v>3</v>
      </c>
      <c r="D1" s="52" t="s">
        <v>4</v>
      </c>
      <c r="E1" s="52" t="s">
        <v>5</v>
      </c>
      <c r="F1" s="53" t="s">
        <v>6</v>
      </c>
      <c r="G1" s="54" t="s">
        <v>258</v>
      </c>
      <c r="H1" s="55" t="s">
        <v>251</v>
      </c>
      <c r="I1" s="56" t="s">
        <v>252</v>
      </c>
      <c r="J1" s="56" t="s">
        <v>253</v>
      </c>
      <c r="K1" s="57" t="s">
        <v>254</v>
      </c>
      <c r="L1" s="58" t="s">
        <v>255</v>
      </c>
      <c r="M1" s="59" t="s">
        <v>256</v>
      </c>
      <c r="N1" s="59" t="s">
        <v>257</v>
      </c>
      <c r="O1" s="60" t="s">
        <v>7</v>
      </c>
      <c r="P1" s="3" t="s">
        <v>8</v>
      </c>
    </row>
    <row r="2" spans="1:16" x14ac:dyDescent="0.25">
      <c r="A2" s="64" t="s">
        <v>9</v>
      </c>
      <c r="B2" s="65" t="s">
        <v>10</v>
      </c>
      <c r="C2" s="66" t="s">
        <v>12</v>
      </c>
      <c r="D2" s="65" t="s">
        <v>13</v>
      </c>
      <c r="E2" s="67">
        <v>10.66</v>
      </c>
      <c r="F2" s="68" t="s">
        <v>14</v>
      </c>
      <c r="G2" s="69">
        <v>104</v>
      </c>
      <c r="H2" s="41"/>
      <c r="I2" s="42" t="str">
        <f t="shared" ref="I2:I33" si="0">IF(H2&gt;0,E2/H2,"")</f>
        <v/>
      </c>
      <c r="J2" s="42" t="str">
        <f>IF(H2&gt;0,I2*G2,"")</f>
        <v/>
      </c>
      <c r="K2" s="43"/>
      <c r="L2" s="42" t="str">
        <f>IF(H2&gt;0,ROUND(K2/H2,5),"")</f>
        <v/>
      </c>
      <c r="M2" s="44" t="str">
        <f t="shared" ref="M2:M33" si="1">IF(H2&gt;0,ROUND(E2*G2*L2,2),"")</f>
        <v/>
      </c>
      <c r="N2" s="44" t="str">
        <f>IF(H2&gt;0,ROUND(M2/12,2),"")</f>
        <v/>
      </c>
      <c r="O2" s="70" t="s">
        <v>15</v>
      </c>
      <c r="P2" s="61">
        <v>922000</v>
      </c>
    </row>
    <row r="3" spans="1:16" x14ac:dyDescent="0.25">
      <c r="A3" s="4" t="s">
        <v>9</v>
      </c>
      <c r="B3" s="6" t="s">
        <v>10</v>
      </c>
      <c r="C3" s="7" t="s">
        <v>16</v>
      </c>
      <c r="D3" s="6" t="s">
        <v>17</v>
      </c>
      <c r="E3" s="8">
        <v>11.79</v>
      </c>
      <c r="F3" s="39" t="s">
        <v>235</v>
      </c>
      <c r="G3" s="39">
        <v>252</v>
      </c>
      <c r="H3" s="45"/>
      <c r="I3" s="46" t="str">
        <f t="shared" si="0"/>
        <v/>
      </c>
      <c r="J3" s="46" t="str">
        <f t="shared" ref="J3:J66" si="2">IF(H3&gt;0,I3*G3,"")</f>
        <v/>
      </c>
      <c r="K3" s="47"/>
      <c r="L3" s="46" t="str">
        <f t="shared" ref="L3:L66" si="3">IF(H3&gt;0,ROUND(K3/H3,5),"")</f>
        <v/>
      </c>
      <c r="M3" s="48" t="str">
        <f t="shared" si="1"/>
        <v/>
      </c>
      <c r="N3" s="48" t="str">
        <f t="shared" ref="N3:N66" si="4">IF(H3&gt;0,ROUND(M3/12,2),"")</f>
        <v/>
      </c>
      <c r="O3" s="71" t="s">
        <v>15</v>
      </c>
      <c r="P3" s="61">
        <v>922000</v>
      </c>
    </row>
    <row r="4" spans="1:16" x14ac:dyDescent="0.25">
      <c r="A4" s="4" t="s">
        <v>9</v>
      </c>
      <c r="B4" s="6" t="s">
        <v>10</v>
      </c>
      <c r="C4" s="7" t="s">
        <v>18</v>
      </c>
      <c r="D4" s="6" t="s">
        <v>19</v>
      </c>
      <c r="E4" s="8">
        <v>20.77</v>
      </c>
      <c r="F4" s="39" t="s">
        <v>242</v>
      </c>
      <c r="G4" s="39">
        <v>365</v>
      </c>
      <c r="H4" s="45"/>
      <c r="I4" s="46" t="str">
        <f t="shared" si="0"/>
        <v/>
      </c>
      <c r="J4" s="46" t="str">
        <f t="shared" si="2"/>
        <v/>
      </c>
      <c r="K4" s="47"/>
      <c r="L4" s="46" t="str">
        <f t="shared" si="3"/>
        <v/>
      </c>
      <c r="M4" s="48" t="str">
        <f t="shared" si="1"/>
        <v/>
      </c>
      <c r="N4" s="48" t="str">
        <f t="shared" si="4"/>
        <v/>
      </c>
      <c r="O4" s="71" t="s">
        <v>15</v>
      </c>
      <c r="P4" s="61">
        <v>922000</v>
      </c>
    </row>
    <row r="5" spans="1:16" x14ac:dyDescent="0.25">
      <c r="A5" s="4" t="s">
        <v>9</v>
      </c>
      <c r="B5" s="6" t="s">
        <v>10</v>
      </c>
      <c r="C5" s="7" t="s">
        <v>20</v>
      </c>
      <c r="D5" s="6" t="s">
        <v>19</v>
      </c>
      <c r="E5" s="8">
        <v>37.92</v>
      </c>
      <c r="F5" s="39" t="s">
        <v>242</v>
      </c>
      <c r="G5" s="39">
        <v>365</v>
      </c>
      <c r="H5" s="45"/>
      <c r="I5" s="46" t="str">
        <f t="shared" si="0"/>
        <v/>
      </c>
      <c r="J5" s="46" t="str">
        <f t="shared" si="2"/>
        <v/>
      </c>
      <c r="K5" s="47"/>
      <c r="L5" s="46" t="str">
        <f t="shared" si="3"/>
        <v/>
      </c>
      <c r="M5" s="48" t="str">
        <f t="shared" si="1"/>
        <v/>
      </c>
      <c r="N5" s="48" t="str">
        <f t="shared" si="4"/>
        <v/>
      </c>
      <c r="O5" s="71" t="s">
        <v>15</v>
      </c>
      <c r="P5" s="61">
        <v>922000</v>
      </c>
    </row>
    <row r="6" spans="1:16" x14ac:dyDescent="0.25">
      <c r="A6" s="4" t="s">
        <v>9</v>
      </c>
      <c r="B6" s="6" t="s">
        <v>10</v>
      </c>
      <c r="C6" s="7" t="s">
        <v>21</v>
      </c>
      <c r="D6" s="6" t="s">
        <v>22</v>
      </c>
      <c r="E6" s="8">
        <v>54.66</v>
      </c>
      <c r="F6" s="39" t="s">
        <v>242</v>
      </c>
      <c r="G6" s="39">
        <v>365</v>
      </c>
      <c r="H6" s="45"/>
      <c r="I6" s="46" t="str">
        <f t="shared" si="0"/>
        <v/>
      </c>
      <c r="J6" s="46" t="str">
        <f t="shared" si="2"/>
        <v/>
      </c>
      <c r="K6" s="47"/>
      <c r="L6" s="46" t="str">
        <f t="shared" si="3"/>
        <v/>
      </c>
      <c r="M6" s="48" t="str">
        <f t="shared" si="1"/>
        <v/>
      </c>
      <c r="N6" s="48" t="str">
        <f t="shared" si="4"/>
        <v/>
      </c>
      <c r="O6" s="71" t="s">
        <v>15</v>
      </c>
      <c r="P6" s="61">
        <v>922000</v>
      </c>
    </row>
    <row r="7" spans="1:16" x14ac:dyDescent="0.25">
      <c r="A7" s="4"/>
      <c r="B7" s="12"/>
      <c r="C7" s="6"/>
      <c r="D7" s="13" t="s">
        <v>23</v>
      </c>
      <c r="E7" s="11"/>
      <c r="F7" s="31"/>
      <c r="G7" s="39"/>
      <c r="H7" s="45"/>
      <c r="I7" s="46" t="str">
        <f t="shared" si="0"/>
        <v/>
      </c>
      <c r="J7" s="46" t="str">
        <f t="shared" si="2"/>
        <v/>
      </c>
      <c r="K7" s="47"/>
      <c r="L7" s="46" t="str">
        <f t="shared" si="3"/>
        <v/>
      </c>
      <c r="M7" s="48" t="str">
        <f t="shared" si="1"/>
        <v/>
      </c>
      <c r="N7" s="48" t="str">
        <f t="shared" si="4"/>
        <v/>
      </c>
      <c r="O7" s="72"/>
      <c r="P7" s="62"/>
    </row>
    <row r="8" spans="1:16" x14ac:dyDescent="0.25">
      <c r="A8" s="4" t="s">
        <v>9</v>
      </c>
      <c r="B8" s="6" t="s">
        <v>24</v>
      </c>
      <c r="C8" s="7" t="s">
        <v>25</v>
      </c>
      <c r="D8" s="6" t="s">
        <v>26</v>
      </c>
      <c r="E8" s="8">
        <v>69.69</v>
      </c>
      <c r="F8" s="30" t="s">
        <v>236</v>
      </c>
      <c r="G8" s="39">
        <v>252</v>
      </c>
      <c r="H8" s="45"/>
      <c r="I8" s="46" t="str">
        <f t="shared" si="0"/>
        <v/>
      </c>
      <c r="J8" s="46" t="str">
        <f t="shared" si="2"/>
        <v/>
      </c>
      <c r="K8" s="47"/>
      <c r="L8" s="46" t="str">
        <f t="shared" si="3"/>
        <v/>
      </c>
      <c r="M8" s="48" t="str">
        <f t="shared" si="1"/>
        <v/>
      </c>
      <c r="N8" s="48" t="str">
        <f t="shared" si="4"/>
        <v/>
      </c>
      <c r="O8" s="71" t="s">
        <v>15</v>
      </c>
      <c r="P8" s="61">
        <v>900001</v>
      </c>
    </row>
    <row r="9" spans="1:16" x14ac:dyDescent="0.25">
      <c r="A9" s="4" t="s">
        <v>9</v>
      </c>
      <c r="B9" s="6" t="s">
        <v>24</v>
      </c>
      <c r="C9" s="7" t="s">
        <v>27</v>
      </c>
      <c r="D9" s="6" t="s">
        <v>28</v>
      </c>
      <c r="E9" s="8">
        <v>33.58</v>
      </c>
      <c r="F9" s="30" t="s">
        <v>237</v>
      </c>
      <c r="G9" s="39">
        <v>303</v>
      </c>
      <c r="H9" s="45"/>
      <c r="I9" s="46" t="str">
        <f t="shared" si="0"/>
        <v/>
      </c>
      <c r="J9" s="46" t="str">
        <f t="shared" si="2"/>
        <v/>
      </c>
      <c r="K9" s="47"/>
      <c r="L9" s="46" t="str">
        <f t="shared" si="3"/>
        <v/>
      </c>
      <c r="M9" s="48" t="str">
        <f t="shared" si="1"/>
        <v/>
      </c>
      <c r="N9" s="48" t="str">
        <f t="shared" si="4"/>
        <v/>
      </c>
      <c r="O9" s="71" t="s">
        <v>15</v>
      </c>
      <c r="P9" s="61">
        <v>922000</v>
      </c>
    </row>
    <row r="10" spans="1:16" x14ac:dyDescent="0.25">
      <c r="A10" s="4" t="s">
        <v>9</v>
      </c>
      <c r="B10" s="6" t="s">
        <v>24</v>
      </c>
      <c r="C10" s="7" t="s">
        <v>29</v>
      </c>
      <c r="D10" s="6" t="s">
        <v>30</v>
      </c>
      <c r="E10" s="8">
        <v>115.12</v>
      </c>
      <c r="F10" s="30" t="s">
        <v>237</v>
      </c>
      <c r="G10" s="39">
        <v>303</v>
      </c>
      <c r="H10" s="45"/>
      <c r="I10" s="46" t="str">
        <f t="shared" si="0"/>
        <v/>
      </c>
      <c r="J10" s="46" t="str">
        <f t="shared" si="2"/>
        <v/>
      </c>
      <c r="K10" s="47"/>
      <c r="L10" s="46" t="str">
        <f t="shared" si="3"/>
        <v/>
      </c>
      <c r="M10" s="48" t="str">
        <f t="shared" si="1"/>
        <v/>
      </c>
      <c r="N10" s="48" t="str">
        <f t="shared" si="4"/>
        <v/>
      </c>
      <c r="O10" s="71" t="s">
        <v>15</v>
      </c>
      <c r="P10" s="61">
        <v>922000</v>
      </c>
    </row>
    <row r="11" spans="1:16" x14ac:dyDescent="0.25">
      <c r="A11" s="4" t="s">
        <v>9</v>
      </c>
      <c r="B11" s="6" t="s">
        <v>24</v>
      </c>
      <c r="C11" s="7" t="s">
        <v>31</v>
      </c>
      <c r="D11" s="6" t="s">
        <v>32</v>
      </c>
      <c r="E11" s="8">
        <v>23.41</v>
      </c>
      <c r="F11" s="30" t="s">
        <v>235</v>
      </c>
      <c r="G11" s="39">
        <v>252</v>
      </c>
      <c r="H11" s="45"/>
      <c r="I11" s="46" t="str">
        <f t="shared" si="0"/>
        <v/>
      </c>
      <c r="J11" s="46" t="str">
        <f t="shared" si="2"/>
        <v/>
      </c>
      <c r="K11" s="47"/>
      <c r="L11" s="46" t="str">
        <f t="shared" si="3"/>
        <v/>
      </c>
      <c r="M11" s="48" t="str">
        <f t="shared" si="1"/>
        <v/>
      </c>
      <c r="N11" s="48" t="str">
        <f t="shared" si="4"/>
        <v/>
      </c>
      <c r="O11" s="71" t="s">
        <v>15</v>
      </c>
      <c r="P11" s="61">
        <v>922000</v>
      </c>
    </row>
    <row r="12" spans="1:16" x14ac:dyDescent="0.25">
      <c r="A12" s="4" t="s">
        <v>9</v>
      </c>
      <c r="B12" s="6" t="s">
        <v>24</v>
      </c>
      <c r="C12" s="7" t="s">
        <v>33</v>
      </c>
      <c r="D12" s="6" t="s">
        <v>26</v>
      </c>
      <c r="E12" s="8">
        <v>77.180000000000007</v>
      </c>
      <c r="F12" s="30" t="s">
        <v>236</v>
      </c>
      <c r="G12" s="39">
        <v>252</v>
      </c>
      <c r="H12" s="45"/>
      <c r="I12" s="46" t="str">
        <f t="shared" si="0"/>
        <v/>
      </c>
      <c r="J12" s="46" t="str">
        <f t="shared" si="2"/>
        <v/>
      </c>
      <c r="K12" s="47"/>
      <c r="L12" s="46" t="str">
        <f t="shared" si="3"/>
        <v/>
      </c>
      <c r="M12" s="48" t="str">
        <f t="shared" si="1"/>
        <v/>
      </c>
      <c r="N12" s="48" t="str">
        <f t="shared" si="4"/>
        <v/>
      </c>
      <c r="O12" s="71" t="s">
        <v>15</v>
      </c>
      <c r="P12" s="61">
        <v>900001</v>
      </c>
    </row>
    <row r="13" spans="1:16" x14ac:dyDescent="0.25">
      <c r="A13" s="4" t="s">
        <v>9</v>
      </c>
      <c r="B13" s="6" t="s">
        <v>24</v>
      </c>
      <c r="C13" s="7" t="s">
        <v>34</v>
      </c>
      <c r="D13" s="6" t="s">
        <v>35</v>
      </c>
      <c r="E13" s="8">
        <v>36.47</v>
      </c>
      <c r="F13" s="30" t="s">
        <v>235</v>
      </c>
      <c r="G13" s="39">
        <v>252</v>
      </c>
      <c r="H13" s="45"/>
      <c r="I13" s="46" t="str">
        <f t="shared" si="0"/>
        <v/>
      </c>
      <c r="J13" s="46" t="str">
        <f t="shared" si="2"/>
        <v/>
      </c>
      <c r="K13" s="47"/>
      <c r="L13" s="46" t="str">
        <f t="shared" si="3"/>
        <v/>
      </c>
      <c r="M13" s="48" t="str">
        <f t="shared" si="1"/>
        <v/>
      </c>
      <c r="N13" s="48" t="str">
        <f t="shared" si="4"/>
        <v/>
      </c>
      <c r="O13" s="71" t="s">
        <v>15</v>
      </c>
      <c r="P13" s="61">
        <v>922000</v>
      </c>
    </row>
    <row r="14" spans="1:16" x14ac:dyDescent="0.25">
      <c r="A14" s="4" t="s">
        <v>9</v>
      </c>
      <c r="B14" s="6" t="s">
        <v>24</v>
      </c>
      <c r="C14" s="7" t="s">
        <v>36</v>
      </c>
      <c r="D14" s="6" t="s">
        <v>37</v>
      </c>
      <c r="E14" s="8">
        <v>18.7</v>
      </c>
      <c r="F14" s="30" t="s">
        <v>238</v>
      </c>
      <c r="G14" s="39">
        <v>52</v>
      </c>
      <c r="H14" s="45"/>
      <c r="I14" s="46" t="str">
        <f t="shared" si="0"/>
        <v/>
      </c>
      <c r="J14" s="46" t="str">
        <f t="shared" si="2"/>
        <v/>
      </c>
      <c r="K14" s="47"/>
      <c r="L14" s="46" t="str">
        <f t="shared" si="3"/>
        <v/>
      </c>
      <c r="M14" s="48" t="str">
        <f t="shared" si="1"/>
        <v/>
      </c>
      <c r="N14" s="48" t="str">
        <f t="shared" si="4"/>
        <v/>
      </c>
      <c r="O14" s="71" t="s">
        <v>15</v>
      </c>
      <c r="P14" s="61">
        <v>922000</v>
      </c>
    </row>
    <row r="15" spans="1:16" x14ac:dyDescent="0.25">
      <c r="A15" s="4" t="s">
        <v>9</v>
      </c>
      <c r="B15" s="6" t="s">
        <v>24</v>
      </c>
      <c r="C15" s="7" t="s">
        <v>38</v>
      </c>
      <c r="D15" s="6" t="s">
        <v>37</v>
      </c>
      <c r="E15" s="8">
        <v>17.96</v>
      </c>
      <c r="F15" s="30" t="s">
        <v>238</v>
      </c>
      <c r="G15" s="39">
        <v>52</v>
      </c>
      <c r="H15" s="45"/>
      <c r="I15" s="46" t="str">
        <f t="shared" si="0"/>
        <v/>
      </c>
      <c r="J15" s="46" t="str">
        <f t="shared" si="2"/>
        <v/>
      </c>
      <c r="K15" s="47"/>
      <c r="L15" s="46" t="str">
        <f t="shared" si="3"/>
        <v/>
      </c>
      <c r="M15" s="48" t="str">
        <f t="shared" si="1"/>
        <v/>
      </c>
      <c r="N15" s="48" t="str">
        <f t="shared" si="4"/>
        <v/>
      </c>
      <c r="O15" s="71" t="s">
        <v>15</v>
      </c>
      <c r="P15" s="61">
        <v>922000</v>
      </c>
    </row>
    <row r="16" spans="1:16" x14ac:dyDescent="0.25">
      <c r="A16" s="4" t="s">
        <v>9</v>
      </c>
      <c r="B16" s="6" t="s">
        <v>24</v>
      </c>
      <c r="C16" s="7" t="s">
        <v>39</v>
      </c>
      <c r="D16" s="6" t="s">
        <v>37</v>
      </c>
      <c r="E16" s="8">
        <v>19.39</v>
      </c>
      <c r="F16" s="30" t="s">
        <v>238</v>
      </c>
      <c r="G16" s="39">
        <v>52</v>
      </c>
      <c r="H16" s="45"/>
      <c r="I16" s="46" t="str">
        <f t="shared" si="0"/>
        <v/>
      </c>
      <c r="J16" s="46" t="str">
        <f t="shared" si="2"/>
        <v/>
      </c>
      <c r="K16" s="47"/>
      <c r="L16" s="46" t="str">
        <f t="shared" si="3"/>
        <v/>
      </c>
      <c r="M16" s="48" t="str">
        <f t="shared" si="1"/>
        <v/>
      </c>
      <c r="N16" s="48" t="str">
        <f t="shared" si="4"/>
        <v/>
      </c>
      <c r="O16" s="71" t="s">
        <v>15</v>
      </c>
      <c r="P16" s="61">
        <v>922000</v>
      </c>
    </row>
    <row r="17" spans="1:16" x14ac:dyDescent="0.25">
      <c r="A17" s="4" t="s">
        <v>9</v>
      </c>
      <c r="B17" s="6" t="s">
        <v>24</v>
      </c>
      <c r="C17" s="7" t="s">
        <v>40</v>
      </c>
      <c r="D17" s="6" t="s">
        <v>41</v>
      </c>
      <c r="E17" s="8">
        <v>37.729999999999997</v>
      </c>
      <c r="F17" s="30" t="s">
        <v>235</v>
      </c>
      <c r="G17" s="39">
        <v>252</v>
      </c>
      <c r="H17" s="45"/>
      <c r="I17" s="46" t="str">
        <f t="shared" si="0"/>
        <v/>
      </c>
      <c r="J17" s="46" t="str">
        <f t="shared" si="2"/>
        <v/>
      </c>
      <c r="K17" s="47"/>
      <c r="L17" s="46" t="str">
        <f t="shared" si="3"/>
        <v/>
      </c>
      <c r="M17" s="48" t="str">
        <f t="shared" si="1"/>
        <v/>
      </c>
      <c r="N17" s="48" t="str">
        <f t="shared" si="4"/>
        <v/>
      </c>
      <c r="O17" s="71" t="s">
        <v>15</v>
      </c>
      <c r="P17" s="61">
        <v>922000</v>
      </c>
    </row>
    <row r="18" spans="1:16" x14ac:dyDescent="0.25">
      <c r="A18" s="4" t="s">
        <v>9</v>
      </c>
      <c r="B18" s="6" t="s">
        <v>24</v>
      </c>
      <c r="C18" s="7" t="s">
        <v>42</v>
      </c>
      <c r="D18" s="6" t="s">
        <v>43</v>
      </c>
      <c r="E18" s="8">
        <v>20.7</v>
      </c>
      <c r="F18" s="30" t="s">
        <v>238</v>
      </c>
      <c r="G18" s="39">
        <v>52</v>
      </c>
      <c r="H18" s="45"/>
      <c r="I18" s="46" t="str">
        <f t="shared" si="0"/>
        <v/>
      </c>
      <c r="J18" s="46" t="str">
        <f t="shared" si="2"/>
        <v/>
      </c>
      <c r="K18" s="47"/>
      <c r="L18" s="46" t="str">
        <f t="shared" si="3"/>
        <v/>
      </c>
      <c r="M18" s="48" t="str">
        <f t="shared" si="1"/>
        <v/>
      </c>
      <c r="N18" s="48" t="str">
        <f t="shared" si="4"/>
        <v/>
      </c>
      <c r="O18" s="71" t="s">
        <v>15</v>
      </c>
      <c r="P18" s="61">
        <v>922000</v>
      </c>
    </row>
    <row r="19" spans="1:16" x14ac:dyDescent="0.25">
      <c r="A19" s="4" t="s">
        <v>9</v>
      </c>
      <c r="B19" s="6" t="s">
        <v>24</v>
      </c>
      <c r="C19" s="7" t="s">
        <v>44</v>
      </c>
      <c r="D19" s="6" t="s">
        <v>45</v>
      </c>
      <c r="E19" s="8">
        <v>17.25</v>
      </c>
      <c r="F19" s="30" t="s">
        <v>238</v>
      </c>
      <c r="G19" s="39">
        <v>52</v>
      </c>
      <c r="H19" s="45"/>
      <c r="I19" s="46" t="str">
        <f t="shared" si="0"/>
        <v/>
      </c>
      <c r="J19" s="46" t="str">
        <f t="shared" si="2"/>
        <v/>
      </c>
      <c r="K19" s="47"/>
      <c r="L19" s="46" t="str">
        <f t="shared" si="3"/>
        <v/>
      </c>
      <c r="M19" s="48" t="str">
        <f t="shared" si="1"/>
        <v/>
      </c>
      <c r="N19" s="48" t="str">
        <f t="shared" si="4"/>
        <v/>
      </c>
      <c r="O19" s="71" t="s">
        <v>15</v>
      </c>
      <c r="P19" s="61">
        <v>922000</v>
      </c>
    </row>
    <row r="20" spans="1:16" x14ac:dyDescent="0.25">
      <c r="A20" s="4" t="s">
        <v>9</v>
      </c>
      <c r="B20" s="6" t="s">
        <v>24</v>
      </c>
      <c r="C20" s="7" t="s">
        <v>46</v>
      </c>
      <c r="D20" s="6" t="s">
        <v>47</v>
      </c>
      <c r="E20" s="8">
        <v>20.62</v>
      </c>
      <c r="F20" s="30" t="s">
        <v>238</v>
      </c>
      <c r="G20" s="39">
        <v>52</v>
      </c>
      <c r="H20" s="45"/>
      <c r="I20" s="46" t="str">
        <f t="shared" si="0"/>
        <v/>
      </c>
      <c r="J20" s="46" t="str">
        <f t="shared" si="2"/>
        <v/>
      </c>
      <c r="K20" s="47"/>
      <c r="L20" s="46" t="str">
        <f t="shared" si="3"/>
        <v/>
      </c>
      <c r="M20" s="48" t="str">
        <f t="shared" si="1"/>
        <v/>
      </c>
      <c r="N20" s="48" t="str">
        <f t="shared" si="4"/>
        <v/>
      </c>
      <c r="O20" s="71" t="s">
        <v>15</v>
      </c>
      <c r="P20" s="61">
        <v>922000</v>
      </c>
    </row>
    <row r="21" spans="1:16" x14ac:dyDescent="0.25">
      <c r="A21" s="4" t="s">
        <v>9</v>
      </c>
      <c r="B21" s="6" t="s">
        <v>24</v>
      </c>
      <c r="C21" s="7" t="s">
        <v>48</v>
      </c>
      <c r="D21" s="6" t="s">
        <v>49</v>
      </c>
      <c r="E21" s="8">
        <v>18.86</v>
      </c>
      <c r="F21" s="30" t="s">
        <v>235</v>
      </c>
      <c r="G21" s="39">
        <v>252</v>
      </c>
      <c r="H21" s="45"/>
      <c r="I21" s="46" t="str">
        <f t="shared" si="0"/>
        <v/>
      </c>
      <c r="J21" s="46" t="str">
        <f t="shared" si="2"/>
        <v/>
      </c>
      <c r="K21" s="47"/>
      <c r="L21" s="46" t="str">
        <f t="shared" si="3"/>
        <v/>
      </c>
      <c r="M21" s="48" t="str">
        <f t="shared" si="1"/>
        <v/>
      </c>
      <c r="N21" s="48" t="str">
        <f t="shared" si="4"/>
        <v/>
      </c>
      <c r="O21" s="71" t="s">
        <v>15</v>
      </c>
      <c r="P21" s="61">
        <v>922000</v>
      </c>
    </row>
    <row r="22" spans="1:16" x14ac:dyDescent="0.25">
      <c r="A22" s="4" t="s">
        <v>9</v>
      </c>
      <c r="B22" s="6" t="s">
        <v>24</v>
      </c>
      <c r="C22" s="7" t="s">
        <v>50</v>
      </c>
      <c r="D22" s="6" t="s">
        <v>51</v>
      </c>
      <c r="E22" s="8">
        <v>39.54</v>
      </c>
      <c r="F22" s="30" t="s">
        <v>235</v>
      </c>
      <c r="G22" s="39">
        <v>252</v>
      </c>
      <c r="H22" s="45"/>
      <c r="I22" s="46" t="str">
        <f t="shared" si="0"/>
        <v/>
      </c>
      <c r="J22" s="46" t="str">
        <f t="shared" si="2"/>
        <v/>
      </c>
      <c r="K22" s="47"/>
      <c r="L22" s="46" t="str">
        <f t="shared" si="3"/>
        <v/>
      </c>
      <c r="M22" s="48" t="str">
        <f t="shared" si="1"/>
        <v/>
      </c>
      <c r="N22" s="48" t="str">
        <f t="shared" si="4"/>
        <v/>
      </c>
      <c r="O22" s="71" t="s">
        <v>15</v>
      </c>
      <c r="P22" s="61">
        <v>922000</v>
      </c>
    </row>
    <row r="23" spans="1:16" x14ac:dyDescent="0.25">
      <c r="A23" s="4" t="s">
        <v>9</v>
      </c>
      <c r="B23" s="6" t="s">
        <v>24</v>
      </c>
      <c r="C23" s="7" t="s">
        <v>52</v>
      </c>
      <c r="D23" s="6" t="s">
        <v>53</v>
      </c>
      <c r="E23" s="8">
        <v>2.27</v>
      </c>
      <c r="F23" s="30" t="s">
        <v>240</v>
      </c>
      <c r="G23" s="39">
        <v>252</v>
      </c>
      <c r="H23" s="45"/>
      <c r="I23" s="46" t="str">
        <f t="shared" si="0"/>
        <v/>
      </c>
      <c r="J23" s="46" t="str">
        <f t="shared" si="2"/>
        <v/>
      </c>
      <c r="K23" s="47"/>
      <c r="L23" s="46" t="str">
        <f t="shared" si="3"/>
        <v/>
      </c>
      <c r="M23" s="48" t="str">
        <f t="shared" si="1"/>
        <v/>
      </c>
      <c r="N23" s="48" t="str">
        <f t="shared" si="4"/>
        <v/>
      </c>
      <c r="O23" s="71" t="s">
        <v>15</v>
      </c>
      <c r="P23" s="61">
        <v>922000</v>
      </c>
    </row>
    <row r="24" spans="1:16" x14ac:dyDescent="0.25">
      <c r="A24" s="4" t="s">
        <v>9</v>
      </c>
      <c r="B24" s="6" t="s">
        <v>24</v>
      </c>
      <c r="C24" s="7" t="s">
        <v>54</v>
      </c>
      <c r="D24" s="6" t="s">
        <v>55</v>
      </c>
      <c r="E24" s="8">
        <v>9.6999999999999993</v>
      </c>
      <c r="F24" s="30" t="s">
        <v>240</v>
      </c>
      <c r="G24" s="39">
        <v>252</v>
      </c>
      <c r="H24" s="45"/>
      <c r="I24" s="46" t="str">
        <f t="shared" si="0"/>
        <v/>
      </c>
      <c r="J24" s="46" t="str">
        <f t="shared" si="2"/>
        <v/>
      </c>
      <c r="K24" s="47"/>
      <c r="L24" s="46" t="str">
        <f t="shared" si="3"/>
        <v/>
      </c>
      <c r="M24" s="48" t="str">
        <f t="shared" si="1"/>
        <v/>
      </c>
      <c r="N24" s="48" t="str">
        <f t="shared" si="4"/>
        <v/>
      </c>
      <c r="O24" s="71" t="s">
        <v>15</v>
      </c>
      <c r="P24" s="61">
        <v>922000</v>
      </c>
    </row>
    <row r="25" spans="1:16" x14ac:dyDescent="0.25">
      <c r="A25" s="4" t="s">
        <v>9</v>
      </c>
      <c r="B25" s="6" t="s">
        <v>24</v>
      </c>
      <c r="C25" s="7" t="s">
        <v>56</v>
      </c>
      <c r="D25" s="6" t="s">
        <v>57</v>
      </c>
      <c r="E25" s="8">
        <v>4.68</v>
      </c>
      <c r="F25" s="30" t="s">
        <v>240</v>
      </c>
      <c r="G25" s="39">
        <v>252</v>
      </c>
      <c r="H25" s="45"/>
      <c r="I25" s="46" t="str">
        <f t="shared" si="0"/>
        <v/>
      </c>
      <c r="J25" s="46" t="str">
        <f t="shared" si="2"/>
        <v/>
      </c>
      <c r="K25" s="47"/>
      <c r="L25" s="46" t="str">
        <f t="shared" si="3"/>
        <v/>
      </c>
      <c r="M25" s="48" t="str">
        <f t="shared" si="1"/>
        <v/>
      </c>
      <c r="N25" s="48" t="str">
        <f t="shared" si="4"/>
        <v/>
      </c>
      <c r="O25" s="71" t="s">
        <v>15</v>
      </c>
      <c r="P25" s="61">
        <v>922000</v>
      </c>
    </row>
    <row r="26" spans="1:16" x14ac:dyDescent="0.25">
      <c r="A26" s="4" t="s">
        <v>9</v>
      </c>
      <c r="B26" s="6" t="s">
        <v>24</v>
      </c>
      <c r="C26" s="7" t="s">
        <v>58</v>
      </c>
      <c r="D26" s="6" t="s">
        <v>59</v>
      </c>
      <c r="E26" s="8">
        <v>2.27</v>
      </c>
      <c r="F26" s="30" t="s">
        <v>240</v>
      </c>
      <c r="G26" s="39">
        <v>252</v>
      </c>
      <c r="H26" s="45"/>
      <c r="I26" s="46" t="str">
        <f t="shared" si="0"/>
        <v/>
      </c>
      <c r="J26" s="46" t="str">
        <f t="shared" si="2"/>
        <v/>
      </c>
      <c r="K26" s="47"/>
      <c r="L26" s="46" t="str">
        <f t="shared" si="3"/>
        <v/>
      </c>
      <c r="M26" s="48" t="str">
        <f t="shared" si="1"/>
        <v/>
      </c>
      <c r="N26" s="48" t="str">
        <f t="shared" si="4"/>
        <v/>
      </c>
      <c r="O26" s="71" t="s">
        <v>15</v>
      </c>
      <c r="P26" s="61">
        <v>922000</v>
      </c>
    </row>
    <row r="27" spans="1:16" x14ac:dyDescent="0.25">
      <c r="A27" s="4" t="s">
        <v>9</v>
      </c>
      <c r="B27" s="6" t="s">
        <v>24</v>
      </c>
      <c r="C27" s="7" t="s">
        <v>60</v>
      </c>
      <c r="D27" s="6" t="s">
        <v>61</v>
      </c>
      <c r="E27" s="8">
        <v>2.08</v>
      </c>
      <c r="F27" s="30" t="s">
        <v>240</v>
      </c>
      <c r="G27" s="39">
        <v>252</v>
      </c>
      <c r="H27" s="45"/>
      <c r="I27" s="46" t="str">
        <f t="shared" si="0"/>
        <v/>
      </c>
      <c r="J27" s="46" t="str">
        <f t="shared" si="2"/>
        <v/>
      </c>
      <c r="K27" s="47"/>
      <c r="L27" s="46" t="str">
        <f t="shared" si="3"/>
        <v/>
      </c>
      <c r="M27" s="48" t="str">
        <f t="shared" si="1"/>
        <v/>
      </c>
      <c r="N27" s="48" t="str">
        <f t="shared" si="4"/>
        <v/>
      </c>
      <c r="O27" s="71" t="s">
        <v>15</v>
      </c>
      <c r="P27" s="61">
        <v>922000</v>
      </c>
    </row>
    <row r="28" spans="1:16" x14ac:dyDescent="0.25">
      <c r="A28" s="4" t="s">
        <v>9</v>
      </c>
      <c r="B28" s="6" t="s">
        <v>24</v>
      </c>
      <c r="C28" s="7" t="s">
        <v>62</v>
      </c>
      <c r="D28" s="6" t="s">
        <v>63</v>
      </c>
      <c r="E28" s="8">
        <v>7.09</v>
      </c>
      <c r="F28" s="30" t="s">
        <v>240</v>
      </c>
      <c r="G28" s="39">
        <v>252</v>
      </c>
      <c r="H28" s="45"/>
      <c r="I28" s="46" t="str">
        <f t="shared" si="0"/>
        <v/>
      </c>
      <c r="J28" s="46" t="str">
        <f t="shared" si="2"/>
        <v/>
      </c>
      <c r="K28" s="47"/>
      <c r="L28" s="46" t="str">
        <f t="shared" si="3"/>
        <v/>
      </c>
      <c r="M28" s="48" t="str">
        <f t="shared" si="1"/>
        <v/>
      </c>
      <c r="N28" s="48" t="str">
        <f t="shared" si="4"/>
        <v/>
      </c>
      <c r="O28" s="71" t="s">
        <v>15</v>
      </c>
      <c r="P28" s="61">
        <v>922000</v>
      </c>
    </row>
    <row r="29" spans="1:16" x14ac:dyDescent="0.25">
      <c r="A29" s="4" t="s">
        <v>9</v>
      </c>
      <c r="B29" s="6" t="s">
        <v>24</v>
      </c>
      <c r="C29" s="7" t="s">
        <v>64</v>
      </c>
      <c r="D29" s="6" t="s">
        <v>37</v>
      </c>
      <c r="E29" s="8">
        <v>11.31</v>
      </c>
      <c r="F29" s="30" t="s">
        <v>238</v>
      </c>
      <c r="G29" s="39">
        <v>52</v>
      </c>
      <c r="H29" s="45"/>
      <c r="I29" s="46" t="str">
        <f t="shared" si="0"/>
        <v/>
      </c>
      <c r="J29" s="46" t="str">
        <f t="shared" si="2"/>
        <v/>
      </c>
      <c r="K29" s="47"/>
      <c r="L29" s="46" t="str">
        <f t="shared" si="3"/>
        <v/>
      </c>
      <c r="M29" s="48" t="str">
        <f t="shared" si="1"/>
        <v/>
      </c>
      <c r="N29" s="48" t="str">
        <f t="shared" si="4"/>
        <v/>
      </c>
      <c r="O29" s="71" t="s">
        <v>15</v>
      </c>
      <c r="P29" s="61">
        <v>922000</v>
      </c>
    </row>
    <row r="30" spans="1:16" x14ac:dyDescent="0.25">
      <c r="A30" s="4" t="s">
        <v>9</v>
      </c>
      <c r="B30" s="6" t="s">
        <v>24</v>
      </c>
      <c r="C30" s="7" t="s">
        <v>65</v>
      </c>
      <c r="D30" s="6" t="s">
        <v>37</v>
      </c>
      <c r="E30" s="8">
        <v>24.42</v>
      </c>
      <c r="F30" s="30" t="s">
        <v>238</v>
      </c>
      <c r="G30" s="39">
        <v>52</v>
      </c>
      <c r="H30" s="45"/>
      <c r="I30" s="46" t="str">
        <f t="shared" si="0"/>
        <v/>
      </c>
      <c r="J30" s="46" t="str">
        <f t="shared" si="2"/>
        <v/>
      </c>
      <c r="K30" s="47"/>
      <c r="L30" s="46" t="str">
        <f t="shared" si="3"/>
        <v/>
      </c>
      <c r="M30" s="48" t="str">
        <f t="shared" si="1"/>
        <v/>
      </c>
      <c r="N30" s="48" t="str">
        <f t="shared" si="4"/>
        <v/>
      </c>
      <c r="O30" s="71" t="s">
        <v>15</v>
      </c>
      <c r="P30" s="61">
        <v>922000</v>
      </c>
    </row>
    <row r="31" spans="1:16" x14ac:dyDescent="0.25">
      <c r="A31" s="4" t="s">
        <v>9</v>
      </c>
      <c r="B31" s="6" t="s">
        <v>24</v>
      </c>
      <c r="C31" s="7" t="s">
        <v>66</v>
      </c>
      <c r="D31" s="6" t="s">
        <v>37</v>
      </c>
      <c r="E31" s="8">
        <v>12.6</v>
      </c>
      <c r="F31" s="30" t="s">
        <v>238</v>
      </c>
      <c r="G31" s="39">
        <v>52</v>
      </c>
      <c r="H31" s="45"/>
      <c r="I31" s="46" t="str">
        <f t="shared" si="0"/>
        <v/>
      </c>
      <c r="J31" s="46" t="str">
        <f t="shared" si="2"/>
        <v/>
      </c>
      <c r="K31" s="47"/>
      <c r="L31" s="46" t="str">
        <f t="shared" si="3"/>
        <v/>
      </c>
      <c r="M31" s="48" t="str">
        <f t="shared" si="1"/>
        <v/>
      </c>
      <c r="N31" s="48" t="str">
        <f t="shared" si="4"/>
        <v/>
      </c>
      <c r="O31" s="71" t="s">
        <v>67</v>
      </c>
      <c r="P31" s="61">
        <v>922000</v>
      </c>
    </row>
    <row r="32" spans="1:16" x14ac:dyDescent="0.25">
      <c r="A32" s="4" t="s">
        <v>9</v>
      </c>
      <c r="B32" s="6" t="s">
        <v>24</v>
      </c>
      <c r="C32" s="7" t="s">
        <v>68</v>
      </c>
      <c r="D32" s="6" t="s">
        <v>69</v>
      </c>
      <c r="E32" s="8">
        <v>24.1</v>
      </c>
      <c r="F32" s="39" t="s">
        <v>240</v>
      </c>
      <c r="G32" s="39">
        <v>252</v>
      </c>
      <c r="H32" s="45"/>
      <c r="I32" s="46" t="str">
        <f t="shared" si="0"/>
        <v/>
      </c>
      <c r="J32" s="46" t="str">
        <f t="shared" si="2"/>
        <v/>
      </c>
      <c r="K32" s="47"/>
      <c r="L32" s="46" t="str">
        <f t="shared" si="3"/>
        <v/>
      </c>
      <c r="M32" s="48" t="str">
        <f t="shared" si="1"/>
        <v/>
      </c>
      <c r="N32" s="48" t="str">
        <f t="shared" si="4"/>
        <v/>
      </c>
      <c r="O32" s="71" t="s">
        <v>67</v>
      </c>
      <c r="P32" s="61">
        <v>922000</v>
      </c>
    </row>
    <row r="33" spans="1:16" x14ac:dyDescent="0.25">
      <c r="A33" s="4" t="s">
        <v>9</v>
      </c>
      <c r="B33" s="6" t="s">
        <v>24</v>
      </c>
      <c r="C33" s="7" t="s">
        <v>70</v>
      </c>
      <c r="D33" s="6" t="s">
        <v>71</v>
      </c>
      <c r="E33" s="8">
        <v>22.32</v>
      </c>
      <c r="F33" s="30" t="s">
        <v>235</v>
      </c>
      <c r="G33" s="39">
        <v>252</v>
      </c>
      <c r="H33" s="45"/>
      <c r="I33" s="46" t="str">
        <f t="shared" si="0"/>
        <v/>
      </c>
      <c r="J33" s="46" t="str">
        <f t="shared" si="2"/>
        <v/>
      </c>
      <c r="K33" s="47"/>
      <c r="L33" s="46" t="str">
        <f t="shared" si="3"/>
        <v/>
      </c>
      <c r="M33" s="48" t="str">
        <f t="shared" si="1"/>
        <v/>
      </c>
      <c r="N33" s="48" t="str">
        <f t="shared" si="4"/>
        <v/>
      </c>
      <c r="O33" s="71" t="s">
        <v>15</v>
      </c>
      <c r="P33" s="61">
        <v>922000</v>
      </c>
    </row>
    <row r="34" spans="1:16" x14ac:dyDescent="0.25">
      <c r="A34" s="4" t="s">
        <v>9</v>
      </c>
      <c r="B34" s="6" t="s">
        <v>24</v>
      </c>
      <c r="C34" s="7" t="s">
        <v>72</v>
      </c>
      <c r="D34" s="6" t="s">
        <v>73</v>
      </c>
      <c r="E34" s="8">
        <v>72.81</v>
      </c>
      <c r="F34" s="30" t="s">
        <v>237</v>
      </c>
      <c r="G34" s="39">
        <v>303</v>
      </c>
      <c r="H34" s="45"/>
      <c r="I34" s="46" t="str">
        <f t="shared" ref="I34:I65" si="5">IF(H34&gt;0,E34/H34,"")</f>
        <v/>
      </c>
      <c r="J34" s="46" t="str">
        <f t="shared" si="2"/>
        <v/>
      </c>
      <c r="K34" s="47"/>
      <c r="L34" s="46" t="str">
        <f t="shared" si="3"/>
        <v/>
      </c>
      <c r="M34" s="48" t="str">
        <f t="shared" ref="M34:M65" si="6">IF(H34&gt;0,ROUND(E34*G34*L34,2),"")</f>
        <v/>
      </c>
      <c r="N34" s="48" t="str">
        <f t="shared" si="4"/>
        <v/>
      </c>
      <c r="O34" s="71" t="s">
        <v>15</v>
      </c>
      <c r="P34" s="61">
        <v>922000</v>
      </c>
    </row>
    <row r="35" spans="1:16" x14ac:dyDescent="0.25">
      <c r="A35" s="4" t="s">
        <v>9</v>
      </c>
      <c r="B35" s="6" t="s">
        <v>24</v>
      </c>
      <c r="C35" s="7" t="s">
        <v>74</v>
      </c>
      <c r="D35" s="6" t="s">
        <v>75</v>
      </c>
      <c r="E35" s="8">
        <v>36.58</v>
      </c>
      <c r="F35" s="30" t="s">
        <v>237</v>
      </c>
      <c r="G35" s="39">
        <v>303</v>
      </c>
      <c r="H35" s="45"/>
      <c r="I35" s="46" t="str">
        <f t="shared" si="5"/>
        <v/>
      </c>
      <c r="J35" s="46" t="str">
        <f t="shared" si="2"/>
        <v/>
      </c>
      <c r="K35" s="47"/>
      <c r="L35" s="46" t="str">
        <f t="shared" si="3"/>
        <v/>
      </c>
      <c r="M35" s="48" t="str">
        <f t="shared" si="6"/>
        <v/>
      </c>
      <c r="N35" s="48" t="str">
        <f t="shared" si="4"/>
        <v/>
      </c>
      <c r="O35" s="71" t="s">
        <v>15</v>
      </c>
      <c r="P35" s="61">
        <v>922000</v>
      </c>
    </row>
    <row r="36" spans="1:16" x14ac:dyDescent="0.25">
      <c r="A36" s="4" t="s">
        <v>9</v>
      </c>
      <c r="B36" s="6" t="s">
        <v>24</v>
      </c>
      <c r="C36" s="7" t="s">
        <v>76</v>
      </c>
      <c r="D36" s="6" t="s">
        <v>26</v>
      </c>
      <c r="E36" s="8">
        <v>11.33</v>
      </c>
      <c r="F36" s="30" t="s">
        <v>236</v>
      </c>
      <c r="G36" s="39">
        <v>252</v>
      </c>
      <c r="H36" s="45"/>
      <c r="I36" s="46" t="str">
        <f t="shared" si="5"/>
        <v/>
      </c>
      <c r="J36" s="46" t="str">
        <f t="shared" si="2"/>
        <v/>
      </c>
      <c r="K36" s="47"/>
      <c r="L36" s="46" t="str">
        <f t="shared" si="3"/>
        <v/>
      </c>
      <c r="M36" s="48" t="str">
        <f t="shared" si="6"/>
        <v/>
      </c>
      <c r="N36" s="48" t="str">
        <f t="shared" si="4"/>
        <v/>
      </c>
      <c r="O36" s="71" t="s">
        <v>15</v>
      </c>
      <c r="P36" s="61">
        <v>922000</v>
      </c>
    </row>
    <row r="37" spans="1:16" x14ac:dyDescent="0.25">
      <c r="A37" s="4" t="s">
        <v>9</v>
      </c>
      <c r="B37" s="6" t="s">
        <v>24</v>
      </c>
      <c r="C37" s="7" t="s">
        <v>77</v>
      </c>
      <c r="D37" s="6" t="s">
        <v>78</v>
      </c>
      <c r="E37" s="8">
        <v>11.07</v>
      </c>
      <c r="F37" s="30" t="s">
        <v>235</v>
      </c>
      <c r="G37" s="39">
        <v>252</v>
      </c>
      <c r="H37" s="45"/>
      <c r="I37" s="46" t="str">
        <f t="shared" si="5"/>
        <v/>
      </c>
      <c r="J37" s="46" t="str">
        <f t="shared" si="2"/>
        <v/>
      </c>
      <c r="K37" s="47"/>
      <c r="L37" s="46" t="str">
        <f t="shared" si="3"/>
        <v/>
      </c>
      <c r="M37" s="48" t="str">
        <f t="shared" si="6"/>
        <v/>
      </c>
      <c r="N37" s="48" t="str">
        <f t="shared" si="4"/>
        <v/>
      </c>
      <c r="O37" s="71" t="s">
        <v>15</v>
      </c>
      <c r="P37" s="61">
        <v>922000</v>
      </c>
    </row>
    <row r="38" spans="1:16" x14ac:dyDescent="0.25">
      <c r="A38" s="4" t="s">
        <v>9</v>
      </c>
      <c r="B38" s="6" t="s">
        <v>24</v>
      </c>
      <c r="C38" s="7" t="s">
        <v>79</v>
      </c>
      <c r="D38" s="6" t="s">
        <v>80</v>
      </c>
      <c r="E38" s="8">
        <v>7.14</v>
      </c>
      <c r="F38" s="30" t="s">
        <v>235</v>
      </c>
      <c r="G38" s="39">
        <v>252</v>
      </c>
      <c r="H38" s="45"/>
      <c r="I38" s="46" t="str">
        <f t="shared" si="5"/>
        <v/>
      </c>
      <c r="J38" s="46" t="str">
        <f t="shared" si="2"/>
        <v/>
      </c>
      <c r="K38" s="47"/>
      <c r="L38" s="46" t="str">
        <f t="shared" si="3"/>
        <v/>
      </c>
      <c r="M38" s="48" t="str">
        <f t="shared" si="6"/>
        <v/>
      </c>
      <c r="N38" s="48" t="str">
        <f t="shared" si="4"/>
        <v/>
      </c>
      <c r="O38" s="71" t="s">
        <v>15</v>
      </c>
      <c r="P38" s="61">
        <v>922000</v>
      </c>
    </row>
    <row r="39" spans="1:16" x14ac:dyDescent="0.25">
      <c r="A39" s="4" t="s">
        <v>9</v>
      </c>
      <c r="B39" s="6" t="s">
        <v>24</v>
      </c>
      <c r="C39" s="7" t="s">
        <v>81</v>
      </c>
      <c r="D39" s="6" t="s">
        <v>82</v>
      </c>
      <c r="E39" s="8">
        <v>19.71</v>
      </c>
      <c r="F39" s="30" t="s">
        <v>238</v>
      </c>
      <c r="G39" s="39">
        <v>52</v>
      </c>
      <c r="H39" s="45"/>
      <c r="I39" s="46" t="str">
        <f t="shared" si="5"/>
        <v/>
      </c>
      <c r="J39" s="46" t="str">
        <f t="shared" si="2"/>
        <v/>
      </c>
      <c r="K39" s="47"/>
      <c r="L39" s="46" t="str">
        <f t="shared" si="3"/>
        <v/>
      </c>
      <c r="M39" s="48" t="str">
        <f t="shared" si="6"/>
        <v/>
      </c>
      <c r="N39" s="48" t="str">
        <f t="shared" si="4"/>
        <v/>
      </c>
      <c r="O39" s="71" t="s">
        <v>15</v>
      </c>
      <c r="P39" s="61">
        <v>922000</v>
      </c>
    </row>
    <row r="40" spans="1:16" x14ac:dyDescent="0.25">
      <c r="A40" s="4" t="s">
        <v>9</v>
      </c>
      <c r="B40" s="6" t="s">
        <v>24</v>
      </c>
      <c r="C40" s="7" t="s">
        <v>83</v>
      </c>
      <c r="D40" s="6" t="s">
        <v>84</v>
      </c>
      <c r="E40" s="8">
        <v>19.23</v>
      </c>
      <c r="F40" s="30" t="s">
        <v>238</v>
      </c>
      <c r="G40" s="39">
        <v>52</v>
      </c>
      <c r="H40" s="45"/>
      <c r="I40" s="46" t="str">
        <f t="shared" si="5"/>
        <v/>
      </c>
      <c r="J40" s="46" t="str">
        <f t="shared" si="2"/>
        <v/>
      </c>
      <c r="K40" s="47"/>
      <c r="L40" s="46" t="str">
        <f t="shared" si="3"/>
        <v/>
      </c>
      <c r="M40" s="48" t="str">
        <f t="shared" si="6"/>
        <v/>
      </c>
      <c r="N40" s="48" t="str">
        <f t="shared" si="4"/>
        <v/>
      </c>
      <c r="O40" s="71" t="s">
        <v>15</v>
      </c>
      <c r="P40" s="61">
        <v>922000</v>
      </c>
    </row>
    <row r="41" spans="1:16" x14ac:dyDescent="0.25">
      <c r="A41" s="4" t="s">
        <v>9</v>
      </c>
      <c r="B41" s="6" t="s">
        <v>24</v>
      </c>
      <c r="C41" s="7" t="s">
        <v>85</v>
      </c>
      <c r="D41" s="6" t="s">
        <v>86</v>
      </c>
      <c r="E41" s="8">
        <v>22.72</v>
      </c>
      <c r="F41" s="30" t="s">
        <v>238</v>
      </c>
      <c r="G41" s="39">
        <v>52</v>
      </c>
      <c r="H41" s="45"/>
      <c r="I41" s="46" t="str">
        <f t="shared" si="5"/>
        <v/>
      </c>
      <c r="J41" s="46" t="str">
        <f t="shared" si="2"/>
        <v/>
      </c>
      <c r="K41" s="47"/>
      <c r="L41" s="46" t="str">
        <f t="shared" si="3"/>
        <v/>
      </c>
      <c r="M41" s="48" t="str">
        <f t="shared" si="6"/>
        <v/>
      </c>
      <c r="N41" s="48" t="str">
        <f t="shared" si="4"/>
        <v/>
      </c>
      <c r="O41" s="71" t="s">
        <v>67</v>
      </c>
      <c r="P41" s="61">
        <v>922000</v>
      </c>
    </row>
    <row r="42" spans="1:16" x14ac:dyDescent="0.25">
      <c r="A42" s="4" t="s">
        <v>9</v>
      </c>
      <c r="B42" s="6" t="s">
        <v>24</v>
      </c>
      <c r="C42" s="7" t="s">
        <v>87</v>
      </c>
      <c r="D42" s="6" t="s">
        <v>37</v>
      </c>
      <c r="E42" s="8">
        <v>30.05</v>
      </c>
      <c r="F42" s="30" t="s">
        <v>238</v>
      </c>
      <c r="G42" s="39">
        <v>52</v>
      </c>
      <c r="H42" s="45"/>
      <c r="I42" s="46" t="str">
        <f t="shared" si="5"/>
        <v/>
      </c>
      <c r="J42" s="46" t="str">
        <f t="shared" si="2"/>
        <v/>
      </c>
      <c r="K42" s="47"/>
      <c r="L42" s="46" t="str">
        <f t="shared" si="3"/>
        <v/>
      </c>
      <c r="M42" s="48" t="str">
        <f t="shared" si="6"/>
        <v/>
      </c>
      <c r="N42" s="48" t="str">
        <f t="shared" si="4"/>
        <v/>
      </c>
      <c r="O42" s="71" t="s">
        <v>67</v>
      </c>
      <c r="P42" s="61">
        <v>922000</v>
      </c>
    </row>
    <row r="43" spans="1:16" x14ac:dyDescent="0.25">
      <c r="A43" s="4" t="s">
        <v>9</v>
      </c>
      <c r="B43" s="6" t="s">
        <v>24</v>
      </c>
      <c r="C43" s="7" t="s">
        <v>88</v>
      </c>
      <c r="D43" s="6" t="s">
        <v>53</v>
      </c>
      <c r="E43" s="8">
        <v>2.13</v>
      </c>
      <c r="F43" s="30" t="s">
        <v>240</v>
      </c>
      <c r="G43" s="39">
        <v>252</v>
      </c>
      <c r="H43" s="45"/>
      <c r="I43" s="46" t="str">
        <f t="shared" si="5"/>
        <v/>
      </c>
      <c r="J43" s="46" t="str">
        <f t="shared" si="2"/>
        <v/>
      </c>
      <c r="K43" s="47"/>
      <c r="L43" s="46" t="str">
        <f t="shared" si="3"/>
        <v/>
      </c>
      <c r="M43" s="48" t="str">
        <f t="shared" si="6"/>
        <v/>
      </c>
      <c r="N43" s="48" t="str">
        <f t="shared" si="4"/>
        <v/>
      </c>
      <c r="O43" s="71" t="s">
        <v>15</v>
      </c>
      <c r="P43" s="61">
        <v>922000</v>
      </c>
    </row>
    <row r="44" spans="1:16" x14ac:dyDescent="0.25">
      <c r="A44" s="4" t="s">
        <v>9</v>
      </c>
      <c r="B44" s="6" t="s">
        <v>24</v>
      </c>
      <c r="C44" s="7" t="s">
        <v>89</v>
      </c>
      <c r="D44" s="6" t="s">
        <v>57</v>
      </c>
      <c r="E44" s="8">
        <v>1.91</v>
      </c>
      <c r="F44" s="30" t="s">
        <v>240</v>
      </c>
      <c r="G44" s="39">
        <v>252</v>
      </c>
      <c r="H44" s="45"/>
      <c r="I44" s="46" t="str">
        <f t="shared" si="5"/>
        <v/>
      </c>
      <c r="J44" s="46" t="str">
        <f t="shared" si="2"/>
        <v/>
      </c>
      <c r="K44" s="47"/>
      <c r="L44" s="46" t="str">
        <f t="shared" si="3"/>
        <v/>
      </c>
      <c r="M44" s="48" t="str">
        <f t="shared" si="6"/>
        <v/>
      </c>
      <c r="N44" s="48" t="str">
        <f t="shared" si="4"/>
        <v/>
      </c>
      <c r="O44" s="71" t="s">
        <v>15</v>
      </c>
      <c r="P44" s="61">
        <v>922000</v>
      </c>
    </row>
    <row r="45" spans="1:16" x14ac:dyDescent="0.25">
      <c r="A45" s="4" t="s">
        <v>9</v>
      </c>
      <c r="B45" s="6" t="s">
        <v>24</v>
      </c>
      <c r="C45" s="7" t="s">
        <v>90</v>
      </c>
      <c r="D45" s="6" t="s">
        <v>91</v>
      </c>
      <c r="E45" s="8">
        <v>2.13</v>
      </c>
      <c r="F45" s="30" t="s">
        <v>240</v>
      </c>
      <c r="G45" s="39">
        <v>252</v>
      </c>
      <c r="H45" s="45"/>
      <c r="I45" s="46" t="str">
        <f t="shared" si="5"/>
        <v/>
      </c>
      <c r="J45" s="46" t="str">
        <f t="shared" si="2"/>
        <v/>
      </c>
      <c r="K45" s="47"/>
      <c r="L45" s="46" t="str">
        <f t="shared" si="3"/>
        <v/>
      </c>
      <c r="M45" s="48" t="str">
        <f t="shared" si="6"/>
        <v/>
      </c>
      <c r="N45" s="48" t="str">
        <f t="shared" si="4"/>
        <v/>
      </c>
      <c r="O45" s="71" t="s">
        <v>15</v>
      </c>
      <c r="P45" s="61">
        <v>922000</v>
      </c>
    </row>
    <row r="46" spans="1:16" x14ac:dyDescent="0.25">
      <c r="A46" s="4" t="s">
        <v>9</v>
      </c>
      <c r="B46" s="6" t="s">
        <v>24</v>
      </c>
      <c r="C46" s="7" t="s">
        <v>92</v>
      </c>
      <c r="D46" s="6" t="s">
        <v>93</v>
      </c>
      <c r="E46" s="8">
        <v>2.1</v>
      </c>
      <c r="F46" s="30" t="s">
        <v>240</v>
      </c>
      <c r="G46" s="39">
        <v>252</v>
      </c>
      <c r="H46" s="45"/>
      <c r="I46" s="46" t="str">
        <f t="shared" si="5"/>
        <v/>
      </c>
      <c r="J46" s="46" t="str">
        <f t="shared" si="2"/>
        <v/>
      </c>
      <c r="K46" s="47"/>
      <c r="L46" s="46" t="str">
        <f t="shared" si="3"/>
        <v/>
      </c>
      <c r="M46" s="48" t="str">
        <f t="shared" si="6"/>
        <v/>
      </c>
      <c r="N46" s="48" t="str">
        <f t="shared" si="4"/>
        <v/>
      </c>
      <c r="O46" s="71" t="s">
        <v>15</v>
      </c>
      <c r="P46" s="61">
        <v>922000</v>
      </c>
    </row>
    <row r="47" spans="1:16" x14ac:dyDescent="0.25">
      <c r="A47" s="4" t="s">
        <v>9</v>
      </c>
      <c r="B47" s="6" t="s">
        <v>24</v>
      </c>
      <c r="C47" s="7" t="s">
        <v>94</v>
      </c>
      <c r="D47" s="6" t="s">
        <v>95</v>
      </c>
      <c r="E47" s="8">
        <v>7.93</v>
      </c>
      <c r="F47" s="30" t="s">
        <v>240</v>
      </c>
      <c r="G47" s="39">
        <v>252</v>
      </c>
      <c r="H47" s="45"/>
      <c r="I47" s="46" t="str">
        <f t="shared" si="5"/>
        <v/>
      </c>
      <c r="J47" s="46" t="str">
        <f t="shared" si="2"/>
        <v/>
      </c>
      <c r="K47" s="47"/>
      <c r="L47" s="46" t="str">
        <f t="shared" si="3"/>
        <v/>
      </c>
      <c r="M47" s="48" t="str">
        <f t="shared" si="6"/>
        <v/>
      </c>
      <c r="N47" s="48" t="str">
        <f t="shared" si="4"/>
        <v/>
      </c>
      <c r="O47" s="71" t="s">
        <v>15</v>
      </c>
      <c r="P47" s="61">
        <v>922000</v>
      </c>
    </row>
    <row r="48" spans="1:16" x14ac:dyDescent="0.25">
      <c r="A48" s="4" t="s">
        <v>9</v>
      </c>
      <c r="B48" s="6" t="s">
        <v>24</v>
      </c>
      <c r="C48" s="7" t="s">
        <v>96</v>
      </c>
      <c r="D48" s="6" t="s">
        <v>97</v>
      </c>
      <c r="E48" s="8">
        <v>9.25</v>
      </c>
      <c r="F48" s="33" t="s">
        <v>250</v>
      </c>
      <c r="G48" s="39"/>
      <c r="H48" s="45"/>
      <c r="I48" s="46" t="str">
        <f t="shared" si="5"/>
        <v/>
      </c>
      <c r="J48" s="46" t="str">
        <f t="shared" si="2"/>
        <v/>
      </c>
      <c r="K48" s="47"/>
      <c r="L48" s="46" t="str">
        <f t="shared" si="3"/>
        <v/>
      </c>
      <c r="M48" s="48" t="str">
        <f t="shared" si="6"/>
        <v/>
      </c>
      <c r="N48" s="48" t="str">
        <f t="shared" si="4"/>
        <v/>
      </c>
      <c r="O48" s="71"/>
      <c r="P48" s="61">
        <v>900001</v>
      </c>
    </row>
    <row r="49" spans="1:16" x14ac:dyDescent="0.25">
      <c r="A49" s="4" t="s">
        <v>9</v>
      </c>
      <c r="B49" s="6" t="s">
        <v>24</v>
      </c>
      <c r="C49" s="7" t="s">
        <v>98</v>
      </c>
      <c r="D49" s="6" t="s">
        <v>26</v>
      </c>
      <c r="E49" s="8">
        <v>44.92</v>
      </c>
      <c r="F49" s="30" t="s">
        <v>236</v>
      </c>
      <c r="G49" s="39">
        <v>252</v>
      </c>
      <c r="H49" s="45"/>
      <c r="I49" s="46" t="str">
        <f t="shared" si="5"/>
        <v/>
      </c>
      <c r="J49" s="46" t="str">
        <f t="shared" si="2"/>
        <v/>
      </c>
      <c r="K49" s="47"/>
      <c r="L49" s="46" t="str">
        <f t="shared" si="3"/>
        <v/>
      </c>
      <c r="M49" s="48" t="str">
        <f t="shared" si="6"/>
        <v/>
      </c>
      <c r="N49" s="48" t="str">
        <f t="shared" si="4"/>
        <v/>
      </c>
      <c r="O49" s="71" t="s">
        <v>15</v>
      </c>
      <c r="P49" s="61">
        <v>900001</v>
      </c>
    </row>
    <row r="50" spans="1:16" x14ac:dyDescent="0.25">
      <c r="A50" s="4" t="s">
        <v>9</v>
      </c>
      <c r="B50" s="6" t="s">
        <v>24</v>
      </c>
      <c r="C50" s="7" t="s">
        <v>99</v>
      </c>
      <c r="D50" s="6" t="s">
        <v>100</v>
      </c>
      <c r="E50" s="8">
        <v>8.52</v>
      </c>
      <c r="F50" s="33" t="s">
        <v>250</v>
      </c>
      <c r="G50" s="39"/>
      <c r="H50" s="45"/>
      <c r="I50" s="46" t="str">
        <f t="shared" si="5"/>
        <v/>
      </c>
      <c r="J50" s="46" t="str">
        <f t="shared" si="2"/>
        <v/>
      </c>
      <c r="K50" s="47"/>
      <c r="L50" s="46" t="str">
        <f t="shared" si="3"/>
        <v/>
      </c>
      <c r="M50" s="48" t="str">
        <f t="shared" si="6"/>
        <v/>
      </c>
      <c r="N50" s="48" t="str">
        <f t="shared" si="4"/>
        <v/>
      </c>
      <c r="O50" s="71" t="s">
        <v>15</v>
      </c>
      <c r="P50" s="61">
        <v>922000</v>
      </c>
    </row>
    <row r="51" spans="1:16" x14ac:dyDescent="0.25">
      <c r="A51" s="73"/>
      <c r="B51" s="6"/>
      <c r="C51" s="16"/>
      <c r="D51" s="13" t="s">
        <v>101</v>
      </c>
      <c r="E51" s="14"/>
      <c r="F51" s="30"/>
      <c r="G51" s="39"/>
      <c r="H51" s="45"/>
      <c r="I51" s="46" t="str">
        <f t="shared" si="5"/>
        <v/>
      </c>
      <c r="J51" s="46" t="str">
        <f t="shared" si="2"/>
        <v/>
      </c>
      <c r="K51" s="47"/>
      <c r="L51" s="46" t="str">
        <f t="shared" si="3"/>
        <v/>
      </c>
      <c r="M51" s="48" t="str">
        <f t="shared" si="6"/>
        <v/>
      </c>
      <c r="N51" s="48" t="str">
        <f t="shared" si="4"/>
        <v/>
      </c>
      <c r="O51" s="74"/>
      <c r="P51" s="63"/>
    </row>
    <row r="52" spans="1:16" x14ac:dyDescent="0.25">
      <c r="A52" s="4" t="s">
        <v>102</v>
      </c>
      <c r="B52" s="6" t="s">
        <v>24</v>
      </c>
      <c r="C52" s="7" t="s">
        <v>103</v>
      </c>
      <c r="D52" s="6" t="s">
        <v>104</v>
      </c>
      <c r="E52" s="8">
        <v>12.16</v>
      </c>
      <c r="F52" s="30" t="s">
        <v>237</v>
      </c>
      <c r="G52" s="39">
        <v>303</v>
      </c>
      <c r="H52" s="45"/>
      <c r="I52" s="46" t="str">
        <f t="shared" si="5"/>
        <v/>
      </c>
      <c r="J52" s="46" t="str">
        <f t="shared" si="2"/>
        <v/>
      </c>
      <c r="K52" s="47"/>
      <c r="L52" s="46" t="str">
        <f t="shared" si="3"/>
        <v/>
      </c>
      <c r="M52" s="48" t="str">
        <f t="shared" si="6"/>
        <v/>
      </c>
      <c r="N52" s="48" t="str">
        <f t="shared" si="4"/>
        <v/>
      </c>
      <c r="O52" s="71" t="s">
        <v>15</v>
      </c>
      <c r="P52" s="61">
        <v>922000</v>
      </c>
    </row>
    <row r="53" spans="1:16" x14ac:dyDescent="0.25">
      <c r="A53" s="4" t="s">
        <v>102</v>
      </c>
      <c r="B53" s="6" t="s">
        <v>24</v>
      </c>
      <c r="C53" s="7" t="s">
        <v>105</v>
      </c>
      <c r="D53" s="6" t="s">
        <v>106</v>
      </c>
      <c r="E53" s="8">
        <v>6.47</v>
      </c>
      <c r="F53" s="33" t="s">
        <v>250</v>
      </c>
      <c r="G53" s="39"/>
      <c r="H53" s="45"/>
      <c r="I53" s="46" t="str">
        <f t="shared" si="5"/>
        <v/>
      </c>
      <c r="J53" s="46" t="str">
        <f t="shared" si="2"/>
        <v/>
      </c>
      <c r="K53" s="47"/>
      <c r="L53" s="46" t="str">
        <f t="shared" si="3"/>
        <v/>
      </c>
      <c r="M53" s="48" t="str">
        <f t="shared" si="6"/>
        <v/>
      </c>
      <c r="N53" s="48" t="str">
        <f t="shared" si="4"/>
        <v/>
      </c>
      <c r="O53" s="71" t="s">
        <v>15</v>
      </c>
      <c r="P53" s="61">
        <v>922000</v>
      </c>
    </row>
    <row r="54" spans="1:16" x14ac:dyDescent="0.25">
      <c r="A54" s="4" t="s">
        <v>102</v>
      </c>
      <c r="B54" s="6" t="s">
        <v>24</v>
      </c>
      <c r="C54" s="7" t="s">
        <v>107</v>
      </c>
      <c r="D54" s="6" t="s">
        <v>108</v>
      </c>
      <c r="E54" s="8">
        <v>7.12</v>
      </c>
      <c r="F54" s="33" t="s">
        <v>250</v>
      </c>
      <c r="G54" s="39"/>
      <c r="H54" s="45"/>
      <c r="I54" s="46" t="str">
        <f t="shared" si="5"/>
        <v/>
      </c>
      <c r="J54" s="46" t="str">
        <f t="shared" si="2"/>
        <v/>
      </c>
      <c r="K54" s="47"/>
      <c r="L54" s="46" t="str">
        <f t="shared" si="3"/>
        <v/>
      </c>
      <c r="M54" s="48" t="str">
        <f t="shared" si="6"/>
        <v/>
      </c>
      <c r="N54" s="48" t="str">
        <f t="shared" si="4"/>
        <v/>
      </c>
      <c r="O54" s="71" t="s">
        <v>15</v>
      </c>
      <c r="P54" s="61">
        <v>922000</v>
      </c>
    </row>
    <row r="55" spans="1:16" x14ac:dyDescent="0.25">
      <c r="A55" s="4" t="s">
        <v>102</v>
      </c>
      <c r="B55" s="6" t="s">
        <v>24</v>
      </c>
      <c r="C55" s="7" t="s">
        <v>109</v>
      </c>
      <c r="D55" s="6" t="s">
        <v>108</v>
      </c>
      <c r="E55" s="8">
        <v>7.12</v>
      </c>
      <c r="F55" s="33" t="s">
        <v>250</v>
      </c>
      <c r="G55" s="39"/>
      <c r="H55" s="45"/>
      <c r="I55" s="46" t="str">
        <f t="shared" si="5"/>
        <v/>
      </c>
      <c r="J55" s="46" t="str">
        <f t="shared" si="2"/>
        <v/>
      </c>
      <c r="K55" s="47"/>
      <c r="L55" s="46" t="str">
        <f t="shared" si="3"/>
        <v/>
      </c>
      <c r="M55" s="48" t="str">
        <f t="shared" si="6"/>
        <v/>
      </c>
      <c r="N55" s="48" t="str">
        <f t="shared" si="4"/>
        <v/>
      </c>
      <c r="O55" s="71" t="s">
        <v>15</v>
      </c>
      <c r="P55" s="61">
        <v>922000</v>
      </c>
    </row>
    <row r="56" spans="1:16" x14ac:dyDescent="0.25">
      <c r="A56" s="4" t="s">
        <v>102</v>
      </c>
      <c r="B56" s="6" t="s">
        <v>24</v>
      </c>
      <c r="C56" s="7" t="s">
        <v>110</v>
      </c>
      <c r="D56" s="6" t="s">
        <v>51</v>
      </c>
      <c r="E56" s="8">
        <v>39.950000000000003</v>
      </c>
      <c r="F56" s="30" t="s">
        <v>237</v>
      </c>
      <c r="G56" s="39">
        <v>303</v>
      </c>
      <c r="H56" s="45"/>
      <c r="I56" s="46" t="str">
        <f t="shared" si="5"/>
        <v/>
      </c>
      <c r="J56" s="46" t="str">
        <f t="shared" si="2"/>
        <v/>
      </c>
      <c r="K56" s="47"/>
      <c r="L56" s="46" t="str">
        <f t="shared" si="3"/>
        <v/>
      </c>
      <c r="M56" s="48" t="str">
        <f t="shared" si="6"/>
        <v/>
      </c>
      <c r="N56" s="48" t="str">
        <f t="shared" si="4"/>
        <v/>
      </c>
      <c r="O56" s="71" t="s">
        <v>15</v>
      </c>
      <c r="P56" s="61">
        <v>922000</v>
      </c>
    </row>
    <row r="57" spans="1:16" x14ac:dyDescent="0.25">
      <c r="A57" s="4" t="s">
        <v>102</v>
      </c>
      <c r="B57" s="6" t="s">
        <v>24</v>
      </c>
      <c r="C57" s="7" t="s">
        <v>111</v>
      </c>
      <c r="D57" s="6" t="s">
        <v>37</v>
      </c>
      <c r="E57" s="8">
        <v>14.95</v>
      </c>
      <c r="F57" s="30" t="s">
        <v>238</v>
      </c>
      <c r="G57" s="39">
        <v>52</v>
      </c>
      <c r="H57" s="45"/>
      <c r="I57" s="46" t="str">
        <f t="shared" si="5"/>
        <v/>
      </c>
      <c r="J57" s="46" t="str">
        <f t="shared" si="2"/>
        <v/>
      </c>
      <c r="K57" s="47"/>
      <c r="L57" s="46" t="str">
        <f t="shared" si="3"/>
        <v/>
      </c>
      <c r="M57" s="48" t="str">
        <f t="shared" si="6"/>
        <v/>
      </c>
      <c r="N57" s="48" t="str">
        <f t="shared" si="4"/>
        <v/>
      </c>
      <c r="O57" s="71" t="s">
        <v>15</v>
      </c>
      <c r="P57" s="61">
        <v>922000</v>
      </c>
    </row>
    <row r="58" spans="1:16" x14ac:dyDescent="0.25">
      <c r="A58" s="4" t="s">
        <v>102</v>
      </c>
      <c r="B58" s="6" t="s">
        <v>24</v>
      </c>
      <c r="C58" s="7" t="s">
        <v>112</v>
      </c>
      <c r="D58" s="6" t="s">
        <v>113</v>
      </c>
      <c r="E58" s="8">
        <v>19.84</v>
      </c>
      <c r="F58" s="30" t="s">
        <v>237</v>
      </c>
      <c r="G58" s="39">
        <v>303</v>
      </c>
      <c r="H58" s="45"/>
      <c r="I58" s="46" t="str">
        <f t="shared" si="5"/>
        <v/>
      </c>
      <c r="J58" s="46" t="str">
        <f t="shared" si="2"/>
        <v/>
      </c>
      <c r="K58" s="47"/>
      <c r="L58" s="46" t="str">
        <f t="shared" si="3"/>
        <v/>
      </c>
      <c r="M58" s="48" t="str">
        <f t="shared" si="6"/>
        <v/>
      </c>
      <c r="N58" s="48" t="str">
        <f t="shared" si="4"/>
        <v/>
      </c>
      <c r="O58" s="71" t="s">
        <v>15</v>
      </c>
      <c r="P58" s="61">
        <v>922000</v>
      </c>
    </row>
    <row r="59" spans="1:16" x14ac:dyDescent="0.25">
      <c r="A59" s="4" t="s">
        <v>102</v>
      </c>
      <c r="B59" s="6" t="s">
        <v>24</v>
      </c>
      <c r="C59" s="7" t="s">
        <v>114</v>
      </c>
      <c r="D59" s="6" t="s">
        <v>113</v>
      </c>
      <c r="E59" s="8">
        <v>33.21</v>
      </c>
      <c r="F59" s="30" t="s">
        <v>237</v>
      </c>
      <c r="G59" s="39">
        <v>303</v>
      </c>
      <c r="H59" s="45"/>
      <c r="I59" s="46" t="str">
        <f t="shared" si="5"/>
        <v/>
      </c>
      <c r="J59" s="46" t="str">
        <f t="shared" si="2"/>
        <v/>
      </c>
      <c r="K59" s="47"/>
      <c r="L59" s="46" t="str">
        <f t="shared" si="3"/>
        <v/>
      </c>
      <c r="M59" s="48" t="str">
        <f t="shared" si="6"/>
        <v/>
      </c>
      <c r="N59" s="48" t="str">
        <f t="shared" si="4"/>
        <v/>
      </c>
      <c r="O59" s="71" t="s">
        <v>15</v>
      </c>
      <c r="P59" s="61">
        <v>922000</v>
      </c>
    </row>
    <row r="60" spans="1:16" x14ac:dyDescent="0.25">
      <c r="A60" s="4" t="s">
        <v>102</v>
      </c>
      <c r="B60" s="6" t="s">
        <v>24</v>
      </c>
      <c r="C60" s="7" t="s">
        <v>115</v>
      </c>
      <c r="D60" s="6" t="s">
        <v>116</v>
      </c>
      <c r="E60" s="8">
        <v>22.33</v>
      </c>
      <c r="F60" s="30" t="s">
        <v>237</v>
      </c>
      <c r="G60" s="39">
        <v>303</v>
      </c>
      <c r="H60" s="45"/>
      <c r="I60" s="46" t="str">
        <f t="shared" si="5"/>
        <v/>
      </c>
      <c r="J60" s="46" t="str">
        <f t="shared" si="2"/>
        <v/>
      </c>
      <c r="K60" s="47"/>
      <c r="L60" s="46" t="str">
        <f t="shared" si="3"/>
        <v/>
      </c>
      <c r="M60" s="48" t="str">
        <f t="shared" si="6"/>
        <v/>
      </c>
      <c r="N60" s="48" t="str">
        <f t="shared" si="4"/>
        <v/>
      </c>
      <c r="O60" s="71" t="s">
        <v>15</v>
      </c>
      <c r="P60" s="61">
        <v>922000</v>
      </c>
    </row>
    <row r="61" spans="1:16" x14ac:dyDescent="0.25">
      <c r="A61" s="4" t="s">
        <v>102</v>
      </c>
      <c r="B61" s="6" t="s">
        <v>24</v>
      </c>
      <c r="C61" s="7" t="s">
        <v>117</v>
      </c>
      <c r="D61" s="6" t="s">
        <v>118</v>
      </c>
      <c r="E61" s="8">
        <v>58.49</v>
      </c>
      <c r="F61" s="30" t="s">
        <v>236</v>
      </c>
      <c r="G61" s="39">
        <v>252</v>
      </c>
      <c r="H61" s="45"/>
      <c r="I61" s="46" t="str">
        <f t="shared" si="5"/>
        <v/>
      </c>
      <c r="J61" s="46" t="str">
        <f t="shared" si="2"/>
        <v/>
      </c>
      <c r="K61" s="47"/>
      <c r="L61" s="46" t="str">
        <f t="shared" si="3"/>
        <v/>
      </c>
      <c r="M61" s="48" t="str">
        <f t="shared" si="6"/>
        <v/>
      </c>
      <c r="N61" s="48" t="str">
        <f t="shared" si="4"/>
        <v/>
      </c>
      <c r="O61" s="71" t="s">
        <v>15</v>
      </c>
      <c r="P61" s="61">
        <v>900001</v>
      </c>
    </row>
    <row r="62" spans="1:16" x14ac:dyDescent="0.25">
      <c r="A62" s="4"/>
      <c r="B62" s="11"/>
      <c r="C62" s="17"/>
      <c r="D62" s="18" t="s">
        <v>119</v>
      </c>
      <c r="E62" s="8"/>
      <c r="F62" s="30"/>
      <c r="G62" s="39"/>
      <c r="H62" s="45"/>
      <c r="I62" s="46" t="str">
        <f t="shared" si="5"/>
        <v/>
      </c>
      <c r="J62" s="46" t="str">
        <f t="shared" si="2"/>
        <v/>
      </c>
      <c r="K62" s="47"/>
      <c r="L62" s="46" t="str">
        <f t="shared" si="3"/>
        <v/>
      </c>
      <c r="M62" s="48" t="str">
        <f t="shared" si="6"/>
        <v/>
      </c>
      <c r="N62" s="48" t="str">
        <f t="shared" si="4"/>
        <v/>
      </c>
      <c r="O62" s="71"/>
      <c r="P62" s="61"/>
    </row>
    <row r="63" spans="1:16" x14ac:dyDescent="0.25">
      <c r="A63" s="4" t="s">
        <v>120</v>
      </c>
      <c r="B63" s="11" t="s">
        <v>24</v>
      </c>
      <c r="C63" s="17" t="s">
        <v>121</v>
      </c>
      <c r="D63" s="11" t="s">
        <v>53</v>
      </c>
      <c r="E63" s="8">
        <v>3.58</v>
      </c>
      <c r="F63" s="30" t="s">
        <v>240</v>
      </c>
      <c r="G63" s="39">
        <v>252</v>
      </c>
      <c r="H63" s="45"/>
      <c r="I63" s="46" t="str">
        <f t="shared" si="5"/>
        <v/>
      </c>
      <c r="J63" s="46" t="str">
        <f t="shared" si="2"/>
        <v/>
      </c>
      <c r="K63" s="47"/>
      <c r="L63" s="46" t="str">
        <f t="shared" si="3"/>
        <v/>
      </c>
      <c r="M63" s="48" t="str">
        <f t="shared" si="6"/>
        <v/>
      </c>
      <c r="N63" s="48" t="str">
        <f t="shared" si="4"/>
        <v/>
      </c>
      <c r="O63" s="71" t="s">
        <v>15</v>
      </c>
      <c r="P63" s="61">
        <v>33001019</v>
      </c>
    </row>
    <row r="64" spans="1:16" x14ac:dyDescent="0.25">
      <c r="A64" s="4" t="s">
        <v>120</v>
      </c>
      <c r="B64" s="11" t="s">
        <v>24</v>
      </c>
      <c r="C64" s="17" t="s">
        <v>85</v>
      </c>
      <c r="D64" s="11" t="s">
        <v>57</v>
      </c>
      <c r="E64" s="8">
        <v>1.34</v>
      </c>
      <c r="F64" s="30" t="s">
        <v>240</v>
      </c>
      <c r="G64" s="39">
        <v>252</v>
      </c>
      <c r="H64" s="45"/>
      <c r="I64" s="46" t="str">
        <f t="shared" si="5"/>
        <v/>
      </c>
      <c r="J64" s="46" t="str">
        <f t="shared" si="2"/>
        <v/>
      </c>
      <c r="K64" s="47"/>
      <c r="L64" s="46" t="str">
        <f t="shared" si="3"/>
        <v/>
      </c>
      <c r="M64" s="48" t="str">
        <f t="shared" si="6"/>
        <v/>
      </c>
      <c r="N64" s="48" t="str">
        <f t="shared" si="4"/>
        <v/>
      </c>
      <c r="O64" s="71" t="s">
        <v>15</v>
      </c>
      <c r="P64" s="61">
        <v>33001019</v>
      </c>
    </row>
    <row r="65" spans="1:16" x14ac:dyDescent="0.25">
      <c r="A65" s="4" t="s">
        <v>120</v>
      </c>
      <c r="B65" s="11" t="s">
        <v>24</v>
      </c>
      <c r="C65" s="17" t="s">
        <v>122</v>
      </c>
      <c r="D65" s="11" t="s">
        <v>123</v>
      </c>
      <c r="E65" s="8">
        <v>7.46</v>
      </c>
      <c r="F65" s="33" t="s">
        <v>241</v>
      </c>
      <c r="G65" s="39">
        <v>252</v>
      </c>
      <c r="H65" s="45"/>
      <c r="I65" s="46" t="str">
        <f t="shared" si="5"/>
        <v/>
      </c>
      <c r="J65" s="46" t="str">
        <f t="shared" si="2"/>
        <v/>
      </c>
      <c r="K65" s="47"/>
      <c r="L65" s="46" t="str">
        <f t="shared" si="3"/>
        <v/>
      </c>
      <c r="M65" s="48" t="str">
        <f t="shared" si="6"/>
        <v/>
      </c>
      <c r="N65" s="48" t="str">
        <f t="shared" si="4"/>
        <v/>
      </c>
      <c r="O65" s="71" t="s">
        <v>15</v>
      </c>
      <c r="P65" s="61">
        <v>33001019</v>
      </c>
    </row>
    <row r="66" spans="1:16" x14ac:dyDescent="0.25">
      <c r="A66" s="4" t="s">
        <v>120</v>
      </c>
      <c r="B66" s="11" t="s">
        <v>24</v>
      </c>
      <c r="C66" s="17" t="s">
        <v>124</v>
      </c>
      <c r="D66" s="11" t="s">
        <v>55</v>
      </c>
      <c r="E66" s="8">
        <v>4.8899999999999997</v>
      </c>
      <c r="F66" s="30" t="s">
        <v>240</v>
      </c>
      <c r="G66" s="39">
        <v>252</v>
      </c>
      <c r="H66" s="45"/>
      <c r="I66" s="46" t="str">
        <f t="shared" ref="I66:I97" si="7">IF(H66&gt;0,E66/H66,"")</f>
        <v/>
      </c>
      <c r="J66" s="46" t="str">
        <f t="shared" si="2"/>
        <v/>
      </c>
      <c r="K66" s="47"/>
      <c r="L66" s="46" t="str">
        <f t="shared" si="3"/>
        <v/>
      </c>
      <c r="M66" s="48" t="str">
        <f t="shared" ref="M66:M97" si="8">IF(H66&gt;0,ROUND(E66*G66*L66,2),"")</f>
        <v/>
      </c>
      <c r="N66" s="48" t="str">
        <f t="shared" si="4"/>
        <v/>
      </c>
      <c r="O66" s="71" t="s">
        <v>15</v>
      </c>
      <c r="P66" s="61">
        <v>33001019</v>
      </c>
    </row>
    <row r="67" spans="1:16" x14ac:dyDescent="0.25">
      <c r="A67" s="4" t="s">
        <v>120</v>
      </c>
      <c r="B67" s="11" t="s">
        <v>24</v>
      </c>
      <c r="C67" s="17" t="s">
        <v>125</v>
      </c>
      <c r="D67" s="11" t="s">
        <v>126</v>
      </c>
      <c r="E67" s="8">
        <v>14.67</v>
      </c>
      <c r="F67" s="33" t="s">
        <v>241</v>
      </c>
      <c r="G67" s="39">
        <v>252</v>
      </c>
      <c r="H67" s="45"/>
      <c r="I67" s="46" t="str">
        <f t="shared" si="7"/>
        <v/>
      </c>
      <c r="J67" s="46" t="str">
        <f t="shared" ref="J67:J92" si="9">IF(H67&gt;0,I67*G67,"")</f>
        <v/>
      </c>
      <c r="K67" s="47"/>
      <c r="L67" s="46" t="str">
        <f t="shared" ref="L67:L92" si="10">IF(H67&gt;0,ROUND(K67/H67,5),"")</f>
        <v/>
      </c>
      <c r="M67" s="48" t="str">
        <f t="shared" si="8"/>
        <v/>
      </c>
      <c r="N67" s="48" t="str">
        <f t="shared" ref="N67:N92" si="11">IF(H67&gt;0,ROUND(M67/12,2),"")</f>
        <v/>
      </c>
      <c r="O67" s="71" t="s">
        <v>15</v>
      </c>
      <c r="P67" s="61">
        <v>33001019</v>
      </c>
    </row>
    <row r="68" spans="1:16" x14ac:dyDescent="0.25">
      <c r="A68" s="4" t="s">
        <v>120</v>
      </c>
      <c r="B68" s="11" t="s">
        <v>24</v>
      </c>
      <c r="C68" s="17" t="s">
        <v>127</v>
      </c>
      <c r="D68" s="11" t="s">
        <v>63</v>
      </c>
      <c r="E68" s="8">
        <v>6.76</v>
      </c>
      <c r="F68" s="30" t="s">
        <v>240</v>
      </c>
      <c r="G68" s="39">
        <v>252</v>
      </c>
      <c r="H68" s="45"/>
      <c r="I68" s="46" t="str">
        <f t="shared" si="7"/>
        <v/>
      </c>
      <c r="J68" s="46" t="str">
        <f t="shared" si="9"/>
        <v/>
      </c>
      <c r="K68" s="47"/>
      <c r="L68" s="46" t="str">
        <f t="shared" si="10"/>
        <v/>
      </c>
      <c r="M68" s="48" t="str">
        <f t="shared" si="8"/>
        <v/>
      </c>
      <c r="N68" s="48" t="str">
        <f t="shared" si="11"/>
        <v/>
      </c>
      <c r="O68" s="71" t="s">
        <v>15</v>
      </c>
      <c r="P68" s="61">
        <v>33001019</v>
      </c>
    </row>
    <row r="69" spans="1:16" x14ac:dyDescent="0.25">
      <c r="A69" s="4" t="s">
        <v>120</v>
      </c>
      <c r="B69" s="11" t="s">
        <v>24</v>
      </c>
      <c r="C69" s="17" t="s">
        <v>128</v>
      </c>
      <c r="D69" s="11" t="s">
        <v>91</v>
      </c>
      <c r="E69" s="8">
        <v>4.2</v>
      </c>
      <c r="F69" s="30" t="s">
        <v>240</v>
      </c>
      <c r="G69" s="39">
        <v>252</v>
      </c>
      <c r="H69" s="45"/>
      <c r="I69" s="46" t="str">
        <f t="shared" si="7"/>
        <v/>
      </c>
      <c r="J69" s="46" t="str">
        <f t="shared" si="9"/>
        <v/>
      </c>
      <c r="K69" s="47"/>
      <c r="L69" s="46" t="str">
        <f t="shared" si="10"/>
        <v/>
      </c>
      <c r="M69" s="48" t="str">
        <f t="shared" si="8"/>
        <v/>
      </c>
      <c r="N69" s="48" t="str">
        <f t="shared" si="11"/>
        <v/>
      </c>
      <c r="O69" s="71" t="s">
        <v>15</v>
      </c>
      <c r="P69" s="61">
        <v>33001019</v>
      </c>
    </row>
    <row r="70" spans="1:16" x14ac:dyDescent="0.25">
      <c r="A70" s="4" t="s">
        <v>120</v>
      </c>
      <c r="B70" s="11" t="s">
        <v>24</v>
      </c>
      <c r="C70" s="17" t="s">
        <v>99</v>
      </c>
      <c r="D70" s="11" t="s">
        <v>93</v>
      </c>
      <c r="E70" s="8">
        <v>5.24</v>
      </c>
      <c r="F70" s="30" t="s">
        <v>240</v>
      </c>
      <c r="G70" s="39">
        <v>252</v>
      </c>
      <c r="H70" s="45"/>
      <c r="I70" s="46" t="str">
        <f t="shared" si="7"/>
        <v/>
      </c>
      <c r="J70" s="46" t="str">
        <f t="shared" si="9"/>
        <v/>
      </c>
      <c r="K70" s="47"/>
      <c r="L70" s="46" t="str">
        <f t="shared" si="10"/>
        <v/>
      </c>
      <c r="M70" s="48" t="str">
        <f t="shared" si="8"/>
        <v/>
      </c>
      <c r="N70" s="48" t="str">
        <f t="shared" si="11"/>
        <v/>
      </c>
      <c r="O70" s="71" t="s">
        <v>15</v>
      </c>
      <c r="P70" s="61">
        <v>33001019</v>
      </c>
    </row>
    <row r="71" spans="1:16" x14ac:dyDescent="0.25">
      <c r="A71" s="4" t="s">
        <v>120</v>
      </c>
      <c r="B71" s="11" t="s">
        <v>24</v>
      </c>
      <c r="C71" s="17" t="s">
        <v>129</v>
      </c>
      <c r="D71" s="11" t="s">
        <v>130</v>
      </c>
      <c r="E71" s="8">
        <v>12.36</v>
      </c>
      <c r="F71" s="33" t="s">
        <v>235</v>
      </c>
      <c r="G71" s="39">
        <v>252</v>
      </c>
      <c r="H71" s="45"/>
      <c r="I71" s="46" t="str">
        <f t="shared" si="7"/>
        <v/>
      </c>
      <c r="J71" s="46" t="str">
        <f t="shared" si="9"/>
        <v/>
      </c>
      <c r="K71" s="47"/>
      <c r="L71" s="46" t="str">
        <f t="shared" si="10"/>
        <v/>
      </c>
      <c r="M71" s="48" t="str">
        <f t="shared" si="8"/>
        <v/>
      </c>
      <c r="N71" s="48" t="str">
        <f t="shared" si="11"/>
        <v/>
      </c>
      <c r="O71" s="71" t="s">
        <v>15</v>
      </c>
      <c r="P71" s="61">
        <v>33001019</v>
      </c>
    </row>
    <row r="72" spans="1:16" x14ac:dyDescent="0.25">
      <c r="A72" s="4" t="s">
        <v>120</v>
      </c>
      <c r="B72" s="11" t="s">
        <v>24</v>
      </c>
      <c r="C72" s="17" t="s">
        <v>88</v>
      </c>
      <c r="D72" s="11" t="s">
        <v>131</v>
      </c>
      <c r="E72" s="8">
        <v>9.2200000000000006</v>
      </c>
      <c r="F72" s="30" t="s">
        <v>235</v>
      </c>
      <c r="G72" s="39">
        <v>252</v>
      </c>
      <c r="H72" s="45"/>
      <c r="I72" s="46" t="str">
        <f t="shared" si="7"/>
        <v/>
      </c>
      <c r="J72" s="46" t="str">
        <f t="shared" si="9"/>
        <v/>
      </c>
      <c r="K72" s="47"/>
      <c r="L72" s="46" t="str">
        <f t="shared" si="10"/>
        <v/>
      </c>
      <c r="M72" s="48" t="str">
        <f t="shared" si="8"/>
        <v/>
      </c>
      <c r="N72" s="48" t="str">
        <f t="shared" si="11"/>
        <v/>
      </c>
      <c r="O72" s="71" t="s">
        <v>15</v>
      </c>
      <c r="P72" s="61">
        <v>33001019</v>
      </c>
    </row>
    <row r="73" spans="1:16" x14ac:dyDescent="0.25">
      <c r="A73" s="4" t="s">
        <v>120</v>
      </c>
      <c r="B73" s="11" t="s">
        <v>24</v>
      </c>
      <c r="C73" s="17" t="s">
        <v>89</v>
      </c>
      <c r="D73" s="11" t="s">
        <v>132</v>
      </c>
      <c r="E73" s="8">
        <v>13.65</v>
      </c>
      <c r="F73" s="30" t="s">
        <v>235</v>
      </c>
      <c r="G73" s="39">
        <v>252</v>
      </c>
      <c r="H73" s="45"/>
      <c r="I73" s="46" t="str">
        <f t="shared" si="7"/>
        <v/>
      </c>
      <c r="J73" s="46" t="str">
        <f t="shared" si="9"/>
        <v/>
      </c>
      <c r="K73" s="47"/>
      <c r="L73" s="46" t="str">
        <f t="shared" si="10"/>
        <v/>
      </c>
      <c r="M73" s="48" t="str">
        <f t="shared" si="8"/>
        <v/>
      </c>
      <c r="N73" s="48" t="str">
        <f t="shared" si="11"/>
        <v/>
      </c>
      <c r="O73" s="71" t="s">
        <v>15</v>
      </c>
      <c r="P73" s="61">
        <v>33001019</v>
      </c>
    </row>
    <row r="74" spans="1:16" x14ac:dyDescent="0.25">
      <c r="A74" s="4" t="s">
        <v>120</v>
      </c>
      <c r="B74" s="11" t="s">
        <v>24</v>
      </c>
      <c r="C74" s="17" t="s">
        <v>96</v>
      </c>
      <c r="D74" s="11" t="s">
        <v>37</v>
      </c>
      <c r="E74" s="8">
        <v>11.61</v>
      </c>
      <c r="F74" s="30" t="s">
        <v>238</v>
      </c>
      <c r="G74" s="39">
        <v>52</v>
      </c>
      <c r="H74" s="45"/>
      <c r="I74" s="46" t="str">
        <f t="shared" si="7"/>
        <v/>
      </c>
      <c r="J74" s="46" t="str">
        <f t="shared" si="9"/>
        <v/>
      </c>
      <c r="K74" s="47"/>
      <c r="L74" s="46" t="str">
        <f t="shared" si="10"/>
        <v/>
      </c>
      <c r="M74" s="48" t="str">
        <f t="shared" si="8"/>
        <v/>
      </c>
      <c r="N74" s="48" t="str">
        <f t="shared" si="11"/>
        <v/>
      </c>
      <c r="O74" s="71" t="s">
        <v>15</v>
      </c>
      <c r="P74" s="61">
        <v>33001019</v>
      </c>
    </row>
    <row r="75" spans="1:16" x14ac:dyDescent="0.25">
      <c r="A75" s="4" t="s">
        <v>120</v>
      </c>
      <c r="B75" s="11" t="s">
        <v>24</v>
      </c>
      <c r="C75" s="17" t="s">
        <v>133</v>
      </c>
      <c r="D75" s="11" t="s">
        <v>134</v>
      </c>
      <c r="E75" s="8">
        <v>25.1</v>
      </c>
      <c r="F75" s="39" t="s">
        <v>240</v>
      </c>
      <c r="G75" s="39">
        <v>252</v>
      </c>
      <c r="H75" s="45"/>
      <c r="I75" s="46" t="str">
        <f t="shared" si="7"/>
        <v/>
      </c>
      <c r="J75" s="46" t="str">
        <f t="shared" si="9"/>
        <v/>
      </c>
      <c r="K75" s="47"/>
      <c r="L75" s="46" t="str">
        <f t="shared" si="10"/>
        <v/>
      </c>
      <c r="M75" s="48" t="str">
        <f t="shared" si="8"/>
        <v/>
      </c>
      <c r="N75" s="48" t="str">
        <f t="shared" si="11"/>
        <v/>
      </c>
      <c r="O75" s="71" t="s">
        <v>15</v>
      </c>
      <c r="P75" s="61">
        <v>33001019</v>
      </c>
    </row>
    <row r="76" spans="1:16" x14ac:dyDescent="0.25">
      <c r="A76" s="4" t="s">
        <v>120</v>
      </c>
      <c r="B76" s="11" t="s">
        <v>24</v>
      </c>
      <c r="C76" s="17" t="s">
        <v>135</v>
      </c>
      <c r="D76" s="11" t="s">
        <v>136</v>
      </c>
      <c r="E76" s="8">
        <v>7.95</v>
      </c>
      <c r="F76" s="30" t="s">
        <v>235</v>
      </c>
      <c r="G76" s="39">
        <v>252</v>
      </c>
      <c r="H76" s="45"/>
      <c r="I76" s="46" t="str">
        <f t="shared" si="7"/>
        <v/>
      </c>
      <c r="J76" s="46" t="str">
        <f t="shared" si="9"/>
        <v/>
      </c>
      <c r="K76" s="47"/>
      <c r="L76" s="46" t="str">
        <f t="shared" si="10"/>
        <v/>
      </c>
      <c r="M76" s="48" t="str">
        <f t="shared" si="8"/>
        <v/>
      </c>
      <c r="N76" s="48" t="str">
        <f t="shared" si="11"/>
        <v/>
      </c>
      <c r="O76" s="71" t="s">
        <v>15</v>
      </c>
      <c r="P76" s="61">
        <v>33001019</v>
      </c>
    </row>
    <row r="77" spans="1:16" x14ac:dyDescent="0.25">
      <c r="A77" s="4" t="s">
        <v>120</v>
      </c>
      <c r="B77" s="11" t="s">
        <v>24</v>
      </c>
      <c r="C77" s="17" t="s">
        <v>137</v>
      </c>
      <c r="D77" s="11" t="s">
        <v>138</v>
      </c>
      <c r="E77" s="8">
        <v>34.950000000000003</v>
      </c>
      <c r="F77" s="30" t="s">
        <v>237</v>
      </c>
      <c r="G77" s="39">
        <v>303</v>
      </c>
      <c r="H77" s="45"/>
      <c r="I77" s="46" t="str">
        <f t="shared" si="7"/>
        <v/>
      </c>
      <c r="J77" s="46" t="str">
        <f t="shared" si="9"/>
        <v/>
      </c>
      <c r="K77" s="47"/>
      <c r="L77" s="46" t="str">
        <f t="shared" si="10"/>
        <v/>
      </c>
      <c r="M77" s="48" t="str">
        <f t="shared" si="8"/>
        <v/>
      </c>
      <c r="N77" s="48" t="str">
        <f t="shared" si="11"/>
        <v/>
      </c>
      <c r="O77" s="71" t="s">
        <v>15</v>
      </c>
      <c r="P77" s="61">
        <v>33001019</v>
      </c>
    </row>
    <row r="78" spans="1:16" x14ac:dyDescent="0.25">
      <c r="A78" s="4" t="s">
        <v>120</v>
      </c>
      <c r="B78" s="11" t="s">
        <v>24</v>
      </c>
      <c r="C78" s="17" t="s">
        <v>139</v>
      </c>
      <c r="D78" s="11" t="s">
        <v>140</v>
      </c>
      <c r="E78" s="8">
        <v>9.67</v>
      </c>
      <c r="F78" s="30" t="s">
        <v>237</v>
      </c>
      <c r="G78" s="39">
        <v>303</v>
      </c>
      <c r="H78" s="45"/>
      <c r="I78" s="46" t="str">
        <f t="shared" si="7"/>
        <v/>
      </c>
      <c r="J78" s="46" t="str">
        <f t="shared" si="9"/>
        <v/>
      </c>
      <c r="K78" s="47"/>
      <c r="L78" s="46" t="str">
        <f t="shared" si="10"/>
        <v/>
      </c>
      <c r="M78" s="48" t="str">
        <f t="shared" si="8"/>
        <v/>
      </c>
      <c r="N78" s="48" t="str">
        <f t="shared" si="11"/>
        <v/>
      </c>
      <c r="O78" s="71" t="s">
        <v>15</v>
      </c>
      <c r="P78" s="61">
        <v>33001019</v>
      </c>
    </row>
    <row r="79" spans="1:16" x14ac:dyDescent="0.25">
      <c r="A79" s="4" t="s">
        <v>120</v>
      </c>
      <c r="B79" s="11" t="s">
        <v>24</v>
      </c>
      <c r="C79" s="17" t="s">
        <v>141</v>
      </c>
      <c r="D79" s="11" t="s">
        <v>142</v>
      </c>
      <c r="E79" s="8">
        <v>35.29</v>
      </c>
      <c r="F79" s="30" t="s">
        <v>237</v>
      </c>
      <c r="G79" s="39">
        <v>303</v>
      </c>
      <c r="H79" s="45"/>
      <c r="I79" s="46" t="str">
        <f t="shared" si="7"/>
        <v/>
      </c>
      <c r="J79" s="46" t="str">
        <f t="shared" si="9"/>
        <v/>
      </c>
      <c r="K79" s="47"/>
      <c r="L79" s="46" t="str">
        <f t="shared" si="10"/>
        <v/>
      </c>
      <c r="M79" s="48" t="str">
        <f t="shared" si="8"/>
        <v/>
      </c>
      <c r="N79" s="48" t="str">
        <f t="shared" si="11"/>
        <v/>
      </c>
      <c r="O79" s="71" t="s">
        <v>15</v>
      </c>
      <c r="P79" s="61">
        <v>33001019</v>
      </c>
    </row>
    <row r="80" spans="1:16" x14ac:dyDescent="0.25">
      <c r="A80" s="4" t="s">
        <v>120</v>
      </c>
      <c r="B80" s="11" t="s">
        <v>24</v>
      </c>
      <c r="C80" s="17" t="s">
        <v>143</v>
      </c>
      <c r="D80" s="11" t="s">
        <v>144</v>
      </c>
      <c r="E80" s="8">
        <v>10.62</v>
      </c>
      <c r="F80" s="30" t="s">
        <v>237</v>
      </c>
      <c r="G80" s="39">
        <v>303</v>
      </c>
      <c r="H80" s="45"/>
      <c r="I80" s="46" t="str">
        <f t="shared" si="7"/>
        <v/>
      </c>
      <c r="J80" s="46" t="str">
        <f t="shared" si="9"/>
        <v/>
      </c>
      <c r="K80" s="47"/>
      <c r="L80" s="46" t="str">
        <f t="shared" si="10"/>
        <v/>
      </c>
      <c r="M80" s="48" t="str">
        <f t="shared" si="8"/>
        <v/>
      </c>
      <c r="N80" s="48" t="str">
        <f t="shared" si="11"/>
        <v/>
      </c>
      <c r="O80" s="71" t="s">
        <v>15</v>
      </c>
      <c r="P80" s="61">
        <v>33001019</v>
      </c>
    </row>
    <row r="81" spans="1:16" x14ac:dyDescent="0.25">
      <c r="A81" s="4" t="s">
        <v>120</v>
      </c>
      <c r="B81" s="11" t="s">
        <v>24</v>
      </c>
      <c r="C81" s="17" t="s">
        <v>145</v>
      </c>
      <c r="D81" s="11" t="s">
        <v>144</v>
      </c>
      <c r="E81" s="8">
        <v>18.89</v>
      </c>
      <c r="F81" s="30" t="s">
        <v>237</v>
      </c>
      <c r="G81" s="39">
        <v>303</v>
      </c>
      <c r="H81" s="45"/>
      <c r="I81" s="46" t="str">
        <f t="shared" si="7"/>
        <v/>
      </c>
      <c r="J81" s="46" t="str">
        <f t="shared" si="9"/>
        <v/>
      </c>
      <c r="K81" s="47"/>
      <c r="L81" s="46" t="str">
        <f t="shared" si="10"/>
        <v/>
      </c>
      <c r="M81" s="48" t="str">
        <f t="shared" si="8"/>
        <v/>
      </c>
      <c r="N81" s="48" t="str">
        <f t="shared" si="11"/>
        <v/>
      </c>
      <c r="O81" s="71" t="s">
        <v>15</v>
      </c>
      <c r="P81" s="61">
        <v>33001019</v>
      </c>
    </row>
    <row r="82" spans="1:16" x14ac:dyDescent="0.25">
      <c r="A82" s="4" t="s">
        <v>120</v>
      </c>
      <c r="B82" s="11" t="s">
        <v>24</v>
      </c>
      <c r="C82" s="17" t="s">
        <v>146</v>
      </c>
      <c r="D82" s="11" t="s">
        <v>130</v>
      </c>
      <c r="E82" s="8">
        <v>11.56</v>
      </c>
      <c r="F82" s="30" t="s">
        <v>239</v>
      </c>
      <c r="G82" s="39">
        <v>104</v>
      </c>
      <c r="H82" s="45"/>
      <c r="I82" s="46" t="str">
        <f t="shared" si="7"/>
        <v/>
      </c>
      <c r="J82" s="46" t="str">
        <f t="shared" si="9"/>
        <v/>
      </c>
      <c r="K82" s="47"/>
      <c r="L82" s="46" t="str">
        <f t="shared" si="10"/>
        <v/>
      </c>
      <c r="M82" s="48" t="str">
        <f t="shared" si="8"/>
        <v/>
      </c>
      <c r="N82" s="48" t="str">
        <f t="shared" si="11"/>
        <v/>
      </c>
      <c r="O82" s="71" t="s">
        <v>15</v>
      </c>
      <c r="P82" s="61">
        <v>33001019</v>
      </c>
    </row>
    <row r="83" spans="1:16" x14ac:dyDescent="0.25">
      <c r="A83" s="4" t="s">
        <v>120</v>
      </c>
      <c r="B83" s="11" t="s">
        <v>24</v>
      </c>
      <c r="C83" s="17" t="s">
        <v>147</v>
      </c>
      <c r="D83" s="11" t="s">
        <v>148</v>
      </c>
      <c r="E83" s="8">
        <v>5.58</v>
      </c>
      <c r="F83" s="30" t="s">
        <v>14</v>
      </c>
      <c r="G83" s="39">
        <v>52</v>
      </c>
      <c r="H83" s="45"/>
      <c r="I83" s="46" t="str">
        <f t="shared" si="7"/>
        <v/>
      </c>
      <c r="J83" s="46" t="str">
        <f t="shared" si="9"/>
        <v/>
      </c>
      <c r="K83" s="47"/>
      <c r="L83" s="46" t="str">
        <f t="shared" si="10"/>
        <v/>
      </c>
      <c r="M83" s="48" t="str">
        <f t="shared" si="8"/>
        <v/>
      </c>
      <c r="N83" s="48" t="str">
        <f t="shared" si="11"/>
        <v/>
      </c>
      <c r="O83" s="71" t="s">
        <v>15</v>
      </c>
      <c r="P83" s="61">
        <v>33001019</v>
      </c>
    </row>
    <row r="84" spans="1:16" x14ac:dyDescent="0.25">
      <c r="A84" s="4" t="s">
        <v>120</v>
      </c>
      <c r="B84" s="11" t="s">
        <v>24</v>
      </c>
      <c r="C84" s="17" t="s">
        <v>149</v>
      </c>
      <c r="D84" s="11" t="s">
        <v>150</v>
      </c>
      <c r="E84" s="8">
        <v>15.74</v>
      </c>
      <c r="F84" s="30" t="s">
        <v>237</v>
      </c>
      <c r="G84" s="39">
        <v>303</v>
      </c>
      <c r="H84" s="45"/>
      <c r="I84" s="46" t="str">
        <f t="shared" si="7"/>
        <v/>
      </c>
      <c r="J84" s="46" t="str">
        <f t="shared" si="9"/>
        <v/>
      </c>
      <c r="K84" s="47"/>
      <c r="L84" s="46" t="str">
        <f t="shared" si="10"/>
        <v/>
      </c>
      <c r="M84" s="48" t="str">
        <f t="shared" si="8"/>
        <v/>
      </c>
      <c r="N84" s="48" t="str">
        <f t="shared" si="11"/>
        <v/>
      </c>
      <c r="O84" s="71" t="s">
        <v>15</v>
      </c>
      <c r="P84" s="61">
        <v>33001019</v>
      </c>
    </row>
    <row r="85" spans="1:16" x14ac:dyDescent="0.25">
      <c r="A85" s="4" t="s">
        <v>120</v>
      </c>
      <c r="B85" s="11" t="s">
        <v>24</v>
      </c>
      <c r="C85" s="17" t="s">
        <v>151</v>
      </c>
      <c r="D85" s="11" t="s">
        <v>152</v>
      </c>
      <c r="E85" s="8">
        <v>11.33</v>
      </c>
      <c r="F85" s="30" t="s">
        <v>239</v>
      </c>
      <c r="G85" s="39">
        <v>104</v>
      </c>
      <c r="H85" s="45"/>
      <c r="I85" s="46" t="str">
        <f t="shared" si="7"/>
        <v/>
      </c>
      <c r="J85" s="46" t="str">
        <f t="shared" si="9"/>
        <v/>
      </c>
      <c r="K85" s="47"/>
      <c r="L85" s="46" t="str">
        <f t="shared" si="10"/>
        <v/>
      </c>
      <c r="M85" s="48" t="str">
        <f t="shared" si="8"/>
        <v/>
      </c>
      <c r="N85" s="48" t="str">
        <f t="shared" si="11"/>
        <v/>
      </c>
      <c r="O85" s="71" t="s">
        <v>15</v>
      </c>
      <c r="P85" s="61">
        <v>33001019</v>
      </c>
    </row>
    <row r="86" spans="1:16" x14ac:dyDescent="0.25">
      <c r="A86" s="4" t="s">
        <v>120</v>
      </c>
      <c r="B86" s="11" t="s">
        <v>24</v>
      </c>
      <c r="C86" s="17" t="s">
        <v>153</v>
      </c>
      <c r="D86" s="11" t="s">
        <v>154</v>
      </c>
      <c r="E86" s="8">
        <v>33.92</v>
      </c>
      <c r="F86" s="30" t="s">
        <v>237</v>
      </c>
      <c r="G86" s="39">
        <v>303</v>
      </c>
      <c r="H86" s="45"/>
      <c r="I86" s="46" t="str">
        <f t="shared" si="7"/>
        <v/>
      </c>
      <c r="J86" s="46" t="str">
        <f t="shared" si="9"/>
        <v/>
      </c>
      <c r="K86" s="47"/>
      <c r="L86" s="46" t="str">
        <f t="shared" si="10"/>
        <v/>
      </c>
      <c r="M86" s="48" t="str">
        <f t="shared" si="8"/>
        <v/>
      </c>
      <c r="N86" s="48" t="str">
        <f t="shared" si="11"/>
        <v/>
      </c>
      <c r="O86" s="71" t="s">
        <v>15</v>
      </c>
      <c r="P86" s="61">
        <v>33001019</v>
      </c>
    </row>
    <row r="87" spans="1:16" x14ac:dyDescent="0.25">
      <c r="A87" s="4" t="s">
        <v>120</v>
      </c>
      <c r="B87" s="11" t="s">
        <v>24</v>
      </c>
      <c r="C87" s="17" t="s">
        <v>155</v>
      </c>
      <c r="D87" s="11" t="s">
        <v>156</v>
      </c>
      <c r="E87" s="8">
        <v>9.85</v>
      </c>
      <c r="F87" s="33" t="s">
        <v>239</v>
      </c>
      <c r="G87" s="39">
        <v>104</v>
      </c>
      <c r="H87" s="45"/>
      <c r="I87" s="46" t="str">
        <f t="shared" si="7"/>
        <v/>
      </c>
      <c r="J87" s="46" t="str">
        <f t="shared" si="9"/>
        <v/>
      </c>
      <c r="K87" s="47"/>
      <c r="L87" s="46" t="str">
        <f t="shared" si="10"/>
        <v/>
      </c>
      <c r="M87" s="48" t="str">
        <f t="shared" si="8"/>
        <v/>
      </c>
      <c r="N87" s="48" t="str">
        <f t="shared" si="11"/>
        <v/>
      </c>
      <c r="O87" s="71" t="s">
        <v>15</v>
      </c>
      <c r="P87" s="61">
        <v>33001019</v>
      </c>
    </row>
    <row r="88" spans="1:16" x14ac:dyDescent="0.25">
      <c r="A88" s="4" t="s">
        <v>120</v>
      </c>
      <c r="B88" s="11" t="s">
        <v>24</v>
      </c>
      <c r="C88" s="17" t="s">
        <v>157</v>
      </c>
      <c r="D88" s="11" t="s">
        <v>158</v>
      </c>
      <c r="E88" s="8">
        <v>15.54</v>
      </c>
      <c r="F88" s="30" t="s">
        <v>237</v>
      </c>
      <c r="G88" s="39">
        <v>303</v>
      </c>
      <c r="H88" s="45"/>
      <c r="I88" s="46" t="str">
        <f t="shared" si="7"/>
        <v/>
      </c>
      <c r="J88" s="46" t="str">
        <f t="shared" si="9"/>
        <v/>
      </c>
      <c r="K88" s="47"/>
      <c r="L88" s="46" t="str">
        <f t="shared" si="10"/>
        <v/>
      </c>
      <c r="M88" s="48" t="str">
        <f t="shared" si="8"/>
        <v/>
      </c>
      <c r="N88" s="48" t="str">
        <f t="shared" si="11"/>
        <v/>
      </c>
      <c r="O88" s="71" t="s">
        <v>15</v>
      </c>
      <c r="P88" s="61">
        <v>33001019</v>
      </c>
    </row>
    <row r="89" spans="1:16" x14ac:dyDescent="0.25">
      <c r="A89" s="4" t="s">
        <v>120</v>
      </c>
      <c r="B89" s="11" t="s">
        <v>24</v>
      </c>
      <c r="C89" s="17" t="s">
        <v>159</v>
      </c>
      <c r="D89" s="11" t="s">
        <v>160</v>
      </c>
      <c r="E89" s="8">
        <v>8.17</v>
      </c>
      <c r="F89" s="30" t="s">
        <v>14</v>
      </c>
      <c r="G89" s="39">
        <v>52</v>
      </c>
      <c r="H89" s="45"/>
      <c r="I89" s="46" t="str">
        <f t="shared" si="7"/>
        <v/>
      </c>
      <c r="J89" s="46" t="str">
        <f t="shared" si="9"/>
        <v/>
      </c>
      <c r="K89" s="47"/>
      <c r="L89" s="46" t="str">
        <f t="shared" si="10"/>
        <v/>
      </c>
      <c r="M89" s="48" t="str">
        <f t="shared" si="8"/>
        <v/>
      </c>
      <c r="N89" s="48" t="str">
        <f t="shared" si="11"/>
        <v/>
      </c>
      <c r="O89" s="71" t="s">
        <v>15</v>
      </c>
      <c r="P89" s="61">
        <v>33001019</v>
      </c>
    </row>
    <row r="90" spans="1:16" x14ac:dyDescent="0.25">
      <c r="A90" s="4" t="s">
        <v>120</v>
      </c>
      <c r="B90" s="11" t="s">
        <v>24</v>
      </c>
      <c r="C90" s="17" t="s">
        <v>161</v>
      </c>
      <c r="D90" s="11" t="s">
        <v>162</v>
      </c>
      <c r="E90" s="8">
        <v>6.9</v>
      </c>
      <c r="F90" s="39" t="s">
        <v>14</v>
      </c>
      <c r="G90" s="39">
        <v>52</v>
      </c>
      <c r="H90" s="45"/>
      <c r="I90" s="46" t="str">
        <f t="shared" si="7"/>
        <v/>
      </c>
      <c r="J90" s="46" t="str">
        <f t="shared" si="9"/>
        <v/>
      </c>
      <c r="K90" s="47"/>
      <c r="L90" s="46" t="str">
        <f t="shared" si="10"/>
        <v/>
      </c>
      <c r="M90" s="48" t="str">
        <f t="shared" si="8"/>
        <v/>
      </c>
      <c r="N90" s="48" t="str">
        <f t="shared" si="11"/>
        <v/>
      </c>
      <c r="O90" s="71" t="s">
        <v>15</v>
      </c>
      <c r="P90" s="61">
        <v>33001019</v>
      </c>
    </row>
    <row r="91" spans="1:16" x14ac:dyDescent="0.25">
      <c r="A91" s="4" t="s">
        <v>120</v>
      </c>
      <c r="B91" s="11" t="s">
        <v>24</v>
      </c>
      <c r="C91" s="17" t="s">
        <v>163</v>
      </c>
      <c r="D91" s="11" t="s">
        <v>164</v>
      </c>
      <c r="E91" s="8">
        <v>23.43</v>
      </c>
      <c r="F91" s="30" t="s">
        <v>235</v>
      </c>
      <c r="G91" s="39">
        <v>252</v>
      </c>
      <c r="H91" s="45"/>
      <c r="I91" s="46" t="str">
        <f t="shared" si="7"/>
        <v/>
      </c>
      <c r="J91" s="46" t="str">
        <f t="shared" si="9"/>
        <v/>
      </c>
      <c r="K91" s="47"/>
      <c r="L91" s="46" t="str">
        <f t="shared" si="10"/>
        <v/>
      </c>
      <c r="M91" s="48" t="str">
        <f t="shared" si="8"/>
        <v/>
      </c>
      <c r="N91" s="48" t="str">
        <f t="shared" si="11"/>
        <v/>
      </c>
      <c r="O91" s="71" t="s">
        <v>15</v>
      </c>
      <c r="P91" s="61">
        <v>33001019</v>
      </c>
    </row>
    <row r="92" spans="1:16" ht="15.75" thickBot="1" x14ac:dyDescent="0.3">
      <c r="A92" s="75" t="s">
        <v>120</v>
      </c>
      <c r="B92" s="76" t="s">
        <v>24</v>
      </c>
      <c r="C92" s="77" t="s">
        <v>165</v>
      </c>
      <c r="D92" s="76" t="s">
        <v>166</v>
      </c>
      <c r="E92" s="78">
        <v>22.04</v>
      </c>
      <c r="F92" s="79" t="s">
        <v>238</v>
      </c>
      <c r="G92" s="80">
        <v>52</v>
      </c>
      <c r="H92" s="81"/>
      <c r="I92" s="82" t="str">
        <f t="shared" si="7"/>
        <v/>
      </c>
      <c r="J92" s="82" t="str">
        <f t="shared" si="9"/>
        <v/>
      </c>
      <c r="K92" s="83"/>
      <c r="L92" s="82" t="str">
        <f t="shared" si="10"/>
        <v/>
      </c>
      <c r="M92" s="84" t="str">
        <f t="shared" si="8"/>
        <v/>
      </c>
      <c r="N92" s="84" t="str">
        <f t="shared" si="11"/>
        <v/>
      </c>
      <c r="O92" s="85" t="s">
        <v>15</v>
      </c>
      <c r="P92" s="61">
        <v>33001019</v>
      </c>
    </row>
    <row r="93" spans="1:16" ht="15.75" thickBot="1" x14ac:dyDescent="0.3">
      <c r="M93" s="86">
        <f>SUM(M2:M92)</f>
        <v>0</v>
      </c>
    </row>
  </sheetData>
  <sheetProtection algorithmName="SHA-512" hashValue="Sy1G4alNWU28/3/1rloAtQtSxR6OoHtCHF+/hDiGzZDaLzG23q5ptCeoJB8xXV/askOaDGtU6n5AD0DFTF+yBw==" saltValue="bo9ymDlK25ycp8zJb+anew==" spinCount="100000" sheet="1" objects="1" scenarios="1" sort="0" autoFilter="0"/>
  <autoFilter ref="A1:G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pane ySplit="1" topLeftCell="A2" activePane="bottomLeft" state="frozen"/>
      <selection pane="bottomLeft" activeCell="H3" sqref="H3"/>
    </sheetView>
  </sheetViews>
  <sheetFormatPr baseColWidth="10" defaultRowHeight="15" x14ac:dyDescent="0.25"/>
  <cols>
    <col min="1" max="1" width="5.85546875" bestFit="1" customWidth="1"/>
    <col min="2" max="2" width="6" bestFit="1" customWidth="1"/>
    <col min="3" max="3" width="6.140625" bestFit="1" customWidth="1"/>
    <col min="4" max="4" width="45.7109375" bestFit="1" customWidth="1"/>
    <col min="5" max="5" width="8" customWidth="1"/>
    <col min="6" max="6" width="10.42578125" style="28" customWidth="1"/>
    <col min="7" max="7" width="15.7109375" style="28" customWidth="1"/>
    <col min="8" max="8" width="14.85546875" style="116" customWidth="1"/>
    <col min="9" max="10" width="15.7109375" style="28" customWidth="1"/>
    <col min="11" max="11" width="13.7109375" style="116" customWidth="1"/>
    <col min="12" max="14" width="15.7109375" style="28" customWidth="1"/>
    <col min="15" max="15" width="5.28515625" bestFit="1" customWidth="1"/>
    <col min="16" max="16" width="11" bestFit="1" customWidth="1"/>
  </cols>
  <sheetData>
    <row r="1" spans="1:16" ht="30" customHeight="1" thickBo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29" t="s">
        <v>259</v>
      </c>
      <c r="G1" s="29" t="s">
        <v>258</v>
      </c>
      <c r="H1" s="55" t="s">
        <v>251</v>
      </c>
      <c r="I1" s="56" t="s">
        <v>252</v>
      </c>
      <c r="J1" s="56" t="s">
        <v>253</v>
      </c>
      <c r="K1" s="57" t="s">
        <v>254</v>
      </c>
      <c r="L1" s="58" t="s">
        <v>255</v>
      </c>
      <c r="M1" s="59" t="s">
        <v>256</v>
      </c>
      <c r="N1" s="59" t="s">
        <v>257</v>
      </c>
      <c r="O1" s="2" t="s">
        <v>7</v>
      </c>
      <c r="P1" s="3" t="s">
        <v>8</v>
      </c>
    </row>
    <row r="2" spans="1:16" x14ac:dyDescent="0.25">
      <c r="A2" s="4"/>
      <c r="B2" s="5"/>
      <c r="C2" s="21"/>
      <c r="D2" s="22" t="s">
        <v>214</v>
      </c>
      <c r="E2" s="23"/>
      <c r="F2" s="35"/>
      <c r="G2" s="35"/>
      <c r="H2" s="88"/>
      <c r="I2" s="89"/>
      <c r="J2" s="89"/>
      <c r="K2" s="90"/>
      <c r="L2" s="89"/>
      <c r="M2" s="91"/>
      <c r="N2" s="91"/>
      <c r="O2" s="9"/>
      <c r="P2" s="10"/>
    </row>
    <row r="3" spans="1:16" x14ac:dyDescent="0.25">
      <c r="A3" s="24" t="s">
        <v>215</v>
      </c>
      <c r="B3" s="25" t="s">
        <v>216</v>
      </c>
      <c r="C3" s="21" t="s">
        <v>217</v>
      </c>
      <c r="D3" s="25" t="s">
        <v>218</v>
      </c>
      <c r="E3" s="23">
        <v>15.43</v>
      </c>
      <c r="F3" s="35" t="s">
        <v>235</v>
      </c>
      <c r="G3" s="35">
        <v>252</v>
      </c>
      <c r="H3" s="45"/>
      <c r="I3" s="46" t="str">
        <f>IF(H3&gt;0,E3/H3,"")</f>
        <v/>
      </c>
      <c r="J3" s="46" t="str">
        <f t="shared" ref="J3" si="0">IF(H3&gt;0,I3*G3,"")</f>
        <v/>
      </c>
      <c r="K3" s="47"/>
      <c r="L3" s="46" t="str">
        <f t="shared" ref="L3" si="1">IF(H3&gt;0,ROUND(K3/H3,5),"")</f>
        <v/>
      </c>
      <c r="M3" s="48" t="str">
        <f>IF(H3&gt;0,ROUND(E3*G3*L3,2),"")</f>
        <v/>
      </c>
      <c r="N3" s="48" t="str">
        <f t="shared" ref="N3" si="2">IF(H3&gt;0,ROUND(M3/12,2),"")</f>
        <v/>
      </c>
      <c r="O3" s="9" t="s">
        <v>15</v>
      </c>
      <c r="P3" s="10">
        <v>922000</v>
      </c>
    </row>
    <row r="4" spans="1:16" x14ac:dyDescent="0.25">
      <c r="A4" s="24" t="s">
        <v>215</v>
      </c>
      <c r="B4" s="25" t="s">
        <v>216</v>
      </c>
      <c r="C4" s="21" t="s">
        <v>219</v>
      </c>
      <c r="D4" s="25" t="s">
        <v>37</v>
      </c>
      <c r="E4" s="23">
        <v>15.99</v>
      </c>
      <c r="F4" s="35" t="s">
        <v>239</v>
      </c>
      <c r="G4" s="35">
        <v>104</v>
      </c>
      <c r="H4" s="45"/>
      <c r="I4" s="46" t="str">
        <f t="shared" ref="I4:I12" si="3">IF(H4&gt;0,E4/H4,"")</f>
        <v/>
      </c>
      <c r="J4" s="46" t="str">
        <f t="shared" ref="J4:J12" si="4">IF(H4&gt;0,I4*G4,"")</f>
        <v/>
      </c>
      <c r="K4" s="47"/>
      <c r="L4" s="46" t="str">
        <f t="shared" ref="L4:L12" si="5">IF(H4&gt;0,ROUND(K4/H4,5),"")</f>
        <v/>
      </c>
      <c r="M4" s="48" t="str">
        <f t="shared" ref="M4:M12" si="6">IF(H4&gt;0,ROUND(E4*G4*L4,2),"")</f>
        <v/>
      </c>
      <c r="N4" s="48" t="str">
        <f t="shared" ref="N4:N12" si="7">IF(H4&gt;0,ROUND(M4/12,2),"")</f>
        <v/>
      </c>
      <c r="O4" s="9" t="s">
        <v>15</v>
      </c>
      <c r="P4" s="10">
        <v>922000</v>
      </c>
    </row>
    <row r="5" spans="1:16" x14ac:dyDescent="0.25">
      <c r="A5" s="24" t="s">
        <v>215</v>
      </c>
      <c r="B5" s="25" t="s">
        <v>216</v>
      </c>
      <c r="C5" s="21" t="s">
        <v>220</v>
      </c>
      <c r="D5" s="25" t="s">
        <v>221</v>
      </c>
      <c r="E5" s="25">
        <v>14.14</v>
      </c>
      <c r="F5" s="36" t="s">
        <v>239</v>
      </c>
      <c r="G5" s="35">
        <v>104</v>
      </c>
      <c r="H5" s="45"/>
      <c r="I5" s="46" t="str">
        <f t="shared" si="3"/>
        <v/>
      </c>
      <c r="J5" s="46" t="str">
        <f t="shared" si="4"/>
        <v/>
      </c>
      <c r="K5" s="47"/>
      <c r="L5" s="46" t="str">
        <f t="shared" si="5"/>
        <v/>
      </c>
      <c r="M5" s="48" t="str">
        <f t="shared" si="6"/>
        <v/>
      </c>
      <c r="N5" s="48" t="str">
        <f t="shared" si="7"/>
        <v/>
      </c>
      <c r="O5" s="9" t="s">
        <v>15</v>
      </c>
      <c r="P5" s="10">
        <v>922000</v>
      </c>
    </row>
    <row r="6" spans="1:16" x14ac:dyDescent="0.25">
      <c r="A6" s="24" t="s">
        <v>215</v>
      </c>
      <c r="B6" s="25" t="s">
        <v>216</v>
      </c>
      <c r="C6" s="21" t="s">
        <v>222</v>
      </c>
      <c r="D6" s="25" t="s">
        <v>223</v>
      </c>
      <c r="E6" s="25">
        <v>13.11</v>
      </c>
      <c r="F6" s="35" t="s">
        <v>241</v>
      </c>
      <c r="G6" s="35">
        <v>150</v>
      </c>
      <c r="H6" s="45"/>
      <c r="I6" s="46" t="str">
        <f t="shared" si="3"/>
        <v/>
      </c>
      <c r="J6" s="46" t="str">
        <f t="shared" si="4"/>
        <v/>
      </c>
      <c r="K6" s="47"/>
      <c r="L6" s="46" t="str">
        <f t="shared" si="5"/>
        <v/>
      </c>
      <c r="M6" s="48" t="str">
        <f t="shared" si="6"/>
        <v/>
      </c>
      <c r="N6" s="48" t="str">
        <f t="shared" si="7"/>
        <v/>
      </c>
      <c r="O6" s="9" t="s">
        <v>15</v>
      </c>
      <c r="P6" s="10">
        <v>922000</v>
      </c>
    </row>
    <row r="7" spans="1:16" x14ac:dyDescent="0.25">
      <c r="A7" s="24" t="s">
        <v>215</v>
      </c>
      <c r="B7" s="25" t="s">
        <v>216</v>
      </c>
      <c r="C7" s="21" t="s">
        <v>224</v>
      </c>
      <c r="D7" s="25" t="s">
        <v>225</v>
      </c>
      <c r="E7" s="25">
        <v>12.91</v>
      </c>
      <c r="F7" s="35" t="s">
        <v>241</v>
      </c>
      <c r="G7" s="35">
        <v>150</v>
      </c>
      <c r="H7" s="45"/>
      <c r="I7" s="46" t="str">
        <f t="shared" si="3"/>
        <v/>
      </c>
      <c r="J7" s="46" t="str">
        <f t="shared" si="4"/>
        <v/>
      </c>
      <c r="K7" s="47"/>
      <c r="L7" s="46" t="str">
        <f t="shared" si="5"/>
        <v/>
      </c>
      <c r="M7" s="48" t="str">
        <f t="shared" si="6"/>
        <v/>
      </c>
      <c r="N7" s="48" t="str">
        <f t="shared" si="7"/>
        <v/>
      </c>
      <c r="O7" s="9" t="s">
        <v>15</v>
      </c>
      <c r="P7" s="10">
        <v>922000</v>
      </c>
    </row>
    <row r="8" spans="1:16" x14ac:dyDescent="0.25">
      <c r="A8" s="24" t="s">
        <v>215</v>
      </c>
      <c r="B8" s="25" t="s">
        <v>216</v>
      </c>
      <c r="C8" s="21" t="s">
        <v>226</v>
      </c>
      <c r="D8" s="25" t="s">
        <v>26</v>
      </c>
      <c r="E8" s="25">
        <v>21.25</v>
      </c>
      <c r="F8" s="35" t="s">
        <v>236</v>
      </c>
      <c r="G8" s="35">
        <v>252</v>
      </c>
      <c r="H8" s="45"/>
      <c r="I8" s="46" t="str">
        <f t="shared" si="3"/>
        <v/>
      </c>
      <c r="J8" s="46" t="str">
        <f t="shared" si="4"/>
        <v/>
      </c>
      <c r="K8" s="47"/>
      <c r="L8" s="46" t="str">
        <f t="shared" si="5"/>
        <v/>
      </c>
      <c r="M8" s="48" t="str">
        <f t="shared" si="6"/>
        <v/>
      </c>
      <c r="N8" s="48" t="str">
        <f t="shared" si="7"/>
        <v/>
      </c>
      <c r="O8" s="9" t="s">
        <v>15</v>
      </c>
      <c r="P8" s="10">
        <v>922000</v>
      </c>
    </row>
    <row r="9" spans="1:16" x14ac:dyDescent="0.25">
      <c r="A9" s="24" t="s">
        <v>215</v>
      </c>
      <c r="B9" s="25" t="s">
        <v>216</v>
      </c>
      <c r="C9" s="21" t="s">
        <v>227</v>
      </c>
      <c r="D9" s="25" t="s">
        <v>228</v>
      </c>
      <c r="E9" s="25">
        <v>15.12</v>
      </c>
      <c r="F9" s="36" t="s">
        <v>239</v>
      </c>
      <c r="G9" s="35">
        <v>104</v>
      </c>
      <c r="H9" s="45"/>
      <c r="I9" s="46" t="str">
        <f t="shared" si="3"/>
        <v/>
      </c>
      <c r="J9" s="46" t="str">
        <f t="shared" si="4"/>
        <v/>
      </c>
      <c r="K9" s="47"/>
      <c r="L9" s="46" t="str">
        <f t="shared" si="5"/>
        <v/>
      </c>
      <c r="M9" s="48" t="str">
        <f t="shared" si="6"/>
        <v/>
      </c>
      <c r="N9" s="48" t="str">
        <f t="shared" si="7"/>
        <v/>
      </c>
      <c r="O9" s="9" t="s">
        <v>15</v>
      </c>
      <c r="P9" s="10">
        <v>922000</v>
      </c>
    </row>
    <row r="10" spans="1:16" x14ac:dyDescent="0.25">
      <c r="A10" s="24" t="s">
        <v>215</v>
      </c>
      <c r="B10" s="25" t="s">
        <v>216</v>
      </c>
      <c r="C10" s="21" t="s">
        <v>229</v>
      </c>
      <c r="D10" s="25" t="s">
        <v>230</v>
      </c>
      <c r="E10" s="26">
        <v>24.83</v>
      </c>
      <c r="F10" s="36" t="s">
        <v>235</v>
      </c>
      <c r="G10" s="35">
        <v>252</v>
      </c>
      <c r="H10" s="45"/>
      <c r="I10" s="46" t="str">
        <f t="shared" si="3"/>
        <v/>
      </c>
      <c r="J10" s="46" t="str">
        <f t="shared" si="4"/>
        <v/>
      </c>
      <c r="K10" s="47"/>
      <c r="L10" s="46" t="str">
        <f t="shared" si="5"/>
        <v/>
      </c>
      <c r="M10" s="48" t="str">
        <f t="shared" si="6"/>
        <v/>
      </c>
      <c r="N10" s="48" t="str">
        <f t="shared" si="7"/>
        <v/>
      </c>
      <c r="O10" s="9" t="s">
        <v>15</v>
      </c>
      <c r="P10" s="10">
        <v>922000</v>
      </c>
    </row>
    <row r="11" spans="1:16" x14ac:dyDescent="0.25">
      <c r="A11" s="24" t="s">
        <v>215</v>
      </c>
      <c r="B11" s="25" t="s">
        <v>216</v>
      </c>
      <c r="C11" s="21" t="s">
        <v>231</v>
      </c>
      <c r="D11" s="25" t="s">
        <v>232</v>
      </c>
      <c r="E11" s="26">
        <v>2.68</v>
      </c>
      <c r="F11" s="27" t="s">
        <v>250</v>
      </c>
      <c r="G11" s="35"/>
      <c r="H11" s="45"/>
      <c r="I11" s="46" t="str">
        <f t="shared" si="3"/>
        <v/>
      </c>
      <c r="J11" s="46" t="str">
        <f t="shared" si="4"/>
        <v/>
      </c>
      <c r="K11" s="47"/>
      <c r="L11" s="46" t="str">
        <f t="shared" si="5"/>
        <v/>
      </c>
      <c r="M11" s="48" t="str">
        <f t="shared" si="6"/>
        <v/>
      </c>
      <c r="N11" s="48" t="str">
        <f t="shared" si="7"/>
        <v/>
      </c>
      <c r="O11" s="9" t="s">
        <v>15</v>
      </c>
      <c r="P11" s="10">
        <v>922000</v>
      </c>
    </row>
    <row r="12" spans="1:16" ht="15.75" thickBot="1" x14ac:dyDescent="0.3">
      <c r="A12" s="24" t="s">
        <v>215</v>
      </c>
      <c r="B12" s="25" t="s">
        <v>216</v>
      </c>
      <c r="C12" s="21" t="s">
        <v>233</v>
      </c>
      <c r="D12" s="25" t="s">
        <v>234</v>
      </c>
      <c r="E12" s="26">
        <v>47.68</v>
      </c>
      <c r="F12" s="36" t="s">
        <v>235</v>
      </c>
      <c r="G12" s="35">
        <v>252</v>
      </c>
      <c r="H12" s="45"/>
      <c r="I12" s="46" t="str">
        <f t="shared" si="3"/>
        <v/>
      </c>
      <c r="J12" s="46" t="str">
        <f t="shared" si="4"/>
        <v/>
      </c>
      <c r="K12" s="47"/>
      <c r="L12" s="46" t="str">
        <f t="shared" si="5"/>
        <v/>
      </c>
      <c r="M12" s="114" t="str">
        <f t="shared" si="6"/>
        <v/>
      </c>
      <c r="N12" s="48" t="str">
        <f t="shared" si="7"/>
        <v/>
      </c>
      <c r="O12" s="9" t="s">
        <v>15</v>
      </c>
      <c r="P12" s="10">
        <v>922000</v>
      </c>
    </row>
    <row r="13" spans="1:16" ht="15.75" thickBot="1" x14ac:dyDescent="0.3">
      <c r="M13" s="115">
        <f>SUM(M3:M12)</f>
        <v>0</v>
      </c>
    </row>
  </sheetData>
  <sheetProtection algorithmName="SHA-512" hashValue="yKvlbTajaJXrW75az3cdbgewlfLPup5+zrqJx4gjB7qCEWy/Q6+eRV+Y+wDJBlyMSOAHpXoDjbDPrMJZcpzjWg==" saltValue="KNdcHbbQQUi9whH9YLLyag==" spinCount="100000" sheet="1" objects="1" scenarios="1" sort="0" autoFilter="0"/>
  <autoFilter ref="A1:G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pane ySplit="1" topLeftCell="A2" activePane="bottomLeft" state="frozen"/>
      <selection pane="bottomLeft" activeCell="H3" sqref="H3"/>
    </sheetView>
  </sheetViews>
  <sheetFormatPr baseColWidth="10" defaultRowHeight="15" x14ac:dyDescent="0.25"/>
  <cols>
    <col min="1" max="1" width="6" bestFit="1" customWidth="1"/>
    <col min="2" max="2" width="9.85546875" bestFit="1" customWidth="1"/>
    <col min="3" max="3" width="7.5703125" bestFit="1" customWidth="1"/>
    <col min="4" max="4" width="17.85546875" bestFit="1" customWidth="1"/>
    <col min="5" max="5" width="7" bestFit="1" customWidth="1"/>
    <col min="6" max="6" width="6.7109375" style="34" customWidth="1"/>
    <col min="7" max="7" width="13.28515625" style="34" customWidth="1"/>
    <col min="8" max="8" width="10.85546875" style="112" customWidth="1"/>
    <col min="9" max="10" width="15.7109375" style="34" customWidth="1"/>
    <col min="11" max="11" width="9.5703125" style="112" customWidth="1"/>
    <col min="12" max="14" width="15.7109375" style="34" customWidth="1"/>
    <col min="15" max="15" width="5.28515625" bestFit="1" customWidth="1"/>
    <col min="16" max="16" width="11" bestFit="1" customWidth="1"/>
  </cols>
  <sheetData>
    <row r="1" spans="1:16" ht="24.75" thickBot="1" x14ac:dyDescent="0.3">
      <c r="A1" s="52" t="s">
        <v>1</v>
      </c>
      <c r="B1" s="52" t="s">
        <v>2</v>
      </c>
      <c r="C1" s="52" t="s">
        <v>3</v>
      </c>
      <c r="D1" s="52" t="s">
        <v>4</v>
      </c>
      <c r="E1" s="52" t="s">
        <v>5</v>
      </c>
      <c r="F1" s="53" t="s">
        <v>259</v>
      </c>
      <c r="G1" s="53" t="s">
        <v>258</v>
      </c>
      <c r="H1" s="55" t="s">
        <v>251</v>
      </c>
      <c r="I1" s="56" t="s">
        <v>252</v>
      </c>
      <c r="J1" s="56" t="s">
        <v>253</v>
      </c>
      <c r="K1" s="57" t="s">
        <v>254</v>
      </c>
      <c r="L1" s="58" t="s">
        <v>255</v>
      </c>
      <c r="M1" s="59" t="s">
        <v>256</v>
      </c>
      <c r="N1" s="59" t="s">
        <v>257</v>
      </c>
      <c r="O1" s="60" t="s">
        <v>7</v>
      </c>
      <c r="P1" s="93" t="s">
        <v>8</v>
      </c>
    </row>
    <row r="2" spans="1:16" ht="12.75" customHeight="1" x14ac:dyDescent="0.25">
      <c r="A2" s="97" t="s">
        <v>167</v>
      </c>
      <c r="B2" s="98"/>
      <c r="C2" s="98"/>
      <c r="D2" s="98"/>
      <c r="E2" s="98"/>
      <c r="F2" s="99"/>
      <c r="G2" s="99"/>
      <c r="H2" s="88"/>
      <c r="I2" s="89"/>
      <c r="J2" s="89"/>
      <c r="K2" s="90"/>
      <c r="L2" s="89"/>
      <c r="M2" s="91"/>
      <c r="N2" s="91"/>
      <c r="O2" s="100"/>
      <c r="P2" s="101"/>
    </row>
    <row r="3" spans="1:16" x14ac:dyDescent="0.25">
      <c r="A3" s="102" t="s">
        <v>168</v>
      </c>
      <c r="B3" s="6" t="s">
        <v>169</v>
      </c>
      <c r="C3" s="7" t="s">
        <v>170</v>
      </c>
      <c r="D3" s="6" t="s">
        <v>171</v>
      </c>
      <c r="E3" s="8">
        <v>23.81</v>
      </c>
      <c r="F3" s="27" t="s">
        <v>235</v>
      </c>
      <c r="G3" s="27">
        <v>252</v>
      </c>
      <c r="H3" s="45"/>
      <c r="I3" s="46" t="str">
        <f t="shared" ref="I3:I20" si="0">IF(H3&gt;0,E3/H3,"")</f>
        <v/>
      </c>
      <c r="J3" s="46" t="str">
        <f t="shared" ref="J3" si="1">IF(H3&gt;0,I3*G3,"")</f>
        <v/>
      </c>
      <c r="K3" s="47"/>
      <c r="L3" s="46" t="str">
        <f t="shared" ref="L3" si="2">IF(H3&gt;0,ROUND(K3/H3,5),"")</f>
        <v/>
      </c>
      <c r="M3" s="48" t="str">
        <f t="shared" ref="M3:M20" si="3">IF(H3&gt;0,ROUND(E3*G3*L3,2),"")</f>
        <v/>
      </c>
      <c r="N3" s="48" t="str">
        <f t="shared" ref="N3" si="4">IF(H3&gt;0,ROUND(M3/12,2),"")</f>
        <v/>
      </c>
      <c r="O3" s="9" t="s">
        <v>15</v>
      </c>
      <c r="P3" s="10">
        <v>924024</v>
      </c>
    </row>
    <row r="4" spans="1:16" x14ac:dyDescent="0.25">
      <c r="A4" s="102" t="s">
        <v>168</v>
      </c>
      <c r="B4" s="6" t="s">
        <v>169</v>
      </c>
      <c r="C4" s="7" t="s">
        <v>172</v>
      </c>
      <c r="D4" s="6" t="s">
        <v>173</v>
      </c>
      <c r="E4" s="8">
        <v>18.16</v>
      </c>
      <c r="F4" s="27" t="s">
        <v>235</v>
      </c>
      <c r="G4" s="27">
        <v>252</v>
      </c>
      <c r="H4" s="45"/>
      <c r="I4" s="46" t="str">
        <f t="shared" si="0"/>
        <v/>
      </c>
      <c r="J4" s="46" t="str">
        <f t="shared" ref="J4:J27" si="5">IF(H4&gt;0,I4*G4,"")</f>
        <v/>
      </c>
      <c r="K4" s="47"/>
      <c r="L4" s="46" t="str">
        <f t="shared" ref="L4:L27" si="6">IF(H4&gt;0,ROUND(K4/H4,5),"")</f>
        <v/>
      </c>
      <c r="M4" s="48" t="str">
        <f t="shared" si="3"/>
        <v/>
      </c>
      <c r="N4" s="48" t="str">
        <f t="shared" ref="N4:N27" si="7">IF(H4&gt;0,ROUND(M4/12,2),"")</f>
        <v/>
      </c>
      <c r="O4" s="9" t="s">
        <v>15</v>
      </c>
      <c r="P4" s="10">
        <v>924024</v>
      </c>
    </row>
    <row r="5" spans="1:16" x14ac:dyDescent="0.25">
      <c r="A5" s="102" t="s">
        <v>168</v>
      </c>
      <c r="B5" s="6" t="s">
        <v>169</v>
      </c>
      <c r="C5" s="7" t="s">
        <v>174</v>
      </c>
      <c r="D5" s="6" t="s">
        <v>175</v>
      </c>
      <c r="E5" s="8">
        <v>9.75</v>
      </c>
      <c r="F5" s="27" t="s">
        <v>235</v>
      </c>
      <c r="G5" s="27">
        <v>252</v>
      </c>
      <c r="H5" s="45"/>
      <c r="I5" s="46" t="str">
        <f t="shared" si="0"/>
        <v/>
      </c>
      <c r="J5" s="46" t="str">
        <f t="shared" si="5"/>
        <v/>
      </c>
      <c r="K5" s="47"/>
      <c r="L5" s="46" t="str">
        <f t="shared" si="6"/>
        <v/>
      </c>
      <c r="M5" s="48" t="str">
        <f t="shared" si="3"/>
        <v/>
      </c>
      <c r="N5" s="48" t="str">
        <f t="shared" si="7"/>
        <v/>
      </c>
      <c r="O5" s="9" t="s">
        <v>15</v>
      </c>
      <c r="P5" s="10">
        <v>924024</v>
      </c>
    </row>
    <row r="6" spans="1:16" x14ac:dyDescent="0.25">
      <c r="A6" s="102" t="s">
        <v>168</v>
      </c>
      <c r="B6" s="6" t="s">
        <v>169</v>
      </c>
      <c r="C6" s="7" t="s">
        <v>176</v>
      </c>
      <c r="D6" s="6" t="s">
        <v>177</v>
      </c>
      <c r="E6" s="8">
        <v>15.88</v>
      </c>
      <c r="F6" s="27" t="s">
        <v>235</v>
      </c>
      <c r="G6" s="27">
        <v>252</v>
      </c>
      <c r="H6" s="45"/>
      <c r="I6" s="46" t="str">
        <f t="shared" si="0"/>
        <v/>
      </c>
      <c r="J6" s="46" t="str">
        <f t="shared" si="5"/>
        <v/>
      </c>
      <c r="K6" s="47"/>
      <c r="L6" s="46" t="str">
        <f t="shared" si="6"/>
        <v/>
      </c>
      <c r="M6" s="48" t="str">
        <f t="shared" si="3"/>
        <v/>
      </c>
      <c r="N6" s="48" t="str">
        <f t="shared" si="7"/>
        <v/>
      </c>
      <c r="O6" s="9" t="s">
        <v>15</v>
      </c>
      <c r="P6" s="10">
        <v>924024</v>
      </c>
    </row>
    <row r="7" spans="1:16" x14ac:dyDescent="0.25">
      <c r="A7" s="102" t="s">
        <v>168</v>
      </c>
      <c r="B7" s="6" t="s">
        <v>169</v>
      </c>
      <c r="C7" s="7" t="s">
        <v>178</v>
      </c>
      <c r="D7" s="6" t="s">
        <v>179</v>
      </c>
      <c r="E7" s="8">
        <v>12.94</v>
      </c>
      <c r="F7" s="27" t="s">
        <v>235</v>
      </c>
      <c r="G7" s="27">
        <v>252</v>
      </c>
      <c r="H7" s="45"/>
      <c r="I7" s="46" t="str">
        <f t="shared" si="0"/>
        <v/>
      </c>
      <c r="J7" s="46" t="str">
        <f t="shared" si="5"/>
        <v/>
      </c>
      <c r="K7" s="47"/>
      <c r="L7" s="46" t="str">
        <f t="shared" si="6"/>
        <v/>
      </c>
      <c r="M7" s="48" t="str">
        <f t="shared" si="3"/>
        <v/>
      </c>
      <c r="N7" s="48" t="str">
        <f t="shared" si="7"/>
        <v/>
      </c>
      <c r="O7" s="9" t="s">
        <v>15</v>
      </c>
      <c r="P7" s="10">
        <v>924024</v>
      </c>
    </row>
    <row r="8" spans="1:16" x14ac:dyDescent="0.25">
      <c r="A8" s="102" t="s">
        <v>168</v>
      </c>
      <c r="B8" s="6" t="s">
        <v>169</v>
      </c>
      <c r="C8" s="7" t="s">
        <v>180</v>
      </c>
      <c r="D8" s="6" t="s">
        <v>181</v>
      </c>
      <c r="E8" s="8">
        <v>1.99</v>
      </c>
      <c r="F8" s="27" t="s">
        <v>240</v>
      </c>
      <c r="G8" s="27">
        <v>252</v>
      </c>
      <c r="H8" s="45"/>
      <c r="I8" s="46" t="str">
        <f t="shared" si="0"/>
        <v/>
      </c>
      <c r="J8" s="46" t="str">
        <f t="shared" si="5"/>
        <v/>
      </c>
      <c r="K8" s="47"/>
      <c r="L8" s="46" t="str">
        <f t="shared" si="6"/>
        <v/>
      </c>
      <c r="M8" s="48" t="str">
        <f t="shared" si="3"/>
        <v/>
      </c>
      <c r="N8" s="48" t="str">
        <f t="shared" si="7"/>
        <v/>
      </c>
      <c r="O8" s="9" t="s">
        <v>15</v>
      </c>
      <c r="P8" s="10">
        <v>924024</v>
      </c>
    </row>
    <row r="9" spans="1:16" x14ac:dyDescent="0.25">
      <c r="A9" s="102" t="s">
        <v>168</v>
      </c>
      <c r="B9" s="6" t="s">
        <v>169</v>
      </c>
      <c r="C9" s="7" t="s">
        <v>182</v>
      </c>
      <c r="D9" s="6" t="s">
        <v>183</v>
      </c>
      <c r="E9" s="8">
        <v>8</v>
      </c>
      <c r="F9" s="27" t="s">
        <v>240</v>
      </c>
      <c r="G9" s="27">
        <v>252</v>
      </c>
      <c r="H9" s="45"/>
      <c r="I9" s="46" t="str">
        <f t="shared" si="0"/>
        <v/>
      </c>
      <c r="J9" s="46" t="str">
        <f t="shared" si="5"/>
        <v/>
      </c>
      <c r="K9" s="47"/>
      <c r="L9" s="46" t="str">
        <f t="shared" si="6"/>
        <v/>
      </c>
      <c r="M9" s="48" t="str">
        <f t="shared" si="3"/>
        <v/>
      </c>
      <c r="N9" s="48" t="str">
        <f t="shared" si="7"/>
        <v/>
      </c>
      <c r="O9" s="9" t="s">
        <v>15</v>
      </c>
      <c r="P9" s="10">
        <v>924024</v>
      </c>
    </row>
    <row r="10" spans="1:16" x14ac:dyDescent="0.25">
      <c r="A10" s="102" t="s">
        <v>168</v>
      </c>
      <c r="B10" s="6" t="s">
        <v>169</v>
      </c>
      <c r="C10" s="7" t="s">
        <v>184</v>
      </c>
      <c r="D10" s="6" t="s">
        <v>181</v>
      </c>
      <c r="E10" s="8">
        <v>4</v>
      </c>
      <c r="F10" s="27" t="s">
        <v>240</v>
      </c>
      <c r="G10" s="27">
        <v>252</v>
      </c>
      <c r="H10" s="45"/>
      <c r="I10" s="46" t="str">
        <f t="shared" si="0"/>
        <v/>
      </c>
      <c r="J10" s="46" t="str">
        <f t="shared" si="5"/>
        <v/>
      </c>
      <c r="K10" s="47"/>
      <c r="L10" s="46" t="str">
        <f t="shared" si="6"/>
        <v/>
      </c>
      <c r="M10" s="48" t="str">
        <f t="shared" si="3"/>
        <v/>
      </c>
      <c r="N10" s="48" t="str">
        <f t="shared" si="7"/>
        <v/>
      </c>
      <c r="O10" s="9" t="s">
        <v>15</v>
      </c>
      <c r="P10" s="10">
        <v>924024</v>
      </c>
    </row>
    <row r="11" spans="1:16" x14ac:dyDescent="0.25">
      <c r="A11" s="102" t="s">
        <v>168</v>
      </c>
      <c r="B11" s="6" t="s">
        <v>169</v>
      </c>
      <c r="C11" s="7" t="s">
        <v>185</v>
      </c>
      <c r="D11" s="6" t="s">
        <v>186</v>
      </c>
      <c r="E11" s="8">
        <v>21.46</v>
      </c>
      <c r="F11" s="27" t="s">
        <v>235</v>
      </c>
      <c r="G11" s="27">
        <v>252</v>
      </c>
      <c r="H11" s="45"/>
      <c r="I11" s="46" t="str">
        <f t="shared" si="0"/>
        <v/>
      </c>
      <c r="J11" s="46" t="str">
        <f t="shared" si="5"/>
        <v/>
      </c>
      <c r="K11" s="47"/>
      <c r="L11" s="46" t="str">
        <f t="shared" si="6"/>
        <v/>
      </c>
      <c r="M11" s="48" t="str">
        <f t="shared" si="3"/>
        <v/>
      </c>
      <c r="N11" s="48" t="str">
        <f t="shared" si="7"/>
        <v/>
      </c>
      <c r="O11" s="9" t="s">
        <v>15</v>
      </c>
      <c r="P11" s="10">
        <v>924024</v>
      </c>
    </row>
    <row r="12" spans="1:16" x14ac:dyDescent="0.25">
      <c r="A12" s="102" t="s">
        <v>168</v>
      </c>
      <c r="B12" s="6" t="s">
        <v>169</v>
      </c>
      <c r="C12" s="7" t="s">
        <v>187</v>
      </c>
      <c r="D12" s="6" t="s">
        <v>177</v>
      </c>
      <c r="E12" s="8">
        <v>24.23</v>
      </c>
      <c r="F12" s="27" t="s">
        <v>235</v>
      </c>
      <c r="G12" s="27">
        <v>252</v>
      </c>
      <c r="H12" s="45"/>
      <c r="I12" s="46" t="str">
        <f t="shared" si="0"/>
        <v/>
      </c>
      <c r="J12" s="46" t="str">
        <f t="shared" si="5"/>
        <v/>
      </c>
      <c r="K12" s="47"/>
      <c r="L12" s="46" t="str">
        <f t="shared" si="6"/>
        <v/>
      </c>
      <c r="M12" s="48" t="str">
        <f t="shared" si="3"/>
        <v/>
      </c>
      <c r="N12" s="48" t="str">
        <f t="shared" si="7"/>
        <v/>
      </c>
      <c r="O12" s="9" t="s">
        <v>15</v>
      </c>
      <c r="P12" s="10">
        <v>924024</v>
      </c>
    </row>
    <row r="13" spans="1:16" x14ac:dyDescent="0.25">
      <c r="A13" s="102" t="s">
        <v>168</v>
      </c>
      <c r="B13" s="6" t="s">
        <v>169</v>
      </c>
      <c r="C13" s="7" t="s">
        <v>188</v>
      </c>
      <c r="D13" s="6" t="s">
        <v>179</v>
      </c>
      <c r="E13" s="8">
        <v>10.26</v>
      </c>
      <c r="F13" s="27" t="s">
        <v>235</v>
      </c>
      <c r="G13" s="27">
        <v>252</v>
      </c>
      <c r="H13" s="45"/>
      <c r="I13" s="46" t="str">
        <f t="shared" si="0"/>
        <v/>
      </c>
      <c r="J13" s="46" t="str">
        <f t="shared" si="5"/>
        <v/>
      </c>
      <c r="K13" s="47"/>
      <c r="L13" s="46" t="str">
        <f t="shared" si="6"/>
        <v/>
      </c>
      <c r="M13" s="48" t="str">
        <f t="shared" si="3"/>
        <v/>
      </c>
      <c r="N13" s="48" t="str">
        <f t="shared" si="7"/>
        <v/>
      </c>
      <c r="O13" s="9" t="s">
        <v>15</v>
      </c>
      <c r="P13" s="10">
        <v>924024</v>
      </c>
    </row>
    <row r="14" spans="1:16" x14ac:dyDescent="0.25">
      <c r="A14" s="102" t="s">
        <v>168</v>
      </c>
      <c r="B14" s="6" t="s">
        <v>169</v>
      </c>
      <c r="C14" s="7" t="s">
        <v>189</v>
      </c>
      <c r="D14" s="6" t="s">
        <v>190</v>
      </c>
      <c r="E14" s="8">
        <v>13.53</v>
      </c>
      <c r="F14" s="27" t="s">
        <v>235</v>
      </c>
      <c r="G14" s="27">
        <v>252</v>
      </c>
      <c r="H14" s="45"/>
      <c r="I14" s="46" t="str">
        <f t="shared" si="0"/>
        <v/>
      </c>
      <c r="J14" s="46" t="str">
        <f t="shared" si="5"/>
        <v/>
      </c>
      <c r="K14" s="47"/>
      <c r="L14" s="46" t="str">
        <f t="shared" si="6"/>
        <v/>
      </c>
      <c r="M14" s="48" t="str">
        <f t="shared" si="3"/>
        <v/>
      </c>
      <c r="N14" s="48" t="str">
        <f t="shared" si="7"/>
        <v/>
      </c>
      <c r="O14" s="9" t="s">
        <v>15</v>
      </c>
      <c r="P14" s="10">
        <v>924024</v>
      </c>
    </row>
    <row r="15" spans="1:16" x14ac:dyDescent="0.25">
      <c r="A15" s="102" t="s">
        <v>168</v>
      </c>
      <c r="B15" s="6" t="s">
        <v>169</v>
      </c>
      <c r="C15" s="7" t="s">
        <v>191</v>
      </c>
      <c r="D15" s="6" t="s">
        <v>192</v>
      </c>
      <c r="E15" s="8">
        <v>20.05</v>
      </c>
      <c r="F15" s="27" t="s">
        <v>238</v>
      </c>
      <c r="G15" s="27">
        <v>52</v>
      </c>
      <c r="H15" s="45"/>
      <c r="I15" s="46" t="str">
        <f t="shared" si="0"/>
        <v/>
      </c>
      <c r="J15" s="46" t="str">
        <f t="shared" si="5"/>
        <v/>
      </c>
      <c r="K15" s="47"/>
      <c r="L15" s="46" t="str">
        <f t="shared" si="6"/>
        <v/>
      </c>
      <c r="M15" s="48" t="str">
        <f t="shared" si="3"/>
        <v/>
      </c>
      <c r="N15" s="48" t="str">
        <f t="shared" si="7"/>
        <v/>
      </c>
      <c r="O15" s="9" t="s">
        <v>15</v>
      </c>
      <c r="P15" s="10">
        <v>924024</v>
      </c>
    </row>
    <row r="16" spans="1:16" x14ac:dyDescent="0.25">
      <c r="A16" s="102" t="s">
        <v>168</v>
      </c>
      <c r="B16" s="6" t="s">
        <v>169</v>
      </c>
      <c r="C16" s="7" t="s">
        <v>193</v>
      </c>
      <c r="D16" s="6" t="s">
        <v>194</v>
      </c>
      <c r="E16" s="8">
        <v>14.5</v>
      </c>
      <c r="F16" s="27" t="s">
        <v>238</v>
      </c>
      <c r="G16" s="27">
        <v>52</v>
      </c>
      <c r="H16" s="45"/>
      <c r="I16" s="46" t="str">
        <f t="shared" si="0"/>
        <v/>
      </c>
      <c r="J16" s="46" t="str">
        <f t="shared" si="5"/>
        <v/>
      </c>
      <c r="K16" s="47"/>
      <c r="L16" s="46" t="str">
        <f t="shared" si="6"/>
        <v/>
      </c>
      <c r="M16" s="48" t="str">
        <f t="shared" si="3"/>
        <v/>
      </c>
      <c r="N16" s="48" t="str">
        <f t="shared" si="7"/>
        <v/>
      </c>
      <c r="O16" s="9" t="s">
        <v>15</v>
      </c>
      <c r="P16" s="10">
        <v>924024</v>
      </c>
    </row>
    <row r="17" spans="1:16" x14ac:dyDescent="0.25">
      <c r="A17" s="102" t="s">
        <v>168</v>
      </c>
      <c r="B17" s="6" t="s">
        <v>169</v>
      </c>
      <c r="C17" s="7" t="s">
        <v>195</v>
      </c>
      <c r="D17" s="6" t="s">
        <v>43</v>
      </c>
      <c r="E17" s="8">
        <v>11.27</v>
      </c>
      <c r="F17" s="27" t="s">
        <v>238</v>
      </c>
      <c r="G17" s="27">
        <v>52</v>
      </c>
      <c r="H17" s="45"/>
      <c r="I17" s="46" t="str">
        <f t="shared" si="0"/>
        <v/>
      </c>
      <c r="J17" s="46" t="str">
        <f t="shared" si="5"/>
        <v/>
      </c>
      <c r="K17" s="47"/>
      <c r="L17" s="46" t="str">
        <f t="shared" si="6"/>
        <v/>
      </c>
      <c r="M17" s="48" t="str">
        <f t="shared" si="3"/>
        <v/>
      </c>
      <c r="N17" s="48" t="str">
        <f t="shared" si="7"/>
        <v/>
      </c>
      <c r="O17" s="9" t="s">
        <v>15</v>
      </c>
      <c r="P17" s="10">
        <v>924024</v>
      </c>
    </row>
    <row r="18" spans="1:16" x14ac:dyDescent="0.25">
      <c r="A18" s="102" t="s">
        <v>168</v>
      </c>
      <c r="B18" s="6" t="s">
        <v>169</v>
      </c>
      <c r="C18" s="7" t="s">
        <v>196</v>
      </c>
      <c r="D18" s="6" t="s">
        <v>197</v>
      </c>
      <c r="E18" s="8">
        <v>12.77</v>
      </c>
      <c r="F18" s="94" t="s">
        <v>240</v>
      </c>
      <c r="G18" s="27">
        <v>252</v>
      </c>
      <c r="H18" s="45"/>
      <c r="I18" s="46" t="str">
        <f t="shared" si="0"/>
        <v/>
      </c>
      <c r="J18" s="46" t="str">
        <f t="shared" si="5"/>
        <v/>
      </c>
      <c r="K18" s="47"/>
      <c r="L18" s="46" t="str">
        <f t="shared" si="6"/>
        <v/>
      </c>
      <c r="M18" s="48" t="str">
        <f t="shared" si="3"/>
        <v/>
      </c>
      <c r="N18" s="48" t="str">
        <f t="shared" si="7"/>
        <v/>
      </c>
      <c r="O18" s="9" t="s">
        <v>67</v>
      </c>
      <c r="P18" s="10">
        <v>924024</v>
      </c>
    </row>
    <row r="19" spans="1:16" x14ac:dyDescent="0.25">
      <c r="A19" s="102" t="s">
        <v>168</v>
      </c>
      <c r="B19" s="6" t="s">
        <v>169</v>
      </c>
      <c r="C19" s="7" t="s">
        <v>198</v>
      </c>
      <c r="D19" s="6" t="s">
        <v>199</v>
      </c>
      <c r="E19" s="8">
        <v>19.61</v>
      </c>
      <c r="F19" s="27" t="s">
        <v>235</v>
      </c>
      <c r="G19" s="27">
        <v>252</v>
      </c>
      <c r="H19" s="45"/>
      <c r="I19" s="46" t="str">
        <f t="shared" si="0"/>
        <v/>
      </c>
      <c r="J19" s="46" t="str">
        <f t="shared" si="5"/>
        <v/>
      </c>
      <c r="K19" s="47"/>
      <c r="L19" s="46" t="str">
        <f t="shared" si="6"/>
        <v/>
      </c>
      <c r="M19" s="48" t="str">
        <f t="shared" si="3"/>
        <v/>
      </c>
      <c r="N19" s="48" t="str">
        <f t="shared" si="7"/>
        <v/>
      </c>
      <c r="O19" s="9" t="s">
        <v>15</v>
      </c>
      <c r="P19" s="10">
        <v>924024</v>
      </c>
    </row>
    <row r="20" spans="1:16" x14ac:dyDescent="0.25">
      <c r="A20" s="102" t="s">
        <v>168</v>
      </c>
      <c r="B20" s="6" t="s">
        <v>169</v>
      </c>
      <c r="C20" s="7" t="s">
        <v>200</v>
      </c>
      <c r="D20" s="6" t="s">
        <v>100</v>
      </c>
      <c r="E20" s="8">
        <v>13.8</v>
      </c>
      <c r="F20" s="27" t="s">
        <v>14</v>
      </c>
      <c r="G20" s="27">
        <v>52</v>
      </c>
      <c r="H20" s="45"/>
      <c r="I20" s="46" t="str">
        <f t="shared" si="0"/>
        <v/>
      </c>
      <c r="J20" s="46" t="str">
        <f t="shared" si="5"/>
        <v/>
      </c>
      <c r="K20" s="47"/>
      <c r="L20" s="46" t="str">
        <f t="shared" si="6"/>
        <v/>
      </c>
      <c r="M20" s="48" t="str">
        <f t="shared" si="3"/>
        <v/>
      </c>
      <c r="N20" s="48" t="str">
        <f t="shared" si="7"/>
        <v/>
      </c>
      <c r="O20" s="9" t="s">
        <v>15</v>
      </c>
      <c r="P20" s="10">
        <v>924024</v>
      </c>
    </row>
    <row r="21" spans="1:16" ht="12" customHeight="1" x14ac:dyDescent="0.25">
      <c r="A21" s="103" t="s">
        <v>201</v>
      </c>
      <c r="B21" s="15"/>
      <c r="C21" s="15"/>
      <c r="D21" s="15"/>
      <c r="E21" s="15"/>
      <c r="F21" s="95"/>
      <c r="G21" s="94"/>
      <c r="H21" s="49"/>
      <c r="I21" s="50"/>
      <c r="J21" s="50"/>
      <c r="K21" s="51"/>
      <c r="L21" s="50"/>
      <c r="M21" s="92"/>
      <c r="N21" s="92"/>
      <c r="O21" s="96"/>
      <c r="P21" s="104"/>
    </row>
    <row r="22" spans="1:16" x14ac:dyDescent="0.25">
      <c r="A22" s="102" t="s">
        <v>202</v>
      </c>
      <c r="B22" s="6" t="s">
        <v>11</v>
      </c>
      <c r="C22" s="19" t="s">
        <v>203</v>
      </c>
      <c r="D22" s="19" t="s">
        <v>204</v>
      </c>
      <c r="E22" s="20">
        <v>3.7</v>
      </c>
      <c r="F22" s="27" t="s">
        <v>240</v>
      </c>
      <c r="G22" s="27">
        <v>252</v>
      </c>
      <c r="H22" s="45"/>
      <c r="I22" s="46" t="str">
        <f t="shared" ref="I22:I27" si="8">IF(H22&gt;0,E22/H22,"")</f>
        <v/>
      </c>
      <c r="J22" s="46" t="str">
        <f t="shared" si="5"/>
        <v/>
      </c>
      <c r="K22" s="47"/>
      <c r="L22" s="46" t="str">
        <f t="shared" si="6"/>
        <v/>
      </c>
      <c r="M22" s="48" t="str">
        <f t="shared" ref="M22:M27" si="9">IF(H22&gt;0,ROUND(E22*G22*L22,2),"")</f>
        <v/>
      </c>
      <c r="N22" s="48" t="str">
        <f t="shared" si="7"/>
        <v/>
      </c>
      <c r="O22" s="9" t="s">
        <v>15</v>
      </c>
      <c r="P22" s="10">
        <v>924024</v>
      </c>
    </row>
    <row r="23" spans="1:16" x14ac:dyDescent="0.25">
      <c r="A23" s="102" t="s">
        <v>202</v>
      </c>
      <c r="B23" s="6" t="s">
        <v>11</v>
      </c>
      <c r="C23" s="19" t="s">
        <v>205</v>
      </c>
      <c r="D23" s="19" t="s">
        <v>206</v>
      </c>
      <c r="E23" s="20">
        <v>2.36</v>
      </c>
      <c r="F23" s="27" t="s">
        <v>240</v>
      </c>
      <c r="G23" s="27">
        <v>252</v>
      </c>
      <c r="H23" s="45"/>
      <c r="I23" s="46" t="str">
        <f t="shared" si="8"/>
        <v/>
      </c>
      <c r="J23" s="46" t="str">
        <f t="shared" si="5"/>
        <v/>
      </c>
      <c r="K23" s="47"/>
      <c r="L23" s="46" t="str">
        <f t="shared" si="6"/>
        <v/>
      </c>
      <c r="M23" s="48" t="str">
        <f t="shared" si="9"/>
        <v/>
      </c>
      <c r="N23" s="48" t="str">
        <f t="shared" si="7"/>
        <v/>
      </c>
      <c r="O23" s="9" t="s">
        <v>15</v>
      </c>
      <c r="P23" s="10">
        <v>924024</v>
      </c>
    </row>
    <row r="24" spans="1:16" x14ac:dyDescent="0.25">
      <c r="A24" s="102" t="s">
        <v>202</v>
      </c>
      <c r="B24" s="6" t="s">
        <v>11</v>
      </c>
      <c r="C24" s="19" t="s">
        <v>207</v>
      </c>
      <c r="D24" s="19" t="s">
        <v>208</v>
      </c>
      <c r="E24" s="20">
        <v>7.39</v>
      </c>
      <c r="F24" s="27" t="s">
        <v>240</v>
      </c>
      <c r="G24" s="27">
        <v>252</v>
      </c>
      <c r="H24" s="45"/>
      <c r="I24" s="46" t="str">
        <f t="shared" si="8"/>
        <v/>
      </c>
      <c r="J24" s="46" t="str">
        <f t="shared" si="5"/>
        <v/>
      </c>
      <c r="K24" s="47"/>
      <c r="L24" s="46" t="str">
        <f t="shared" si="6"/>
        <v/>
      </c>
      <c r="M24" s="48" t="str">
        <f t="shared" si="9"/>
        <v/>
      </c>
      <c r="N24" s="48" t="str">
        <f t="shared" si="7"/>
        <v/>
      </c>
      <c r="O24" s="9" t="s">
        <v>15</v>
      </c>
      <c r="P24" s="10">
        <v>924024</v>
      </c>
    </row>
    <row r="25" spans="1:16" x14ac:dyDescent="0.25">
      <c r="A25" s="102" t="s">
        <v>202</v>
      </c>
      <c r="B25" s="6" t="s">
        <v>11</v>
      </c>
      <c r="C25" s="19" t="s">
        <v>209</v>
      </c>
      <c r="D25" s="19" t="s">
        <v>210</v>
      </c>
      <c r="E25" s="20">
        <v>12.29</v>
      </c>
      <c r="F25" s="27" t="s">
        <v>235</v>
      </c>
      <c r="G25" s="27">
        <v>252</v>
      </c>
      <c r="H25" s="45"/>
      <c r="I25" s="46" t="str">
        <f t="shared" si="8"/>
        <v/>
      </c>
      <c r="J25" s="46" t="str">
        <f t="shared" si="5"/>
        <v/>
      </c>
      <c r="K25" s="47"/>
      <c r="L25" s="46" t="str">
        <f t="shared" si="6"/>
        <v/>
      </c>
      <c r="M25" s="48" t="str">
        <f t="shared" si="9"/>
        <v/>
      </c>
      <c r="N25" s="48" t="str">
        <f t="shared" si="7"/>
        <v/>
      </c>
      <c r="O25" s="9" t="s">
        <v>15</v>
      </c>
      <c r="P25" s="10">
        <v>924024</v>
      </c>
    </row>
    <row r="26" spans="1:16" x14ac:dyDescent="0.25">
      <c r="A26" s="102" t="s">
        <v>202</v>
      </c>
      <c r="B26" s="6" t="s">
        <v>11</v>
      </c>
      <c r="C26" s="19" t="s">
        <v>211</v>
      </c>
      <c r="D26" s="19" t="s">
        <v>212</v>
      </c>
      <c r="E26" s="20">
        <v>16.77</v>
      </c>
      <c r="F26" s="27" t="s">
        <v>238</v>
      </c>
      <c r="G26" s="27">
        <v>52</v>
      </c>
      <c r="H26" s="45"/>
      <c r="I26" s="46" t="str">
        <f t="shared" si="8"/>
        <v/>
      </c>
      <c r="J26" s="46" t="str">
        <f t="shared" si="5"/>
        <v/>
      </c>
      <c r="K26" s="47"/>
      <c r="L26" s="46" t="str">
        <f t="shared" si="6"/>
        <v/>
      </c>
      <c r="M26" s="48" t="str">
        <f t="shared" si="9"/>
        <v/>
      </c>
      <c r="N26" s="48" t="str">
        <f t="shared" si="7"/>
        <v/>
      </c>
      <c r="O26" s="9" t="s">
        <v>15</v>
      </c>
      <c r="P26" s="10">
        <v>924024</v>
      </c>
    </row>
    <row r="27" spans="1:16" ht="15.75" thickBot="1" x14ac:dyDescent="0.3">
      <c r="A27" s="105" t="s">
        <v>202</v>
      </c>
      <c r="B27" s="106" t="s">
        <v>11</v>
      </c>
      <c r="C27" s="107" t="s">
        <v>213</v>
      </c>
      <c r="D27" s="107" t="s">
        <v>169</v>
      </c>
      <c r="E27" s="108">
        <v>36.17</v>
      </c>
      <c r="F27" s="109" t="s">
        <v>235</v>
      </c>
      <c r="G27" s="109">
        <v>252</v>
      </c>
      <c r="H27" s="81"/>
      <c r="I27" s="82" t="str">
        <f t="shared" si="8"/>
        <v/>
      </c>
      <c r="J27" s="82" t="str">
        <f t="shared" si="5"/>
        <v/>
      </c>
      <c r="K27" s="83"/>
      <c r="L27" s="82" t="str">
        <f t="shared" si="6"/>
        <v/>
      </c>
      <c r="M27" s="84" t="str">
        <f t="shared" si="9"/>
        <v/>
      </c>
      <c r="N27" s="84" t="str">
        <f t="shared" si="7"/>
        <v/>
      </c>
      <c r="O27" s="110" t="s">
        <v>15</v>
      </c>
      <c r="P27" s="111">
        <v>924024</v>
      </c>
    </row>
    <row r="28" spans="1:16" ht="15.75" thickBot="1" x14ac:dyDescent="0.3">
      <c r="M28" s="113">
        <f>SUM(M3:M27)</f>
        <v>0</v>
      </c>
    </row>
  </sheetData>
  <sheetProtection algorithmName="SHA-512" hashValue="/RXC4GkWyD0XK5mmIO6fzHyWw+Aye5TNqxC68NQW7b6JE12balIryHvZn3AbzhdPHY8PZ1FnpB1A1ho+8NnYgQ==" saltValue="7HTksZSmweYnv117dQBTXQ==" spinCount="100000" sheet="1" objects="1" scenarios="1" sort="0" autoFilter="0"/>
  <autoFilter ref="A1:G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F3" sqref="F3:I13"/>
    </sheetView>
  </sheetViews>
  <sheetFormatPr baseColWidth="10" defaultColWidth="11.42578125" defaultRowHeight="12.75" x14ac:dyDescent="0.2"/>
  <cols>
    <col min="1" max="2" width="11.42578125" style="37"/>
    <col min="3" max="3" width="9.7109375" style="37" customWidth="1"/>
    <col min="4" max="4" width="15.7109375" style="37" customWidth="1"/>
    <col min="5" max="5" width="16.7109375" style="37" customWidth="1"/>
    <col min="6" max="6" width="18.42578125" style="37" customWidth="1"/>
    <col min="7" max="7" width="14.42578125" style="37" customWidth="1"/>
    <col min="8" max="8" width="14.5703125" style="37" customWidth="1"/>
    <col min="9" max="9" width="14" style="37" customWidth="1"/>
    <col min="10" max="16384" width="11.42578125" style="37"/>
  </cols>
  <sheetData>
    <row r="1" spans="1:9" x14ac:dyDescent="0.2">
      <c r="A1" s="38" t="s">
        <v>249</v>
      </c>
    </row>
    <row r="2" spans="1:9" ht="13.5" thickBot="1" x14ac:dyDescent="0.25"/>
    <row r="3" spans="1:9" ht="13.5" thickBot="1" x14ac:dyDescent="0.25">
      <c r="A3" s="117" t="s">
        <v>260</v>
      </c>
      <c r="B3" s="118" t="s">
        <v>261</v>
      </c>
      <c r="C3" s="119" t="s">
        <v>248</v>
      </c>
      <c r="D3" s="118"/>
      <c r="E3" s="118" t="s">
        <v>262</v>
      </c>
      <c r="F3" s="174" t="s">
        <v>263</v>
      </c>
      <c r="G3" s="175"/>
      <c r="H3" s="176"/>
      <c r="I3" s="177"/>
    </row>
    <row r="4" spans="1:9" ht="15" x14ac:dyDescent="0.25">
      <c r="A4" s="120"/>
      <c r="B4" s="121"/>
      <c r="C4" s="122"/>
      <c r="D4" s="121"/>
      <c r="E4" s="121"/>
      <c r="F4" s="153"/>
      <c r="G4" s="154"/>
      <c r="H4" s="123" t="s">
        <v>264</v>
      </c>
      <c r="I4" s="123" t="s">
        <v>264</v>
      </c>
    </row>
    <row r="5" spans="1:9" x14ac:dyDescent="0.2">
      <c r="A5" s="124"/>
      <c r="B5" s="125"/>
      <c r="D5" s="126" t="s">
        <v>265</v>
      </c>
      <c r="E5" s="125"/>
      <c r="F5" s="127" t="s">
        <v>266</v>
      </c>
      <c r="G5" s="128" t="s">
        <v>267</v>
      </c>
      <c r="H5" s="129" t="s">
        <v>268</v>
      </c>
      <c r="I5" s="129" t="s">
        <v>269</v>
      </c>
    </row>
    <row r="6" spans="1:9" ht="13.5" thickBot="1" x14ac:dyDescent="0.25">
      <c r="A6" s="124"/>
      <c r="B6" s="125"/>
      <c r="D6" s="130" t="s">
        <v>270</v>
      </c>
      <c r="E6" s="125"/>
      <c r="F6" s="131"/>
      <c r="G6" s="132"/>
      <c r="H6" s="129" t="s">
        <v>271</v>
      </c>
      <c r="I6" s="129" t="s">
        <v>272</v>
      </c>
    </row>
    <row r="7" spans="1:9" x14ac:dyDescent="0.2">
      <c r="A7" s="133"/>
      <c r="B7" s="134"/>
      <c r="C7" s="135"/>
      <c r="D7" s="135"/>
      <c r="E7" s="134"/>
      <c r="F7" s="136"/>
      <c r="G7" s="136"/>
      <c r="H7" s="137"/>
      <c r="I7" s="137"/>
    </row>
    <row r="8" spans="1:9" x14ac:dyDescent="0.2">
      <c r="A8" s="150">
        <v>1</v>
      </c>
      <c r="B8" s="151" t="s">
        <v>246</v>
      </c>
      <c r="C8" s="152" t="s">
        <v>247</v>
      </c>
      <c r="D8" s="152"/>
      <c r="E8" s="151">
        <v>299.45999999999998</v>
      </c>
      <c r="F8" s="138"/>
      <c r="G8" s="138"/>
      <c r="H8" s="139">
        <f t="shared" ref="H8:H13" si="0">G8*E8</f>
        <v>0</v>
      </c>
      <c r="I8" s="139">
        <f t="shared" ref="I8:I13" si="1">H8*2</f>
        <v>0</v>
      </c>
    </row>
    <row r="9" spans="1:9" x14ac:dyDescent="0.2">
      <c r="A9" s="150">
        <v>2</v>
      </c>
      <c r="B9" s="151" t="s">
        <v>246</v>
      </c>
      <c r="C9" s="152" t="s">
        <v>215</v>
      </c>
      <c r="D9" s="152"/>
      <c r="E9" s="151">
        <v>46.8</v>
      </c>
      <c r="F9" s="138"/>
      <c r="G9" s="138"/>
      <c r="H9" s="139">
        <f t="shared" si="0"/>
        <v>0</v>
      </c>
      <c r="I9" s="139">
        <f t="shared" si="1"/>
        <v>0</v>
      </c>
    </row>
    <row r="10" spans="1:9" x14ac:dyDescent="0.2">
      <c r="A10" s="150">
        <v>3</v>
      </c>
      <c r="B10" s="151" t="s">
        <v>246</v>
      </c>
      <c r="C10" s="152" t="s">
        <v>245</v>
      </c>
      <c r="D10" s="152"/>
      <c r="E10" s="151">
        <v>139.26</v>
      </c>
      <c r="F10" s="138"/>
      <c r="G10" s="138"/>
      <c r="H10" s="139">
        <f t="shared" si="0"/>
        <v>0</v>
      </c>
      <c r="I10" s="139">
        <f t="shared" si="1"/>
        <v>0</v>
      </c>
    </row>
    <row r="11" spans="1:9" x14ac:dyDescent="0.2">
      <c r="A11" s="150">
        <v>4</v>
      </c>
      <c r="B11" s="151" t="s">
        <v>244</v>
      </c>
      <c r="C11" s="152" t="s">
        <v>215</v>
      </c>
      <c r="D11" s="152"/>
      <c r="E11" s="151">
        <v>110</v>
      </c>
      <c r="F11" s="138"/>
      <c r="G11" s="138"/>
      <c r="H11" s="139">
        <f t="shared" si="0"/>
        <v>0</v>
      </c>
      <c r="I11" s="139">
        <f t="shared" si="1"/>
        <v>0</v>
      </c>
    </row>
    <row r="12" spans="1:9" x14ac:dyDescent="0.2">
      <c r="A12" s="150">
        <v>5</v>
      </c>
      <c r="B12" s="151" t="s">
        <v>243</v>
      </c>
      <c r="C12" s="152" t="s">
        <v>167</v>
      </c>
      <c r="D12" s="152"/>
      <c r="E12" s="151">
        <v>27.48</v>
      </c>
      <c r="F12" s="138"/>
      <c r="G12" s="138"/>
      <c r="H12" s="139">
        <f t="shared" si="0"/>
        <v>0</v>
      </c>
      <c r="I12" s="139">
        <f t="shared" si="1"/>
        <v>0</v>
      </c>
    </row>
    <row r="13" spans="1:9" x14ac:dyDescent="0.2">
      <c r="A13" s="150">
        <v>6</v>
      </c>
      <c r="B13" s="151" t="s">
        <v>243</v>
      </c>
      <c r="C13" s="152" t="s">
        <v>201</v>
      </c>
      <c r="D13" s="152"/>
      <c r="E13" s="151">
        <v>12.64</v>
      </c>
      <c r="F13" s="138"/>
      <c r="G13" s="138"/>
      <c r="H13" s="139">
        <f t="shared" si="0"/>
        <v>0</v>
      </c>
      <c r="I13" s="139">
        <f t="shared" si="1"/>
        <v>0</v>
      </c>
    </row>
    <row r="14" spans="1:9" ht="13.5" thickBot="1" x14ac:dyDescent="0.25">
      <c r="A14" s="140"/>
      <c r="B14" s="141"/>
      <c r="C14" s="141"/>
      <c r="D14" s="141"/>
      <c r="E14" s="141"/>
      <c r="F14" s="142"/>
      <c r="G14" s="142"/>
      <c r="H14" s="143"/>
      <c r="I14" s="143"/>
    </row>
    <row r="15" spans="1:9" ht="16.5" customHeight="1" thickBot="1" x14ac:dyDescent="0.25">
      <c r="A15" s="144" t="s">
        <v>273</v>
      </c>
      <c r="B15" s="145"/>
      <c r="C15" s="145"/>
      <c r="D15" s="145"/>
      <c r="E15" s="146">
        <f>SUM(E8:E14)</f>
        <v>635.64</v>
      </c>
      <c r="F15" s="147"/>
      <c r="G15" s="147"/>
      <c r="H15" s="148"/>
      <c r="I15" s="162">
        <f>SUM(I8:I14)</f>
        <v>0</v>
      </c>
    </row>
    <row r="16" spans="1:9" ht="15" x14ac:dyDescent="0.25">
      <c r="A16"/>
      <c r="B16"/>
      <c r="C16"/>
      <c r="D16"/>
      <c r="E16"/>
      <c r="F16"/>
      <c r="G16"/>
      <c r="H16"/>
      <c r="I16" s="149"/>
    </row>
  </sheetData>
  <sheetProtection algorithmName="SHA-512" hashValue="UYDNmu6GTnnEVw6IyjkTnA0vMd8v2H+3QpVTJ/z7QOZKH8swQ7ixTLMaz81lupCK5eWu+eTBhtAsrLreVf70zg==" saltValue="RejRYbqfYg9Ymv3/CWHKdw==" spinCount="100000" sheet="1" objects="1" scenarios="1" sort="0" autoFilter="0"/>
  <protectedRanges>
    <protectedRange password="CEBA" sqref="A3:E4 D5:D6 C14:E15 C7:D13 A5:B15 E5:E13" name="Bereich1"/>
  </protectedRanges>
  <mergeCells count="1">
    <mergeCell ref="F3:I3"/>
  </mergeCells>
  <pageMargins left="0.74803149606299213" right="0.74803149606299213" top="1.1417322834645669" bottom="0.51181102362204722" header="0.51181102362204722" footer="0.31496062992125984"/>
  <pageSetup paperSize="9" scale="110" orientation="landscape" r:id="rId1"/>
  <headerFooter alignWithMargins="0">
    <oddHeader>&amp;L&amp;G&amp;R&amp;"Arial,Fett"&amp;A</oddHeader>
    <oddFooter>&amp;L&amp;8&amp;F / &amp;A; erstellt: O. Dostmann (Tel.:  0371-333-33450), Ausdruck vom &amp;D&amp;RSeite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Preiszusammenstellung Los 7</vt:lpstr>
      <vt:lpstr>F2</vt:lpstr>
      <vt:lpstr>KW</vt:lpstr>
      <vt:lpstr>F4</vt:lpstr>
      <vt:lpstr>GFV</vt:lpstr>
    </vt:vector>
  </TitlesOfParts>
  <Company>Firmengruppe Goetz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Hirmer, Antje</dc:creator>
  <cp:lastModifiedBy>Oehme, Janine</cp:lastModifiedBy>
  <cp:lastPrinted>2025-03-27T12:43:51Z</cp:lastPrinted>
  <dcterms:created xsi:type="dcterms:W3CDTF">2024-12-13T09:29:25Z</dcterms:created>
  <dcterms:modified xsi:type="dcterms:W3CDTF">2025-03-27T12:43:55Z</dcterms:modified>
</cp:coreProperties>
</file>