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N:\WW\ZBM\7-Datensicherung-ZBM\SüßJ\Janine\2 - Ausschreibungen\OFFEN 2025 Unterhalts- und Glasreinigung\3. Vergabeunterlagen\Preisblätter\"/>
    </mc:Choice>
  </mc:AlternateContent>
  <bookViews>
    <workbookView xWindow="240" yWindow="90" windowWidth="11100" windowHeight="6705"/>
  </bookViews>
  <sheets>
    <sheet name="Preiszusammenstellung Los 6" sheetId="3" r:id="rId1"/>
    <sheet name="RFV Los 6 MedBfS" sheetId="1" r:id="rId2"/>
    <sheet name="GFV Los 6 MedBfS" sheetId="2" r:id="rId3"/>
  </sheets>
  <definedNames>
    <definedName name="_xlnm._FilterDatabase" localSheetId="1" hidden="1">'RFV Los 6 MedBfS'!$A$3:$M$113</definedName>
  </definedNames>
  <calcPr calcId="162913"/>
</workbook>
</file>

<file path=xl/calcChain.xml><?xml version="1.0" encoding="utf-8"?>
<calcChain xmlns="http://schemas.openxmlformats.org/spreadsheetml/2006/main">
  <c r="G5" i="1" l="1"/>
  <c r="G6" i="1" l="1"/>
  <c r="G7" i="1"/>
  <c r="G8" i="1"/>
  <c r="G9" i="1"/>
  <c r="G10" i="1"/>
  <c r="G11" i="1"/>
  <c r="G12" i="1"/>
  <c r="G13" i="1"/>
  <c r="G14" i="1"/>
  <c r="G15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I8" i="2" l="1"/>
  <c r="J8" i="2" s="1"/>
  <c r="E10" i="2" l="1"/>
  <c r="J10" i="2"/>
  <c r="B8" i="3" s="1"/>
  <c r="J6" i="1" l="1"/>
  <c r="K6" i="1" s="1"/>
  <c r="L6" i="1" s="1"/>
  <c r="J7" i="1"/>
  <c r="K7" i="1" s="1"/>
  <c r="L7" i="1" s="1"/>
  <c r="J8" i="1"/>
  <c r="K8" i="1" s="1"/>
  <c r="L8" i="1" s="1"/>
  <c r="J9" i="1"/>
  <c r="K9" i="1" s="1"/>
  <c r="L9" i="1" s="1"/>
  <c r="J10" i="1"/>
  <c r="K10" i="1" s="1"/>
  <c r="L10" i="1" s="1"/>
  <c r="J11" i="1"/>
  <c r="K11" i="1" s="1"/>
  <c r="L11" i="1" s="1"/>
  <c r="J12" i="1"/>
  <c r="K12" i="1" s="1"/>
  <c r="L12" i="1" s="1"/>
  <c r="J13" i="1"/>
  <c r="K13" i="1" s="1"/>
  <c r="L13" i="1" s="1"/>
  <c r="J14" i="1"/>
  <c r="K14" i="1" s="1"/>
  <c r="L14" i="1" s="1"/>
  <c r="J15" i="1"/>
  <c r="K15" i="1" s="1"/>
  <c r="L15" i="1" s="1"/>
  <c r="J17" i="1"/>
  <c r="K17" i="1" s="1"/>
  <c r="L17" i="1" s="1"/>
  <c r="J18" i="1"/>
  <c r="K18" i="1" s="1"/>
  <c r="L18" i="1" s="1"/>
  <c r="J19" i="1"/>
  <c r="K19" i="1" s="1"/>
  <c r="L19" i="1" s="1"/>
  <c r="J20" i="1"/>
  <c r="K20" i="1" s="1"/>
  <c r="L20" i="1" s="1"/>
  <c r="J21" i="1"/>
  <c r="K21" i="1" s="1"/>
  <c r="L21" i="1" s="1"/>
  <c r="J22" i="1"/>
  <c r="K22" i="1" s="1"/>
  <c r="L22" i="1" s="1"/>
  <c r="J23" i="1"/>
  <c r="K23" i="1" s="1"/>
  <c r="L23" i="1" s="1"/>
  <c r="J24" i="1"/>
  <c r="K24" i="1" s="1"/>
  <c r="L24" i="1" s="1"/>
  <c r="J25" i="1"/>
  <c r="K25" i="1" s="1"/>
  <c r="L25" i="1" s="1"/>
  <c r="J26" i="1"/>
  <c r="K26" i="1" s="1"/>
  <c r="L26" i="1" s="1"/>
  <c r="J27" i="1"/>
  <c r="K27" i="1" s="1"/>
  <c r="L27" i="1" s="1"/>
  <c r="J28" i="1"/>
  <c r="K28" i="1" s="1"/>
  <c r="L28" i="1" s="1"/>
  <c r="J29" i="1"/>
  <c r="K29" i="1" s="1"/>
  <c r="L29" i="1" s="1"/>
  <c r="J30" i="1"/>
  <c r="K30" i="1" s="1"/>
  <c r="L30" i="1" s="1"/>
  <c r="J31" i="1"/>
  <c r="K31" i="1" s="1"/>
  <c r="L31" i="1" s="1"/>
  <c r="J32" i="1"/>
  <c r="K32" i="1" s="1"/>
  <c r="L32" i="1" s="1"/>
  <c r="J33" i="1"/>
  <c r="K33" i="1" s="1"/>
  <c r="L33" i="1" s="1"/>
  <c r="J34" i="1"/>
  <c r="K34" i="1" s="1"/>
  <c r="L34" i="1" s="1"/>
  <c r="J35" i="1"/>
  <c r="K35" i="1" s="1"/>
  <c r="L35" i="1" s="1"/>
  <c r="J36" i="1"/>
  <c r="K36" i="1" s="1"/>
  <c r="L36" i="1" s="1"/>
  <c r="J37" i="1"/>
  <c r="K37" i="1" s="1"/>
  <c r="L37" i="1" s="1"/>
  <c r="J38" i="1"/>
  <c r="K38" i="1" s="1"/>
  <c r="L38" i="1" s="1"/>
  <c r="J39" i="1"/>
  <c r="K39" i="1" s="1"/>
  <c r="L39" i="1" s="1"/>
  <c r="J41" i="1"/>
  <c r="K41" i="1" s="1"/>
  <c r="L41" i="1" s="1"/>
  <c r="J42" i="1"/>
  <c r="K42" i="1" s="1"/>
  <c r="L42" i="1" s="1"/>
  <c r="J43" i="1"/>
  <c r="K43" i="1" s="1"/>
  <c r="L43" i="1" s="1"/>
  <c r="J44" i="1"/>
  <c r="K44" i="1" s="1"/>
  <c r="L44" i="1" s="1"/>
  <c r="J45" i="1"/>
  <c r="K45" i="1" s="1"/>
  <c r="L45" i="1" s="1"/>
  <c r="J46" i="1"/>
  <c r="K46" i="1" s="1"/>
  <c r="L46" i="1" s="1"/>
  <c r="J47" i="1"/>
  <c r="K47" i="1" s="1"/>
  <c r="L47" i="1" s="1"/>
  <c r="J48" i="1"/>
  <c r="K48" i="1" s="1"/>
  <c r="L48" i="1" s="1"/>
  <c r="J49" i="1"/>
  <c r="K49" i="1" s="1"/>
  <c r="L49" i="1" s="1"/>
  <c r="J50" i="1"/>
  <c r="K50" i="1" s="1"/>
  <c r="L50" i="1" s="1"/>
  <c r="J51" i="1"/>
  <c r="K51" i="1" s="1"/>
  <c r="L51" i="1" s="1"/>
  <c r="J52" i="1"/>
  <c r="K52" i="1" s="1"/>
  <c r="L52" i="1" s="1"/>
  <c r="J53" i="1"/>
  <c r="K53" i="1" s="1"/>
  <c r="L53" i="1" s="1"/>
  <c r="J54" i="1"/>
  <c r="K54" i="1" s="1"/>
  <c r="L54" i="1" s="1"/>
  <c r="J55" i="1"/>
  <c r="K55" i="1" s="1"/>
  <c r="L55" i="1" s="1"/>
  <c r="J56" i="1"/>
  <c r="K56" i="1" s="1"/>
  <c r="L56" i="1" s="1"/>
  <c r="J57" i="1"/>
  <c r="K57" i="1" s="1"/>
  <c r="L57" i="1" s="1"/>
  <c r="J58" i="1"/>
  <c r="K58" i="1" s="1"/>
  <c r="L58" i="1" s="1"/>
  <c r="J59" i="1"/>
  <c r="K59" i="1" s="1"/>
  <c r="L59" i="1" s="1"/>
  <c r="J60" i="1"/>
  <c r="K60" i="1" s="1"/>
  <c r="L60" i="1" s="1"/>
  <c r="J61" i="1"/>
  <c r="K61" i="1" s="1"/>
  <c r="L61" i="1" s="1"/>
  <c r="J62" i="1"/>
  <c r="K62" i="1" s="1"/>
  <c r="L62" i="1" s="1"/>
  <c r="J63" i="1"/>
  <c r="K63" i="1" s="1"/>
  <c r="L63" i="1" s="1"/>
  <c r="J64" i="1"/>
  <c r="K64" i="1" s="1"/>
  <c r="L64" i="1" s="1"/>
  <c r="J65" i="1"/>
  <c r="K65" i="1" s="1"/>
  <c r="L65" i="1" s="1"/>
  <c r="J66" i="1"/>
  <c r="K66" i="1" s="1"/>
  <c r="L66" i="1" s="1"/>
  <c r="J67" i="1"/>
  <c r="K67" i="1" s="1"/>
  <c r="L67" i="1" s="1"/>
  <c r="J68" i="1"/>
  <c r="K68" i="1" s="1"/>
  <c r="L68" i="1" s="1"/>
  <c r="J69" i="1"/>
  <c r="K69" i="1" s="1"/>
  <c r="L69" i="1" s="1"/>
  <c r="J70" i="1"/>
  <c r="K70" i="1" s="1"/>
  <c r="L70" i="1" s="1"/>
  <c r="J72" i="1"/>
  <c r="K72" i="1" s="1"/>
  <c r="L72" i="1" s="1"/>
  <c r="J73" i="1"/>
  <c r="K73" i="1" s="1"/>
  <c r="L73" i="1" s="1"/>
  <c r="J74" i="1"/>
  <c r="K74" i="1" s="1"/>
  <c r="L74" i="1" s="1"/>
  <c r="J75" i="1"/>
  <c r="K75" i="1" s="1"/>
  <c r="L75" i="1" s="1"/>
  <c r="J76" i="1"/>
  <c r="K76" i="1" s="1"/>
  <c r="L76" i="1" s="1"/>
  <c r="J77" i="1"/>
  <c r="K77" i="1" s="1"/>
  <c r="L77" i="1" s="1"/>
  <c r="J78" i="1"/>
  <c r="K78" i="1" s="1"/>
  <c r="L78" i="1" s="1"/>
  <c r="J79" i="1"/>
  <c r="K79" i="1" s="1"/>
  <c r="L79" i="1" s="1"/>
  <c r="J80" i="1"/>
  <c r="K80" i="1" s="1"/>
  <c r="L80" i="1" s="1"/>
  <c r="J81" i="1"/>
  <c r="K81" i="1" s="1"/>
  <c r="L81" i="1" s="1"/>
  <c r="J82" i="1"/>
  <c r="K82" i="1" s="1"/>
  <c r="L82" i="1" s="1"/>
  <c r="J83" i="1"/>
  <c r="K83" i="1" s="1"/>
  <c r="L83" i="1" s="1"/>
  <c r="J84" i="1"/>
  <c r="K84" i="1" s="1"/>
  <c r="L84" i="1" s="1"/>
  <c r="J85" i="1"/>
  <c r="K85" i="1" s="1"/>
  <c r="L85" i="1" s="1"/>
  <c r="J86" i="1"/>
  <c r="K86" i="1" s="1"/>
  <c r="L86" i="1" s="1"/>
  <c r="J87" i="1"/>
  <c r="K87" i="1" s="1"/>
  <c r="L87" i="1" s="1"/>
  <c r="J88" i="1"/>
  <c r="K88" i="1" s="1"/>
  <c r="L88" i="1" s="1"/>
  <c r="J89" i="1"/>
  <c r="K89" i="1" s="1"/>
  <c r="L89" i="1" s="1"/>
  <c r="J90" i="1"/>
  <c r="K90" i="1" s="1"/>
  <c r="L90" i="1" s="1"/>
  <c r="J91" i="1"/>
  <c r="K91" i="1" s="1"/>
  <c r="L91" i="1" s="1"/>
  <c r="J92" i="1"/>
  <c r="K92" i="1" s="1"/>
  <c r="L92" i="1" s="1"/>
  <c r="J93" i="1"/>
  <c r="K93" i="1" s="1"/>
  <c r="L93" i="1" s="1"/>
  <c r="J94" i="1"/>
  <c r="K94" i="1" s="1"/>
  <c r="L94" i="1" s="1"/>
  <c r="J95" i="1"/>
  <c r="K95" i="1" s="1"/>
  <c r="L95" i="1" s="1"/>
  <c r="J96" i="1"/>
  <c r="K96" i="1" s="1"/>
  <c r="L96" i="1" s="1"/>
  <c r="J97" i="1"/>
  <c r="K97" i="1" s="1"/>
  <c r="L97" i="1" s="1"/>
  <c r="J98" i="1"/>
  <c r="K98" i="1" s="1"/>
  <c r="L98" i="1" s="1"/>
  <c r="J99" i="1"/>
  <c r="K99" i="1" s="1"/>
  <c r="L99" i="1" s="1"/>
  <c r="J100" i="1"/>
  <c r="K100" i="1" s="1"/>
  <c r="L100" i="1" s="1"/>
  <c r="J102" i="1"/>
  <c r="K102" i="1" s="1"/>
  <c r="L102" i="1" s="1"/>
  <c r="J103" i="1"/>
  <c r="K103" i="1" s="1"/>
  <c r="L103" i="1" s="1"/>
  <c r="J104" i="1"/>
  <c r="K104" i="1" s="1"/>
  <c r="L104" i="1" s="1"/>
  <c r="J105" i="1"/>
  <c r="K105" i="1" s="1"/>
  <c r="L105" i="1" s="1"/>
  <c r="J106" i="1"/>
  <c r="K106" i="1" s="1"/>
  <c r="L106" i="1" s="1"/>
  <c r="J107" i="1"/>
  <c r="K107" i="1" s="1"/>
  <c r="L107" i="1" s="1"/>
  <c r="J108" i="1"/>
  <c r="K108" i="1" s="1"/>
  <c r="L108" i="1" s="1"/>
  <c r="J109" i="1"/>
  <c r="K109" i="1" s="1"/>
  <c r="L109" i="1" s="1"/>
  <c r="J110" i="1"/>
  <c r="K110" i="1" s="1"/>
  <c r="L110" i="1" s="1"/>
  <c r="J111" i="1"/>
  <c r="K111" i="1" s="1"/>
  <c r="L111" i="1" s="1"/>
  <c r="J112" i="1"/>
  <c r="K112" i="1" s="1"/>
  <c r="L112" i="1" s="1"/>
  <c r="J113" i="1"/>
  <c r="K113" i="1" s="1"/>
  <c r="L113" i="1" s="1"/>
  <c r="J5" i="1"/>
  <c r="K5" i="1" s="1"/>
  <c r="L5" i="1" s="1"/>
  <c r="H6" i="1"/>
  <c r="H7" i="1"/>
  <c r="H8" i="1"/>
  <c r="H9" i="1"/>
  <c r="H10" i="1"/>
  <c r="H11" i="1"/>
  <c r="H12" i="1"/>
  <c r="H13" i="1"/>
  <c r="H14" i="1"/>
  <c r="H15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5" i="1"/>
  <c r="K114" i="1" l="1"/>
  <c r="B7" i="3" s="1"/>
  <c r="B9" i="3" s="1"/>
</calcChain>
</file>

<file path=xl/sharedStrings.xml><?xml version="1.0" encoding="utf-8"?>
<sst xmlns="http://schemas.openxmlformats.org/spreadsheetml/2006/main" count="366" uniqueCount="201">
  <si>
    <t>Raum-ID</t>
  </si>
  <si>
    <t>BA-11-UG01-002.0</t>
  </si>
  <si>
    <t>Technik</t>
  </si>
  <si>
    <t>BA-11-UG01-003.0</t>
  </si>
  <si>
    <t>Hausanschlußraum</t>
  </si>
  <si>
    <t>BA-11-UG01-004.0</t>
  </si>
  <si>
    <t>Umkleide</t>
  </si>
  <si>
    <t>BA-11-UG01-005.0</t>
  </si>
  <si>
    <t>Dusche</t>
  </si>
  <si>
    <t>BA-11-UG01-006.0</t>
  </si>
  <si>
    <t>WC</t>
  </si>
  <si>
    <t>BA-11-UG01-007.0</t>
  </si>
  <si>
    <t>BA-11-UG01-008.0</t>
  </si>
  <si>
    <t>Batterieraum</t>
  </si>
  <si>
    <t>BA-11-UG01-009.0</t>
  </si>
  <si>
    <t>Elektro</t>
  </si>
  <si>
    <t>BA-11-UG01-010.0</t>
  </si>
  <si>
    <t>Hausmeister</t>
  </si>
  <si>
    <t>BA-11-UG01-011.1</t>
  </si>
  <si>
    <t>Reinigung</t>
  </si>
  <si>
    <t>BA-11-UG01-015.0</t>
  </si>
  <si>
    <t>Treppenhaus</t>
  </si>
  <si>
    <t>BA-11-EG00-001.0</t>
  </si>
  <si>
    <t>Übungsraum</t>
  </si>
  <si>
    <t>BA-11-EG00-002.0</t>
  </si>
  <si>
    <t>BA-11-EG00-003.0</t>
  </si>
  <si>
    <t>BA-11-EG00-004.0</t>
  </si>
  <si>
    <t>Lager</t>
  </si>
  <si>
    <t>BA-11-EG00-005.0</t>
  </si>
  <si>
    <t>Närbodenküche</t>
  </si>
  <si>
    <t>BA-11-EG00-006.0</t>
  </si>
  <si>
    <t>BA-11-EG00-007.0</t>
  </si>
  <si>
    <t>Labor</t>
  </si>
  <si>
    <t>BA-11-EG00-008.0</t>
  </si>
  <si>
    <t>BA-11-EG00-009.0</t>
  </si>
  <si>
    <t>Photometer</t>
  </si>
  <si>
    <t>BA-11-EG00-010.0</t>
  </si>
  <si>
    <t>BA-11-EG00-011.0</t>
  </si>
  <si>
    <t>BA-11-EG00-012.0</t>
  </si>
  <si>
    <t>Spülraum</t>
  </si>
  <si>
    <t>BA-11-EG00-013.0</t>
  </si>
  <si>
    <t>BA-11-EG00-014.0</t>
  </si>
  <si>
    <t>BA-11-EG00-015.0</t>
  </si>
  <si>
    <t>Klassenraum</t>
  </si>
  <si>
    <t>BA-11-EG00-016.0</t>
  </si>
  <si>
    <t>BA-11-EG00-017.0</t>
  </si>
  <si>
    <t>Gymnastikraum</t>
  </si>
  <si>
    <t>BA-11-EG00-018.0</t>
  </si>
  <si>
    <t>BA-11-EG00-019.0</t>
  </si>
  <si>
    <t>BA-11-EG00-020.0</t>
  </si>
  <si>
    <t>BA-11-EG00-021.0</t>
  </si>
  <si>
    <t>BA-11-EG00-022.0</t>
  </si>
  <si>
    <t>Flur</t>
  </si>
  <si>
    <t>BA-11-OG01-101.0</t>
  </si>
  <si>
    <t>BA-11-OG01-102.0</t>
  </si>
  <si>
    <t>Beratung</t>
  </si>
  <si>
    <t>BA-11-OG01-103.0</t>
  </si>
  <si>
    <t>Stellvertr. Schulleiter</t>
  </si>
  <si>
    <t>BA-11-OG01-104.0</t>
  </si>
  <si>
    <t>BA-11-OG01-105.0</t>
  </si>
  <si>
    <t>BA-11-OG01-106.0</t>
  </si>
  <si>
    <t>BA-11-OG01-107.0</t>
  </si>
  <si>
    <t>BA-11-OG01-108.0</t>
  </si>
  <si>
    <t>Putzraum</t>
  </si>
  <si>
    <t>BA-11-OG01-109.0</t>
  </si>
  <si>
    <t>Küche</t>
  </si>
  <si>
    <t>BA-11-OG01-110.0</t>
  </si>
  <si>
    <t>Mehrzweckraum</t>
  </si>
  <si>
    <t>BA-11-OG01-111.0</t>
  </si>
  <si>
    <t>Aufenthalt</t>
  </si>
  <si>
    <t>BA-11-OG01-112.0</t>
  </si>
  <si>
    <t>Archiv</t>
  </si>
  <si>
    <t>BA-11-OG01-113.0</t>
  </si>
  <si>
    <t>Lehrmittel</t>
  </si>
  <si>
    <t>BA-11-OG01-114.0</t>
  </si>
  <si>
    <t>BA-11-OG01-115.0</t>
  </si>
  <si>
    <t>Lehrerzimmer</t>
  </si>
  <si>
    <t>BA-11-OG01-116.0</t>
  </si>
  <si>
    <t>BA-11-OG01-117.0</t>
  </si>
  <si>
    <t>BA-11-OG01-118.0</t>
  </si>
  <si>
    <t>BA-11-OG01-119.0</t>
  </si>
  <si>
    <t>BA-11-OG01-120.0</t>
  </si>
  <si>
    <t>BA-11-OG01-121.0</t>
  </si>
  <si>
    <t>BA-11-OG01-122.0</t>
  </si>
  <si>
    <t>BA-11-OG01-123.0</t>
  </si>
  <si>
    <t>BA-11-OG01-124.0</t>
  </si>
  <si>
    <t>BA-11-OG01-125.0</t>
  </si>
  <si>
    <t>BA-11-OG01-126.0</t>
  </si>
  <si>
    <t>BA-11-OG01-127.0</t>
  </si>
  <si>
    <t>BA-11-OG01-128.0</t>
  </si>
  <si>
    <t>BA-11-OG01-129.0</t>
  </si>
  <si>
    <t>BA-11-OG01-130.0</t>
  </si>
  <si>
    <t>BA-11-OG02-201.0</t>
  </si>
  <si>
    <t>Computerraum</t>
  </si>
  <si>
    <t>BA-11-OG02-202.0</t>
  </si>
  <si>
    <t>BA-11-OG02-203.0</t>
  </si>
  <si>
    <t>Schulleiter</t>
  </si>
  <si>
    <t>BA-11-OG02-204.0</t>
  </si>
  <si>
    <t>Sekretariat</t>
  </si>
  <si>
    <t>BA-11-OG02-205.0</t>
  </si>
  <si>
    <t>Reserve</t>
  </si>
  <si>
    <t>BA-11-OG02-206.0</t>
  </si>
  <si>
    <t>BA-11-OG02-207.0</t>
  </si>
  <si>
    <t>BA-11-OG02-208.0</t>
  </si>
  <si>
    <t>BA-11-OG02-209.0</t>
  </si>
  <si>
    <t>BA-11-OG02-210.0</t>
  </si>
  <si>
    <t>BA-11-OG02-211.0</t>
  </si>
  <si>
    <t>Vorbereitung</t>
  </si>
  <si>
    <t>BA-11-OG02-212.0</t>
  </si>
  <si>
    <t>BA-11-OG02-213.0</t>
  </si>
  <si>
    <t>BA-11-OG02-214.0</t>
  </si>
  <si>
    <t>Meß- und Wägeraum</t>
  </si>
  <si>
    <t>BA-11-OG02-215.0</t>
  </si>
  <si>
    <t>BA-11-OG02-216.0</t>
  </si>
  <si>
    <t>BA-11-OG02-217.0</t>
  </si>
  <si>
    <t>BA-11-OG02-218.0</t>
  </si>
  <si>
    <t>BA-11-OG02-219.0</t>
  </si>
  <si>
    <t>BA-11-OG02-220.0</t>
  </si>
  <si>
    <t>BA-11-OG02-221.0</t>
  </si>
  <si>
    <t>BA-11-OG02-222.0</t>
  </si>
  <si>
    <t>BA-11-OG02-223.0</t>
  </si>
  <si>
    <t>BA-11-OG02-224.0</t>
  </si>
  <si>
    <t>BA-11-OG02-225.0</t>
  </si>
  <si>
    <t>BA-11-OG02-226.0</t>
  </si>
  <si>
    <t>BA-11-OG02-227.0</t>
  </si>
  <si>
    <t>BA-11-OG02-228.0</t>
  </si>
  <si>
    <t>BA-11-OG02-229.0</t>
  </si>
  <si>
    <t>BA-11-OG03-301.0</t>
  </si>
  <si>
    <t>BA-11-OG03-302.0</t>
  </si>
  <si>
    <t>BA-11-OG03-303.0</t>
  </si>
  <si>
    <t>BA-11-OG03-304.0</t>
  </si>
  <si>
    <t>BA-11-OG03-305.0</t>
  </si>
  <si>
    <t>BA-11-OG03-306.0</t>
  </si>
  <si>
    <t>BA-11-OG03-307.0</t>
  </si>
  <si>
    <t>BA-11-OG03-308.0</t>
  </si>
  <si>
    <t>BA-11-OG03-309.0</t>
  </si>
  <si>
    <t>BA-11-OG03-310.0</t>
  </si>
  <si>
    <t>BA-11-UG01-011.0</t>
  </si>
  <si>
    <t>BA-11-UG01-016.0</t>
  </si>
  <si>
    <t>RG</t>
  </si>
  <si>
    <t>EG</t>
  </si>
  <si>
    <t>1. OG</t>
  </si>
  <si>
    <t>2. OG</t>
  </si>
  <si>
    <t>3. OG</t>
  </si>
  <si>
    <t>Thermofenster</t>
  </si>
  <si>
    <t>N</t>
  </si>
  <si>
    <t>N auf Abruf</t>
  </si>
  <si>
    <t>J1</t>
  </si>
  <si>
    <t>D2</t>
  </si>
  <si>
    <t>L</t>
  </si>
  <si>
    <t>D1</t>
  </si>
  <si>
    <t>H1</t>
  </si>
  <si>
    <t>Raum</t>
  </si>
  <si>
    <t>Foyer (Apr.-Okt.)</t>
  </si>
  <si>
    <t>Foyer (Nov.-Mrz.)</t>
  </si>
  <si>
    <t>keine Reinigung</t>
  </si>
  <si>
    <t>Büro</t>
  </si>
  <si>
    <t xml:space="preserve">FLÄCHE </t>
  </si>
  <si>
    <t>Jahres-
faktor</t>
  </si>
  <si>
    <t>max. Leist. 
m²/Stunde</t>
  </si>
  <si>
    <t>Std./ Reinig.</t>
  </si>
  <si>
    <t>Std./Jahr</t>
  </si>
  <si>
    <t>SVS
€</t>
  </si>
  <si>
    <t>€ / m²
pro Reinigung</t>
  </si>
  <si>
    <t>Preis/ Jahr
€</t>
  </si>
  <si>
    <t>Preis / Monat
€</t>
  </si>
  <si>
    <t>Kosten-
stellen</t>
  </si>
  <si>
    <t>Raumbezeichnung</t>
  </si>
  <si>
    <t>J2</t>
  </si>
  <si>
    <t>M2</t>
  </si>
  <si>
    <t>Eigenreinigung</t>
  </si>
  <si>
    <t>Pos.</t>
  </si>
  <si>
    <t>Abteilung</t>
  </si>
  <si>
    <t>Bauteil</t>
  </si>
  <si>
    <t xml:space="preserve"> Fläche m²</t>
  </si>
  <si>
    <t>Fensterart</t>
  </si>
  <si>
    <t xml:space="preserve">Reinigung mit Rahmen </t>
  </si>
  <si>
    <t>Gesamtpreis</t>
  </si>
  <si>
    <t>einseitig gemessen /</t>
  </si>
  <si>
    <t>€/ m²</t>
  </si>
  <si>
    <t>Preis / Einheit</t>
  </si>
  <si>
    <t>Preis/Einheit</t>
  </si>
  <si>
    <t>zweiseitig reinigen</t>
  </si>
  <si>
    <t>mal Fläche m²</t>
  </si>
  <si>
    <t>Med. Berufsfachschule</t>
  </si>
  <si>
    <t>Fenster</t>
  </si>
  <si>
    <t>Gesamt</t>
  </si>
  <si>
    <t>Summe</t>
  </si>
  <si>
    <t>Glasflächenverzeichnis Los 6</t>
  </si>
  <si>
    <t>pro Jahr</t>
  </si>
  <si>
    <t>(2xjährlich)</t>
  </si>
  <si>
    <t>Raumflächenverzeichnis – Medizinische Berufsfachschule</t>
  </si>
  <si>
    <t>Gesamtpreis netto aus RFV</t>
  </si>
  <si>
    <t>Preiszusammenstellung Los 6</t>
  </si>
  <si>
    <t>Gesamtpreis netto aus GFV</t>
  </si>
  <si>
    <t>Gesamtpreis netto Los 6</t>
  </si>
  <si>
    <t>Medizinische Berufsfachschule</t>
  </si>
  <si>
    <t>Wert einzutragen in KCLW-V02 Angebotsschreiben (Punkt 6)</t>
  </si>
  <si>
    <t>Diese Seite ist auszudrucken und den Angebotsunterlagen beizufügen</t>
  </si>
  <si>
    <t>Wird die Preiszusammenstellung an dieser Stelle nicht unterschrieben, gilt das Angebot als nicht abgegeben.</t>
  </si>
  <si>
    <t xml:space="preserve">Ort, Datum                                                                                                   Stempel und Unterschrift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</si>
</sst>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#,##0.000"/>
    <numFmt numFmtId="165" formatCode="_-* #,##0.00\ [$€]_-;\-* #,##0.00\ [$€]_-;_-* &quot;-&quot;??\ [$€]_-;_-@_-"/>
    <numFmt numFmtId="166" formatCode="#,##0.00\ &quot;€&quot;"/>
    <numFmt numFmtId="167" formatCode="#,##0.00\ [$€-407];\-#,##0.00\ [$€-407]"/>
  </numFmts>
  <fonts count="25" x14ac:knownFonts="1">
    <font>
      <sz val="10"/>
      <name val="Arial"/>
      <charset val="1"/>
    </font>
    <font>
      <sz val="10"/>
      <name val="Arial"/>
      <charset val="1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b/>
      <u/>
      <sz val="12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9"/>
      <name val="Arial"/>
      <family val="2"/>
    </font>
    <font>
      <sz val="10"/>
      <name val="Arial"/>
    </font>
    <font>
      <b/>
      <sz val="9"/>
      <color indexed="8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name val="Calibri"/>
      <family val="2"/>
    </font>
    <font>
      <b/>
      <i/>
      <u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9"/>
      <color theme="1"/>
      <name val="Arial"/>
      <family val="2"/>
    </font>
    <font>
      <i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93FFFF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14" fillId="0" borderId="0"/>
    <xf numFmtId="0" fontId="2" fillId="0" borderId="0"/>
    <xf numFmtId="165" fontId="2" fillId="0" borderId="0" applyFont="0" applyFill="0" applyBorder="0" applyAlignment="0" applyProtection="0"/>
  </cellStyleXfs>
  <cellXfs count="160">
    <xf numFmtId="0" fontId="0" fillId="0" borderId="0" xfId="0"/>
    <xf numFmtId="2" fontId="0" fillId="0" borderId="0" xfId="0" applyNumberFormat="1"/>
    <xf numFmtId="0" fontId="4" fillId="0" borderId="0" xfId="0" applyFont="1"/>
    <xf numFmtId="0" fontId="0" fillId="0" borderId="0" xfId="0" applyAlignment="1">
      <alignment horizontal="center"/>
    </xf>
    <xf numFmtId="49" fontId="5" fillId="0" borderId="0" xfId="0" applyNumberFormat="1" applyFont="1" applyFill="1" applyAlignment="1" applyProtection="1">
      <alignment horizontal="left"/>
    </xf>
    <xf numFmtId="0" fontId="6" fillId="0" borderId="0" xfId="0" applyFont="1" applyFill="1" applyProtection="1"/>
    <xf numFmtId="0" fontId="7" fillId="0" borderId="0" xfId="0" applyFont="1" applyAlignment="1" applyProtection="1">
      <alignment vertical="center"/>
    </xf>
    <xf numFmtId="164" fontId="7" fillId="0" borderId="0" xfId="0" applyNumberFormat="1" applyFont="1" applyAlignment="1" applyProtection="1">
      <alignment vertical="center"/>
    </xf>
    <xf numFmtId="4" fontId="8" fillId="0" borderId="0" xfId="0" applyNumberFormat="1" applyFont="1" applyAlignment="1" applyProtection="1">
      <alignment vertical="center"/>
    </xf>
    <xf numFmtId="0" fontId="9" fillId="0" borderId="0" xfId="0" applyFont="1" applyFill="1" applyProtection="1"/>
    <xf numFmtId="164" fontId="9" fillId="0" borderId="0" xfId="0" applyNumberFormat="1" applyFont="1" applyFill="1" applyAlignment="1" applyProtection="1">
      <alignment horizontal="center"/>
    </xf>
    <xf numFmtId="4" fontId="11" fillId="0" borderId="0" xfId="0" applyNumberFormat="1" applyFont="1" applyFill="1" applyProtection="1"/>
    <xf numFmtId="4" fontId="12" fillId="0" borderId="0" xfId="0" applyNumberFormat="1" applyFont="1" applyFill="1" applyProtection="1"/>
    <xf numFmtId="1" fontId="12" fillId="0" borderId="0" xfId="0" applyNumberFormat="1" applyFont="1" applyFill="1" applyProtection="1"/>
    <xf numFmtId="0" fontId="0" fillId="0" borderId="0" xfId="0" applyProtection="1"/>
    <xf numFmtId="0" fontId="16" fillId="0" borderId="0" xfId="0" applyFont="1" applyProtection="1"/>
    <xf numFmtId="0" fontId="9" fillId="0" borderId="0" xfId="0" applyFont="1" applyFill="1" applyBorder="1"/>
    <xf numFmtId="4" fontId="9" fillId="0" borderId="0" xfId="0" applyNumberFormat="1" applyFont="1" applyFill="1" applyBorder="1"/>
    <xf numFmtId="0" fontId="9" fillId="0" borderId="0" xfId="0" applyFont="1" applyFill="1" applyBorder="1" applyAlignment="1">
      <alignment horizontal="left"/>
    </xf>
    <xf numFmtId="4" fontId="3" fillId="0" borderId="0" xfId="0" applyNumberFormat="1" applyFont="1" applyFill="1" applyBorder="1" applyProtection="1">
      <protection locked="0"/>
    </xf>
    <xf numFmtId="4" fontId="9" fillId="0" borderId="0" xfId="0" applyNumberFormat="1" applyFont="1" applyFill="1" applyBorder="1" applyProtection="1">
      <protection locked="0"/>
    </xf>
    <xf numFmtId="0" fontId="13" fillId="0" borderId="15" xfId="4" applyFont="1" applyFill="1" applyBorder="1" applyAlignment="1" applyProtection="1">
      <alignment horizontal="center" vertical="center"/>
    </xf>
    <xf numFmtId="0" fontId="13" fillId="0" borderId="16" xfId="4" applyFont="1" applyFill="1" applyBorder="1" applyAlignment="1" applyProtection="1">
      <alignment horizontal="center" vertical="center"/>
    </xf>
    <xf numFmtId="0" fontId="13" fillId="0" borderId="16" xfId="4" applyFont="1" applyBorder="1" applyAlignment="1" applyProtection="1">
      <alignment horizontal="center" vertical="center"/>
    </xf>
    <xf numFmtId="0" fontId="13" fillId="0" borderId="17" xfId="4" applyFont="1" applyFill="1" applyBorder="1" applyAlignment="1" applyProtection="1">
      <alignment horizontal="center" vertical="center"/>
    </xf>
    <xf numFmtId="0" fontId="9" fillId="0" borderId="19" xfId="4" applyFont="1" applyBorder="1" applyProtection="1"/>
    <xf numFmtId="0" fontId="9" fillId="0" borderId="20" xfId="4" applyFont="1" applyBorder="1" applyProtection="1"/>
    <xf numFmtId="0" fontId="3" fillId="0" borderId="20" xfId="4" applyFont="1" applyBorder="1" applyProtection="1"/>
    <xf numFmtId="0" fontId="3" fillId="0" borderId="21" xfId="4" applyFont="1" applyBorder="1" applyProtection="1"/>
    <xf numFmtId="0" fontId="3" fillId="0" borderId="23" xfId="0" applyFont="1" applyBorder="1" applyAlignment="1" applyProtection="1">
      <alignment horizontal="center" vertical="center"/>
    </xf>
    <xf numFmtId="0" fontId="9" fillId="0" borderId="24" xfId="4" applyFont="1" applyBorder="1" applyProtection="1"/>
    <xf numFmtId="0" fontId="9" fillId="0" borderId="13" xfId="4" applyFont="1" applyBorder="1" applyProtection="1"/>
    <xf numFmtId="0" fontId="9" fillId="0" borderId="13" xfId="0" applyFont="1" applyBorder="1" applyProtection="1"/>
    <xf numFmtId="0" fontId="3" fillId="0" borderId="25" xfId="4" applyFont="1" applyBorder="1" applyProtection="1"/>
    <xf numFmtId="0" fontId="3" fillId="0" borderId="28" xfId="0" applyFont="1" applyFill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center"/>
    </xf>
    <xf numFmtId="0" fontId="9" fillId="0" borderId="4" xfId="0" applyFont="1" applyBorder="1" applyProtection="1"/>
    <xf numFmtId="0" fontId="3" fillId="0" borderId="4" xfId="0" applyFont="1" applyBorder="1" applyProtection="1"/>
    <xf numFmtId="165" fontId="3" fillId="0" borderId="30" xfId="5" applyFont="1" applyBorder="1" applyProtection="1">
      <protection locked="0"/>
    </xf>
    <xf numFmtId="0" fontId="9" fillId="0" borderId="8" xfId="0" applyFont="1" applyBorder="1" applyAlignment="1" applyProtection="1">
      <alignment horizontal="center"/>
    </xf>
    <xf numFmtId="0" fontId="9" fillId="0" borderId="1" xfId="0" applyFont="1" applyBorder="1" applyProtection="1"/>
    <xf numFmtId="4" fontId="9" fillId="0" borderId="1" xfId="0" applyNumberFormat="1" applyFont="1" applyBorder="1" applyProtection="1"/>
    <xf numFmtId="0" fontId="9" fillId="0" borderId="31" xfId="0" applyFont="1" applyBorder="1" applyAlignment="1" applyProtection="1">
      <alignment horizontal="center"/>
    </xf>
    <xf numFmtId="0" fontId="9" fillId="0" borderId="14" xfId="0" applyFont="1" applyBorder="1" applyProtection="1"/>
    <xf numFmtId="165" fontId="3" fillId="0" borderId="14" xfId="5" applyFont="1" applyBorder="1" applyProtection="1">
      <protection locked="0"/>
    </xf>
    <xf numFmtId="0" fontId="4" fillId="0" borderId="15" xfId="0" applyFont="1" applyBorder="1" applyAlignment="1" applyProtection="1">
      <alignment horizontal="center"/>
    </xf>
    <xf numFmtId="0" fontId="4" fillId="0" borderId="16" xfId="0" applyFont="1" applyBorder="1" applyProtection="1"/>
    <xf numFmtId="2" fontId="4" fillId="0" borderId="16" xfId="0" applyNumberFormat="1" applyFont="1" applyBorder="1" applyProtection="1"/>
    <xf numFmtId="165" fontId="4" fillId="0" borderId="16" xfId="5" applyFont="1" applyBorder="1" applyProtection="1">
      <protection locked="0"/>
    </xf>
    <xf numFmtId="0" fontId="17" fillId="0" borderId="0" xfId="0" applyFont="1"/>
    <xf numFmtId="165" fontId="3" fillId="0" borderId="5" xfId="5" applyFont="1" applyBorder="1" applyProtection="1"/>
    <xf numFmtId="166" fontId="3" fillId="0" borderId="9" xfId="5" applyNumberFormat="1" applyFont="1" applyBorder="1" applyProtection="1"/>
    <xf numFmtId="165" fontId="3" fillId="0" borderId="32" xfId="5" applyFont="1" applyBorder="1" applyProtection="1"/>
    <xf numFmtId="165" fontId="4" fillId="0" borderId="33" xfId="5" applyFont="1" applyBorder="1" applyProtection="1">
      <protection locked="0"/>
    </xf>
    <xf numFmtId="44" fontId="3" fillId="0" borderId="0" xfId="1" applyFont="1" applyFill="1" applyAlignment="1" applyProtection="1">
      <alignment horizontal="center"/>
    </xf>
    <xf numFmtId="44" fontId="7" fillId="0" borderId="0" xfId="1" applyFont="1" applyAlignment="1" applyProtection="1">
      <alignment vertical="center"/>
    </xf>
    <xf numFmtId="44" fontId="8" fillId="0" borderId="0" xfId="1" applyFont="1" applyAlignment="1" applyProtection="1">
      <alignment vertical="center"/>
    </xf>
    <xf numFmtId="44" fontId="9" fillId="0" borderId="0" xfId="1" applyFont="1" applyFill="1" applyAlignment="1" applyProtection="1">
      <alignment horizontal="center"/>
    </xf>
    <xf numFmtId="49" fontId="16" fillId="0" borderId="3" xfId="0" applyNumberFormat="1" applyFont="1" applyFill="1" applyBorder="1" applyAlignment="1" applyProtection="1"/>
    <xf numFmtId="49" fontId="16" fillId="0" borderId="4" xfId="0" applyNumberFormat="1" applyFont="1" applyFill="1" applyBorder="1" applyAlignment="1" applyProtection="1"/>
    <xf numFmtId="2" fontId="16" fillId="0" borderId="4" xfId="0" applyNumberFormat="1" applyFont="1" applyFill="1" applyBorder="1" applyAlignment="1" applyProtection="1"/>
    <xf numFmtId="49" fontId="16" fillId="0" borderId="4" xfId="0" applyNumberFormat="1" applyFont="1" applyFill="1" applyBorder="1" applyAlignment="1" applyProtection="1">
      <alignment horizontal="center"/>
    </xf>
    <xf numFmtId="0" fontId="16" fillId="0" borderId="4" xfId="0" applyFont="1" applyBorder="1"/>
    <xf numFmtId="0" fontId="16" fillId="0" borderId="5" xfId="0" applyFont="1" applyBorder="1"/>
    <xf numFmtId="0" fontId="16" fillId="0" borderId="0" xfId="0" applyFont="1"/>
    <xf numFmtId="49" fontId="16" fillId="0" borderId="8" xfId="0" applyNumberFormat="1" applyFont="1" applyFill="1" applyBorder="1" applyAlignment="1" applyProtection="1"/>
    <xf numFmtId="49" fontId="16" fillId="0" borderId="1" xfId="0" applyNumberFormat="1" applyFont="1" applyFill="1" applyBorder="1" applyAlignment="1" applyProtection="1"/>
    <xf numFmtId="2" fontId="16" fillId="0" borderId="1" xfId="0" applyNumberFormat="1" applyFont="1" applyFill="1" applyBorder="1" applyAlignment="1" applyProtection="1"/>
    <xf numFmtId="49" fontId="16" fillId="0" borderId="1" xfId="0" applyNumberFormat="1" applyFont="1" applyFill="1" applyBorder="1" applyAlignment="1" applyProtection="1">
      <alignment horizontal="center"/>
    </xf>
    <xf numFmtId="0" fontId="16" fillId="0" borderId="1" xfId="0" applyFont="1" applyBorder="1"/>
    <xf numFmtId="0" fontId="16" fillId="0" borderId="9" xfId="0" applyFont="1" applyBorder="1"/>
    <xf numFmtId="49" fontId="13" fillId="0" borderId="1" xfId="0" applyNumberFormat="1" applyFont="1" applyFill="1" applyBorder="1" applyAlignment="1" applyProtection="1"/>
    <xf numFmtId="49" fontId="16" fillId="0" borderId="10" xfId="0" applyNumberFormat="1" applyFont="1" applyFill="1" applyBorder="1" applyAlignment="1" applyProtection="1"/>
    <xf numFmtId="49" fontId="16" fillId="0" borderId="11" xfId="0" applyNumberFormat="1" applyFont="1" applyFill="1" applyBorder="1" applyAlignment="1" applyProtection="1"/>
    <xf numFmtId="2" fontId="16" fillId="0" borderId="11" xfId="0" applyNumberFormat="1" applyFont="1" applyFill="1" applyBorder="1" applyAlignment="1" applyProtection="1"/>
    <xf numFmtId="49" fontId="16" fillId="0" borderId="11" xfId="0" applyNumberFormat="1" applyFont="1" applyFill="1" applyBorder="1" applyAlignment="1" applyProtection="1">
      <alignment horizontal="center"/>
    </xf>
    <xf numFmtId="0" fontId="16" fillId="0" borderId="11" xfId="0" applyFont="1" applyBorder="1"/>
    <xf numFmtId="0" fontId="16" fillId="0" borderId="12" xfId="0" applyFont="1" applyBorder="1"/>
    <xf numFmtId="49" fontId="18" fillId="0" borderId="0" xfId="0" applyNumberFormat="1" applyFont="1" applyFill="1" applyAlignment="1" applyProtection="1"/>
    <xf numFmtId="2" fontId="18" fillId="0" borderId="0" xfId="0" applyNumberFormat="1" applyFont="1" applyFill="1" applyAlignment="1" applyProtection="1"/>
    <xf numFmtId="49" fontId="18" fillId="0" borderId="0" xfId="0" applyNumberFormat="1" applyFont="1" applyFill="1" applyAlignment="1" applyProtection="1">
      <alignment horizontal="center"/>
    </xf>
    <xf numFmtId="2" fontId="16" fillId="0" borderId="0" xfId="0" applyNumberFormat="1" applyFont="1"/>
    <xf numFmtId="0" fontId="16" fillId="0" borderId="0" xfId="0" applyFont="1" applyAlignment="1">
      <alignment horizontal="center"/>
    </xf>
    <xf numFmtId="0" fontId="7" fillId="0" borderId="0" xfId="0" applyFont="1" applyAlignment="1" applyProtection="1">
      <alignment vertical="center"/>
      <protection locked="0"/>
    </xf>
    <xf numFmtId="44" fontId="5" fillId="0" borderId="0" xfId="1" applyFont="1" applyFill="1" applyProtection="1">
      <protection locked="0"/>
    </xf>
    <xf numFmtId="44" fontId="3" fillId="0" borderId="0" xfId="1" applyFont="1" applyFill="1" applyAlignment="1" applyProtection="1">
      <alignment horizontal="center"/>
      <protection locked="0"/>
    </xf>
    <xf numFmtId="0" fontId="0" fillId="3" borderId="22" xfId="0" applyFill="1" applyBorder="1"/>
    <xf numFmtId="0" fontId="0" fillId="3" borderId="7" xfId="0" applyFill="1" applyBorder="1"/>
    <xf numFmtId="0" fontId="3" fillId="3" borderId="26" xfId="0" applyFont="1" applyFill="1" applyBorder="1" applyAlignment="1" applyProtection="1">
      <alignment horizontal="center"/>
      <protection locked="0"/>
    </xf>
    <xf numFmtId="0" fontId="3" fillId="3" borderId="27" xfId="0" applyFont="1" applyFill="1" applyBorder="1" applyAlignment="1" applyProtection="1">
      <alignment horizontal="center"/>
      <protection locked="0"/>
    </xf>
    <xf numFmtId="0" fontId="3" fillId="3" borderId="29" xfId="0" applyFont="1" applyFill="1" applyBorder="1" applyProtection="1">
      <protection locked="0"/>
    </xf>
    <xf numFmtId="0" fontId="3" fillId="3" borderId="6" xfId="0" applyFont="1" applyFill="1" applyBorder="1" applyProtection="1">
      <protection locked="0"/>
    </xf>
    <xf numFmtId="166" fontId="3" fillId="3" borderId="1" xfId="5" applyNumberFormat="1" applyFont="1" applyFill="1" applyBorder="1" applyProtection="1">
      <protection locked="0"/>
    </xf>
    <xf numFmtId="167" fontId="4" fillId="0" borderId="18" xfId="5" applyNumberFormat="1" applyFont="1" applyFill="1" applyBorder="1" applyProtection="1"/>
    <xf numFmtId="0" fontId="19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0" fillId="0" borderId="23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44" fontId="21" fillId="0" borderId="7" xfId="1" applyFont="1" applyBorder="1" applyAlignment="1">
      <alignment horizontal="right" vertical="center"/>
    </xf>
    <xf numFmtId="44" fontId="21" fillId="0" borderId="36" xfId="1" applyFont="1" applyBorder="1" applyAlignment="1">
      <alignment horizontal="right" vertical="center"/>
    </xf>
    <xf numFmtId="0" fontId="13" fillId="0" borderId="2" xfId="2" applyFont="1" applyFill="1" applyBorder="1" applyAlignment="1" applyProtection="1">
      <alignment horizontal="left" vertical="top" wrapText="1"/>
      <protection locked="0"/>
    </xf>
    <xf numFmtId="4" fontId="13" fillId="0" borderId="2" xfId="2" applyNumberFormat="1" applyFont="1" applyFill="1" applyBorder="1" applyAlignment="1" applyProtection="1">
      <alignment horizontal="center" vertical="top" wrapText="1"/>
      <protection locked="0"/>
    </xf>
    <xf numFmtId="0" fontId="13" fillId="0" borderId="2" xfId="2" applyFont="1" applyFill="1" applyBorder="1" applyAlignment="1" applyProtection="1">
      <alignment horizontal="center" vertical="top" wrapText="1"/>
      <protection locked="0"/>
    </xf>
    <xf numFmtId="164" fontId="13" fillId="0" borderId="2" xfId="2" applyNumberFormat="1" applyFont="1" applyFill="1" applyBorder="1" applyAlignment="1" applyProtection="1">
      <alignment horizontal="center" vertical="top" wrapText="1"/>
      <protection locked="0"/>
    </xf>
    <xf numFmtId="44" fontId="13" fillId="3" borderId="2" xfId="1" applyFont="1" applyFill="1" applyBorder="1" applyAlignment="1" applyProtection="1">
      <alignment horizontal="center" vertical="top" wrapText="1"/>
      <protection locked="0"/>
    </xf>
    <xf numFmtId="44" fontId="13" fillId="0" borderId="2" xfId="1" applyFont="1" applyFill="1" applyBorder="1" applyAlignment="1" applyProtection="1">
      <alignment horizontal="center" vertical="top" wrapText="1"/>
      <protection locked="0"/>
    </xf>
    <xf numFmtId="4" fontId="15" fillId="0" borderId="2" xfId="3" applyNumberFormat="1" applyFont="1" applyFill="1" applyBorder="1" applyAlignment="1" applyProtection="1">
      <alignment horizontal="center" vertical="top" wrapText="1"/>
      <protection locked="0"/>
    </xf>
    <xf numFmtId="0" fontId="20" fillId="0" borderId="7" xfId="0" applyFont="1" applyBorder="1" applyAlignment="1">
      <alignment vertical="center"/>
    </xf>
    <xf numFmtId="0" fontId="20" fillId="0" borderId="35" xfId="0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44" fontId="20" fillId="2" borderId="37" xfId="1" applyFont="1" applyFill="1" applyBorder="1" applyAlignment="1">
      <alignment horizontal="right" vertical="center"/>
    </xf>
    <xf numFmtId="0" fontId="21" fillId="0" borderId="0" xfId="0" applyFont="1"/>
    <xf numFmtId="0" fontId="21" fillId="0" borderId="28" xfId="0" applyFont="1" applyBorder="1"/>
    <xf numFmtId="164" fontId="13" fillId="3" borderId="2" xfId="2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3" fillId="3" borderId="11" xfId="0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4" fontId="5" fillId="0" borderId="0" xfId="1" applyFont="1" applyFill="1" applyAlignment="1" applyProtection="1">
      <alignment horizontal="center"/>
      <protection locked="0"/>
    </xf>
    <xf numFmtId="44" fontId="13" fillId="3" borderId="4" xfId="1" applyFont="1" applyFill="1" applyBorder="1" applyAlignment="1" applyProtection="1">
      <alignment horizontal="center"/>
      <protection locked="0"/>
    </xf>
    <xf numFmtId="44" fontId="13" fillId="3" borderId="1" xfId="1" applyFont="1" applyFill="1" applyBorder="1" applyAlignment="1" applyProtection="1">
      <alignment horizontal="center"/>
      <protection locked="0"/>
    </xf>
    <xf numFmtId="44" fontId="13" fillId="3" borderId="11" xfId="1" applyFont="1" applyFill="1" applyBorder="1" applyAlignment="1" applyProtection="1">
      <alignment horizontal="center"/>
      <protection locked="0"/>
    </xf>
    <xf numFmtId="44" fontId="13" fillId="0" borderId="0" xfId="1" applyFont="1" applyBorder="1" applyAlignment="1" applyProtection="1">
      <alignment horizontal="center"/>
      <protection locked="0"/>
    </xf>
    <xf numFmtId="44" fontId="13" fillId="0" borderId="0" xfId="1" applyFont="1" applyAlignment="1" applyProtection="1">
      <alignment horizontal="center"/>
      <protection locked="0"/>
    </xf>
    <xf numFmtId="44" fontId="4" fillId="0" borderId="0" xfId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/>
    </xf>
    <xf numFmtId="0" fontId="16" fillId="0" borderId="4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164" fontId="7" fillId="0" borderId="0" xfId="0" applyNumberFormat="1" applyFont="1" applyAlignment="1" applyProtection="1">
      <alignment horizontal="center" vertical="center"/>
    </xf>
    <xf numFmtId="44" fontId="7" fillId="0" borderId="0" xfId="1" applyFont="1" applyAlignment="1" applyProtection="1">
      <alignment horizontal="center" vertical="center"/>
    </xf>
    <xf numFmtId="44" fontId="8" fillId="0" borderId="0" xfId="1" applyFont="1" applyAlignment="1" applyProtection="1">
      <alignment horizontal="center" vertical="center"/>
    </xf>
    <xf numFmtId="44" fontId="16" fillId="0" borderId="4" xfId="1" applyFont="1" applyBorder="1" applyAlignment="1">
      <alignment horizontal="center"/>
    </xf>
    <xf numFmtId="44" fontId="16" fillId="0" borderId="1" xfId="1" applyFont="1" applyBorder="1" applyAlignment="1">
      <alignment horizontal="center"/>
    </xf>
    <xf numFmtId="44" fontId="16" fillId="0" borderId="11" xfId="1" applyFont="1" applyBorder="1" applyAlignment="1">
      <alignment horizontal="center"/>
    </xf>
    <xf numFmtId="44" fontId="13" fillId="0" borderId="6" xfId="1" applyFont="1" applyFill="1" applyBorder="1" applyAlignment="1">
      <alignment horizontal="center" vertical="center"/>
    </xf>
    <xf numFmtId="44" fontId="16" fillId="0" borderId="0" xfId="1" applyFont="1" applyAlignment="1">
      <alignment horizontal="center"/>
    </xf>
    <xf numFmtId="44" fontId="10" fillId="0" borderId="0" xfId="1" applyFont="1" applyAlignment="1">
      <alignment horizontal="center"/>
    </xf>
    <xf numFmtId="44" fontId="0" fillId="0" borderId="0" xfId="1" applyFont="1" applyAlignment="1">
      <alignment horizontal="center"/>
    </xf>
    <xf numFmtId="0" fontId="21" fillId="0" borderId="28" xfId="0" applyFont="1" applyBorder="1" applyAlignment="1">
      <alignment vertical="center"/>
    </xf>
    <xf numFmtId="0" fontId="21" fillId="0" borderId="34" xfId="0" applyFont="1" applyBorder="1" applyAlignment="1">
      <alignment vertical="center"/>
    </xf>
    <xf numFmtId="0" fontId="13" fillId="0" borderId="15" xfId="0" applyFont="1" applyFill="1" applyBorder="1" applyAlignment="1" applyProtection="1">
      <alignment horizontal="center" vertical="center"/>
    </xf>
    <xf numFmtId="0" fontId="13" fillId="0" borderId="16" xfId="0" applyFont="1" applyFill="1" applyBorder="1" applyAlignment="1" applyProtection="1">
      <alignment horizontal="center" vertical="center"/>
    </xf>
    <xf numFmtId="0" fontId="13" fillId="0" borderId="33" xfId="0" applyFont="1" applyFill="1" applyBorder="1" applyAlignment="1" applyProtection="1">
      <alignment horizontal="center" vertical="center"/>
    </xf>
    <xf numFmtId="0" fontId="13" fillId="0" borderId="18" xfId="0" applyFont="1" applyFill="1" applyBorder="1" applyAlignment="1" applyProtection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22" xfId="0" applyFont="1" applyBorder="1" applyAlignment="1">
      <alignment horizontal="center" vertical="top" wrapText="1"/>
    </xf>
    <xf numFmtId="0" fontId="23" fillId="0" borderId="38" xfId="0" applyFont="1" applyBorder="1" applyAlignment="1">
      <alignment horizontal="center" vertical="top" wrapText="1"/>
    </xf>
    <xf numFmtId="0" fontId="23" fillId="0" borderId="23" xfId="0" applyFont="1" applyBorder="1" applyAlignment="1">
      <alignment horizontal="center" vertical="top" wrapText="1"/>
    </xf>
    <xf numFmtId="0" fontId="24" fillId="0" borderId="29" xfId="0" applyFont="1" applyBorder="1" applyAlignment="1">
      <alignment horizontal="center" wrapText="1"/>
    </xf>
    <xf numFmtId="0" fontId="24" fillId="0" borderId="39" xfId="0" applyFont="1" applyBorder="1" applyAlignment="1">
      <alignment horizontal="center" wrapText="1"/>
    </xf>
    <xf numFmtId="0" fontId="24" fillId="0" borderId="34" xfId="0" applyFont="1" applyBorder="1" applyAlignment="1">
      <alignment horizontal="center" wrapText="1"/>
    </xf>
    <xf numFmtId="0" fontId="10" fillId="0" borderId="0" xfId="0" applyFont="1" applyAlignment="1">
      <alignment horizontal="left" wrapText="1"/>
    </xf>
  </cellXfs>
  <cellStyles count="6">
    <cellStyle name="Euro" xfId="5"/>
    <cellStyle name="Standard" xfId="0" builtinId="0"/>
    <cellStyle name="Standard_Faktura 01 10 MBFS" xfId="3"/>
    <cellStyle name="Standard_Glasflächen Markersdorfer 01_06" xfId="4"/>
    <cellStyle name="Standard_Med. Berufsschule" xfId="2"/>
    <cellStyle name="Währung" xfId="1" builtinId="4"/>
  </cellStyles>
  <dxfs count="0"/>
  <tableStyles count="0" defaultTableStyle="TableStyleMedium2" defaultPivotStyle="PivotStyleLight16"/>
  <colors>
    <mruColors>
      <color rgb="FF00FF00"/>
      <color rgb="FF93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14"/>
  <sheetViews>
    <sheetView tabSelected="1" workbookViewId="0">
      <selection activeCell="B8" sqref="B8"/>
    </sheetView>
  </sheetViews>
  <sheetFormatPr baseColWidth="10" defaultRowHeight="12.75" x14ac:dyDescent="0.2"/>
  <cols>
    <col min="1" max="1" width="34.42578125" customWidth="1"/>
    <col min="2" max="2" width="29.85546875" customWidth="1"/>
    <col min="3" max="3" width="15.5703125" customWidth="1"/>
  </cols>
  <sheetData>
    <row r="1" spans="1:3" ht="14.25" x14ac:dyDescent="0.2">
      <c r="A1" s="95" t="s">
        <v>193</v>
      </c>
      <c r="B1" s="96"/>
    </row>
    <row r="2" spans="1:3" ht="16.5" customHeight="1" x14ac:dyDescent="0.2">
      <c r="A2" s="152" t="s">
        <v>198</v>
      </c>
      <c r="B2" s="96"/>
    </row>
    <row r="3" spans="1:3" ht="21" customHeight="1" thickBot="1" x14ac:dyDescent="0.25">
      <c r="A3" s="112"/>
      <c r="B3" s="112"/>
    </row>
    <row r="4" spans="1:3" ht="15" customHeight="1" x14ac:dyDescent="0.2">
      <c r="A4" s="113"/>
      <c r="B4" s="97" t="s">
        <v>19</v>
      </c>
    </row>
    <row r="5" spans="1:3" ht="15" customHeight="1" x14ac:dyDescent="0.2">
      <c r="A5" s="146"/>
      <c r="B5" s="98" t="s">
        <v>196</v>
      </c>
    </row>
    <row r="6" spans="1:3" ht="15" customHeight="1" thickBot="1" x14ac:dyDescent="0.25">
      <c r="A6" s="147"/>
      <c r="B6" s="98" t="s">
        <v>189</v>
      </c>
    </row>
    <row r="7" spans="1:3" ht="24.95" customHeight="1" x14ac:dyDescent="0.2">
      <c r="A7" s="108" t="s">
        <v>192</v>
      </c>
      <c r="B7" s="99">
        <f>'RFV Los 6 MedBfS'!K114</f>
        <v>0</v>
      </c>
    </row>
    <row r="8" spans="1:3" ht="24.95" customHeight="1" thickBot="1" x14ac:dyDescent="0.25">
      <c r="A8" s="109" t="s">
        <v>194</v>
      </c>
      <c r="B8" s="100">
        <f>'GFV Los 6 MedBfS'!J10</f>
        <v>0</v>
      </c>
    </row>
    <row r="9" spans="1:3" ht="30" customHeight="1" thickBot="1" x14ac:dyDescent="0.25">
      <c r="A9" s="110" t="s">
        <v>195</v>
      </c>
      <c r="B9" s="111">
        <f>SUM(B7:B8)</f>
        <v>0</v>
      </c>
    </row>
    <row r="10" spans="1:3" ht="24" customHeight="1" x14ac:dyDescent="0.2">
      <c r="B10" s="159" t="s">
        <v>197</v>
      </c>
      <c r="C10" s="159"/>
    </row>
    <row r="12" spans="1:3" ht="13.5" thickBot="1" x14ac:dyDescent="0.25"/>
    <row r="13" spans="1:3" ht="69.95" customHeight="1" x14ac:dyDescent="0.2">
      <c r="A13" s="153" t="s">
        <v>200</v>
      </c>
      <c r="B13" s="154"/>
      <c r="C13" s="155"/>
    </row>
    <row r="14" spans="1:3" ht="69.95" customHeight="1" thickBot="1" x14ac:dyDescent="0.25">
      <c r="A14" s="156" t="s">
        <v>199</v>
      </c>
      <c r="B14" s="157"/>
      <c r="C14" s="158"/>
    </row>
  </sheetData>
  <sheetProtection algorithmName="SHA-512" hashValue="ix5VhG4FlleV4YNBxdFh06doslq5ElaKIzLrzCaz3/pWEU8TZ+jLHBlwyFlB4lNBohiYX3ndgZeqGczKWu1KMA==" saltValue="B/TlcPezlSE4hetlhFvpAQ==" spinCount="100000" sheet="1" objects="1" scenarios="1" sort="0" autoFilter="0"/>
  <mergeCells count="4">
    <mergeCell ref="A5:A6"/>
    <mergeCell ref="B10:C10"/>
    <mergeCell ref="A13:C13"/>
    <mergeCell ref="A14:C14"/>
  </mergeCells>
  <pageMargins left="0.70866141732283472" right="0.47244094488188981" top="0.78740157480314965" bottom="0.78740157480314965" header="0.31496062992125984" footer="0.31496062992125984"/>
  <pageSetup paperSize="9" orientation="portrait" horizontalDpi="90" verticalDpi="90" r:id="rId1"/>
  <headerFooter>
    <oddHeader>&amp;F</oddHeader>
    <oddFooter>&amp;A&amp;RSeite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H117"/>
  <sheetViews>
    <sheetView showOutlineSymbols="0" workbookViewId="0">
      <selection activeCell="I5" sqref="I5:I7"/>
    </sheetView>
  </sheetViews>
  <sheetFormatPr baseColWidth="10" defaultColWidth="9.140625" defaultRowHeight="12.75" x14ac:dyDescent="0.2"/>
  <cols>
    <col min="1" max="1" width="18.42578125" customWidth="1"/>
    <col min="2" max="2" width="20.140625" customWidth="1"/>
    <col min="3" max="3" width="11.140625" style="1" bestFit="1" customWidth="1"/>
    <col min="4" max="4" width="13.85546875" style="3" bestFit="1" customWidth="1"/>
    <col min="5" max="5" width="7.28515625" bestFit="1" customWidth="1"/>
    <col min="6" max="6" width="14" style="122" customWidth="1"/>
    <col min="7" max="8" width="17.7109375" style="3" customWidth="1"/>
    <col min="9" max="9" width="14" style="129" customWidth="1"/>
    <col min="10" max="10" width="17.7109375" style="3" customWidth="1"/>
    <col min="11" max="12" width="17.7109375" style="145" customWidth="1"/>
  </cols>
  <sheetData>
    <row r="1" spans="1:34" s="5" customFormat="1" ht="20.25" customHeight="1" x14ac:dyDescent="0.25">
      <c r="A1" s="4" t="s">
        <v>191</v>
      </c>
      <c r="E1" s="6"/>
      <c r="F1" s="115"/>
      <c r="G1" s="130"/>
      <c r="H1" s="130"/>
      <c r="I1" s="123"/>
      <c r="J1" s="136"/>
      <c r="K1" s="137"/>
      <c r="L1" s="138"/>
      <c r="M1" s="8"/>
      <c r="N1" s="8"/>
      <c r="O1" s="6"/>
      <c r="P1" s="6"/>
      <c r="Q1" s="6"/>
      <c r="AC1" s="6"/>
      <c r="AD1" s="6"/>
      <c r="AE1" s="6"/>
      <c r="AF1" s="6"/>
      <c r="AG1" s="6"/>
      <c r="AH1" s="6"/>
    </row>
    <row r="2" spans="1:34" s="9" customFormat="1" ht="14.25" customHeight="1" thickBot="1" x14ac:dyDescent="0.25">
      <c r="F2" s="116"/>
      <c r="G2" s="131"/>
      <c r="H2" s="131"/>
      <c r="I2" s="86"/>
      <c r="J2" s="10"/>
      <c r="K2" s="58"/>
      <c r="L2" s="55"/>
      <c r="M2" s="11"/>
      <c r="N2" s="11"/>
      <c r="O2" s="12"/>
      <c r="P2" s="12"/>
      <c r="Q2" s="12"/>
      <c r="R2" s="13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</row>
    <row r="3" spans="1:34" s="15" customFormat="1" ht="32.25" customHeight="1" thickBot="1" x14ac:dyDescent="0.25">
      <c r="A3" s="101" t="s">
        <v>0</v>
      </c>
      <c r="B3" s="101" t="s">
        <v>167</v>
      </c>
      <c r="C3" s="102" t="s">
        <v>157</v>
      </c>
      <c r="D3" s="103" t="s">
        <v>139</v>
      </c>
      <c r="E3" s="103" t="s">
        <v>158</v>
      </c>
      <c r="F3" s="114" t="s">
        <v>159</v>
      </c>
      <c r="G3" s="104" t="s">
        <v>160</v>
      </c>
      <c r="H3" s="104" t="s">
        <v>161</v>
      </c>
      <c r="I3" s="105" t="s">
        <v>162</v>
      </c>
      <c r="J3" s="102" t="s">
        <v>163</v>
      </c>
      <c r="K3" s="106" t="s">
        <v>164</v>
      </c>
      <c r="L3" s="106" t="s">
        <v>165</v>
      </c>
      <c r="M3" s="107" t="s">
        <v>166</v>
      </c>
    </row>
    <row r="4" spans="1:34" s="65" customFormat="1" ht="12" x14ac:dyDescent="0.2">
      <c r="A4" s="59"/>
      <c r="B4" s="60"/>
      <c r="C4" s="61"/>
      <c r="D4" s="62"/>
      <c r="E4" s="63"/>
      <c r="F4" s="117"/>
      <c r="G4" s="132"/>
      <c r="H4" s="132"/>
      <c r="I4" s="124"/>
      <c r="J4" s="132"/>
      <c r="K4" s="139"/>
      <c r="L4" s="139"/>
      <c r="M4" s="64"/>
    </row>
    <row r="5" spans="1:34" s="65" customFormat="1" ht="12" x14ac:dyDescent="0.2">
      <c r="A5" s="66" t="s">
        <v>1</v>
      </c>
      <c r="B5" s="67" t="s">
        <v>2</v>
      </c>
      <c r="C5" s="68">
        <v>4.75</v>
      </c>
      <c r="D5" s="69" t="s">
        <v>146</v>
      </c>
      <c r="E5" s="70"/>
      <c r="F5" s="118"/>
      <c r="G5" s="133" t="str">
        <f>IF(F5&gt;0,C5/F5,"")</f>
        <v/>
      </c>
      <c r="H5" s="133" t="str">
        <f>IF(F5&gt;0,G5*E5,"")</f>
        <v/>
      </c>
      <c r="I5" s="125"/>
      <c r="J5" s="133" t="str">
        <f>IF(F5&gt;0,ROUND(I5/F5,5),"")</f>
        <v/>
      </c>
      <c r="K5" s="140" t="str">
        <f>IF(F5&gt;0,ROUND(C5*E5*J5,2),"")</f>
        <v/>
      </c>
      <c r="L5" s="140" t="str">
        <f>IF(F5&gt;0,ROUND(K5/12,2),"")</f>
        <v/>
      </c>
      <c r="M5" s="71">
        <v>971000</v>
      </c>
    </row>
    <row r="6" spans="1:34" s="65" customFormat="1" ht="12" x14ac:dyDescent="0.2">
      <c r="A6" s="66" t="s">
        <v>3</v>
      </c>
      <c r="B6" s="67" t="s">
        <v>4</v>
      </c>
      <c r="C6" s="68">
        <v>16.579999999999998</v>
      </c>
      <c r="D6" s="69" t="s">
        <v>146</v>
      </c>
      <c r="E6" s="70"/>
      <c r="F6" s="118"/>
      <c r="G6" s="133" t="str">
        <f t="shared" ref="G6:G69" si="0">IF(F6&gt;0,C6/F6,"")</f>
        <v/>
      </c>
      <c r="H6" s="133" t="str">
        <f t="shared" ref="H6:H69" si="1">IF(F6&gt;0,G6*E6,"")</f>
        <v/>
      </c>
      <c r="I6" s="125"/>
      <c r="J6" s="133" t="str">
        <f t="shared" ref="J6:J69" si="2">IF(F6&gt;0,ROUND(I6/F6,5),"")</f>
        <v/>
      </c>
      <c r="K6" s="140" t="str">
        <f t="shared" ref="K6:K69" si="3">IF(F6&gt;0,ROUND(C6*E6*J6,2),"")</f>
        <v/>
      </c>
      <c r="L6" s="140" t="str">
        <f t="shared" ref="L6:L69" si="4">IF(F6&gt;0,ROUND(K6/12,2),"")</f>
        <v/>
      </c>
      <c r="M6" s="71">
        <v>971000</v>
      </c>
    </row>
    <row r="7" spans="1:34" s="65" customFormat="1" ht="12" x14ac:dyDescent="0.2">
      <c r="A7" s="66" t="s">
        <v>5</v>
      </c>
      <c r="B7" s="67" t="s">
        <v>6</v>
      </c>
      <c r="C7" s="68">
        <v>51.8</v>
      </c>
      <c r="D7" s="69" t="s">
        <v>169</v>
      </c>
      <c r="E7" s="70">
        <v>104</v>
      </c>
      <c r="F7" s="118"/>
      <c r="G7" s="133" t="str">
        <f t="shared" si="0"/>
        <v/>
      </c>
      <c r="H7" s="133" t="str">
        <f t="shared" si="1"/>
        <v/>
      </c>
      <c r="I7" s="125"/>
      <c r="J7" s="133" t="str">
        <f t="shared" si="2"/>
        <v/>
      </c>
      <c r="K7" s="140" t="str">
        <f t="shared" si="3"/>
        <v/>
      </c>
      <c r="L7" s="140" t="str">
        <f t="shared" si="4"/>
        <v/>
      </c>
      <c r="M7" s="71">
        <v>971000</v>
      </c>
    </row>
    <row r="8" spans="1:34" s="65" customFormat="1" ht="12" x14ac:dyDescent="0.2">
      <c r="A8" s="66" t="s">
        <v>7</v>
      </c>
      <c r="B8" s="67" t="s">
        <v>8</v>
      </c>
      <c r="C8" s="68">
        <v>22.36</v>
      </c>
      <c r="D8" s="69" t="s">
        <v>168</v>
      </c>
      <c r="E8" s="70">
        <v>104</v>
      </c>
      <c r="F8" s="118"/>
      <c r="G8" s="133" t="str">
        <f t="shared" si="0"/>
        <v/>
      </c>
      <c r="H8" s="133" t="str">
        <f t="shared" si="1"/>
        <v/>
      </c>
      <c r="I8" s="125"/>
      <c r="J8" s="133" t="str">
        <f t="shared" si="2"/>
        <v/>
      </c>
      <c r="K8" s="140" t="str">
        <f t="shared" si="3"/>
        <v/>
      </c>
      <c r="L8" s="140" t="str">
        <f t="shared" si="4"/>
        <v/>
      </c>
      <c r="M8" s="71">
        <v>971000</v>
      </c>
    </row>
    <row r="9" spans="1:34" s="65" customFormat="1" ht="12" x14ac:dyDescent="0.2">
      <c r="A9" s="66" t="s">
        <v>9</v>
      </c>
      <c r="B9" s="67" t="s">
        <v>10</v>
      </c>
      <c r="C9" s="68">
        <v>2.54</v>
      </c>
      <c r="D9" s="69" t="s">
        <v>147</v>
      </c>
      <c r="E9" s="70">
        <v>252</v>
      </c>
      <c r="F9" s="118"/>
      <c r="G9" s="133" t="str">
        <f t="shared" si="0"/>
        <v/>
      </c>
      <c r="H9" s="133" t="str">
        <f t="shared" si="1"/>
        <v/>
      </c>
      <c r="I9" s="125"/>
      <c r="J9" s="133" t="str">
        <f t="shared" si="2"/>
        <v/>
      </c>
      <c r="K9" s="140" t="str">
        <f t="shared" si="3"/>
        <v/>
      </c>
      <c r="L9" s="140" t="str">
        <f t="shared" si="4"/>
        <v/>
      </c>
      <c r="M9" s="71">
        <v>971000</v>
      </c>
    </row>
    <row r="10" spans="1:34" s="65" customFormat="1" ht="12" x14ac:dyDescent="0.2">
      <c r="A10" s="66" t="s">
        <v>11</v>
      </c>
      <c r="B10" s="67" t="s">
        <v>10</v>
      </c>
      <c r="C10" s="68">
        <v>2.69</v>
      </c>
      <c r="D10" s="69" t="s">
        <v>147</v>
      </c>
      <c r="E10" s="70">
        <v>252</v>
      </c>
      <c r="F10" s="118"/>
      <c r="G10" s="133" t="str">
        <f t="shared" si="0"/>
        <v/>
      </c>
      <c r="H10" s="133" t="str">
        <f t="shared" si="1"/>
        <v/>
      </c>
      <c r="I10" s="125"/>
      <c r="J10" s="133" t="str">
        <f t="shared" si="2"/>
        <v/>
      </c>
      <c r="K10" s="140" t="str">
        <f t="shared" si="3"/>
        <v/>
      </c>
      <c r="L10" s="140" t="str">
        <f t="shared" si="4"/>
        <v/>
      </c>
      <c r="M10" s="71">
        <v>971000</v>
      </c>
    </row>
    <row r="11" spans="1:34" s="65" customFormat="1" ht="12" x14ac:dyDescent="0.2">
      <c r="A11" s="66" t="s">
        <v>12</v>
      </c>
      <c r="B11" s="67" t="s">
        <v>13</v>
      </c>
      <c r="C11" s="68">
        <v>10.11</v>
      </c>
      <c r="D11" s="69" t="s">
        <v>146</v>
      </c>
      <c r="E11" s="70"/>
      <c r="F11" s="118"/>
      <c r="G11" s="133" t="str">
        <f t="shared" si="0"/>
        <v/>
      </c>
      <c r="H11" s="133" t="str">
        <f t="shared" si="1"/>
        <v/>
      </c>
      <c r="I11" s="125"/>
      <c r="J11" s="133" t="str">
        <f t="shared" si="2"/>
        <v/>
      </c>
      <c r="K11" s="140" t="str">
        <f t="shared" si="3"/>
        <v/>
      </c>
      <c r="L11" s="140" t="str">
        <f t="shared" si="4"/>
        <v/>
      </c>
      <c r="M11" s="71">
        <v>971000</v>
      </c>
    </row>
    <row r="12" spans="1:34" s="65" customFormat="1" ht="12" x14ac:dyDescent="0.2">
      <c r="A12" s="66" t="s">
        <v>14</v>
      </c>
      <c r="B12" s="67" t="s">
        <v>15</v>
      </c>
      <c r="C12" s="68">
        <v>11.56</v>
      </c>
      <c r="D12" s="69" t="s">
        <v>146</v>
      </c>
      <c r="E12" s="70"/>
      <c r="F12" s="118"/>
      <c r="G12" s="133" t="str">
        <f t="shared" si="0"/>
        <v/>
      </c>
      <c r="H12" s="133" t="str">
        <f t="shared" si="1"/>
        <v/>
      </c>
      <c r="I12" s="125"/>
      <c r="J12" s="133" t="str">
        <f t="shared" si="2"/>
        <v/>
      </c>
      <c r="K12" s="140" t="str">
        <f t="shared" si="3"/>
        <v/>
      </c>
      <c r="L12" s="140" t="str">
        <f t="shared" si="4"/>
        <v/>
      </c>
      <c r="M12" s="71">
        <v>971000</v>
      </c>
    </row>
    <row r="13" spans="1:34" s="65" customFormat="1" ht="12" x14ac:dyDescent="0.2">
      <c r="A13" s="66" t="s">
        <v>16</v>
      </c>
      <c r="B13" s="67" t="s">
        <v>17</v>
      </c>
      <c r="C13" s="68">
        <v>13.74</v>
      </c>
      <c r="D13" s="69" t="s">
        <v>148</v>
      </c>
      <c r="E13" s="70">
        <v>104</v>
      </c>
      <c r="F13" s="118"/>
      <c r="G13" s="133" t="str">
        <f t="shared" si="0"/>
        <v/>
      </c>
      <c r="H13" s="133" t="str">
        <f t="shared" si="1"/>
        <v/>
      </c>
      <c r="I13" s="125"/>
      <c r="J13" s="133" t="str">
        <f t="shared" si="2"/>
        <v/>
      </c>
      <c r="K13" s="140" t="str">
        <f t="shared" si="3"/>
        <v/>
      </c>
      <c r="L13" s="140" t="str">
        <f t="shared" si="4"/>
        <v/>
      </c>
      <c r="M13" s="71">
        <v>971000</v>
      </c>
    </row>
    <row r="14" spans="1:34" s="65" customFormat="1" ht="12" x14ac:dyDescent="0.2">
      <c r="A14" s="66" t="s">
        <v>18</v>
      </c>
      <c r="B14" s="67" t="s">
        <v>19</v>
      </c>
      <c r="C14" s="68">
        <v>0</v>
      </c>
      <c r="D14" s="69" t="s">
        <v>170</v>
      </c>
      <c r="E14" s="70"/>
      <c r="F14" s="118"/>
      <c r="G14" s="133" t="str">
        <f t="shared" si="0"/>
        <v/>
      </c>
      <c r="H14" s="133" t="str">
        <f t="shared" si="1"/>
        <v/>
      </c>
      <c r="I14" s="125"/>
      <c r="J14" s="133" t="str">
        <f t="shared" si="2"/>
        <v/>
      </c>
      <c r="K14" s="140" t="str">
        <f t="shared" si="3"/>
        <v/>
      </c>
      <c r="L14" s="140" t="str">
        <f t="shared" si="4"/>
        <v/>
      </c>
      <c r="M14" s="71">
        <v>971000</v>
      </c>
    </row>
    <row r="15" spans="1:34" s="65" customFormat="1" ht="12" x14ac:dyDescent="0.2">
      <c r="A15" s="66" t="s">
        <v>20</v>
      </c>
      <c r="B15" s="67" t="s">
        <v>21</v>
      </c>
      <c r="C15" s="68">
        <v>6.69</v>
      </c>
      <c r="D15" s="69" t="s">
        <v>145</v>
      </c>
      <c r="E15" s="70">
        <v>52</v>
      </c>
      <c r="F15" s="118"/>
      <c r="G15" s="133" t="str">
        <f t="shared" si="0"/>
        <v/>
      </c>
      <c r="H15" s="133" t="str">
        <f t="shared" si="1"/>
        <v/>
      </c>
      <c r="I15" s="125"/>
      <c r="J15" s="133" t="str">
        <f t="shared" si="2"/>
        <v/>
      </c>
      <c r="K15" s="140" t="str">
        <f t="shared" si="3"/>
        <v/>
      </c>
      <c r="L15" s="140" t="str">
        <f t="shared" si="4"/>
        <v/>
      </c>
      <c r="M15" s="71">
        <v>971000</v>
      </c>
    </row>
    <row r="16" spans="1:34" s="65" customFormat="1" ht="12" x14ac:dyDescent="0.2">
      <c r="A16" s="66"/>
      <c r="B16" s="72" t="s">
        <v>140</v>
      </c>
      <c r="C16" s="68"/>
      <c r="D16" s="69"/>
      <c r="E16" s="70"/>
      <c r="F16" s="118"/>
      <c r="G16" s="133"/>
      <c r="H16" s="133"/>
      <c r="I16" s="125"/>
      <c r="J16" s="133"/>
      <c r="K16" s="140"/>
      <c r="L16" s="140"/>
      <c r="M16" s="71"/>
    </row>
    <row r="17" spans="1:13" s="65" customFormat="1" ht="12" x14ac:dyDescent="0.2">
      <c r="A17" s="66" t="s">
        <v>22</v>
      </c>
      <c r="B17" s="67" t="s">
        <v>23</v>
      </c>
      <c r="C17" s="68">
        <v>50.84</v>
      </c>
      <c r="D17" s="69" t="s">
        <v>148</v>
      </c>
      <c r="E17" s="70">
        <v>104</v>
      </c>
      <c r="F17" s="118"/>
      <c r="G17" s="133" t="str">
        <f t="shared" si="0"/>
        <v/>
      </c>
      <c r="H17" s="133" t="str">
        <f t="shared" si="1"/>
        <v/>
      </c>
      <c r="I17" s="125"/>
      <c r="J17" s="133" t="str">
        <f t="shared" si="2"/>
        <v/>
      </c>
      <c r="K17" s="140" t="str">
        <f t="shared" si="3"/>
        <v/>
      </c>
      <c r="L17" s="140" t="str">
        <f t="shared" si="4"/>
        <v/>
      </c>
      <c r="M17" s="71">
        <v>971000</v>
      </c>
    </row>
    <row r="18" spans="1:13" s="65" customFormat="1" ht="12" x14ac:dyDescent="0.2">
      <c r="A18" s="66" t="s">
        <v>24</v>
      </c>
      <c r="B18" s="67" t="s">
        <v>23</v>
      </c>
      <c r="C18" s="68">
        <v>50.46</v>
      </c>
      <c r="D18" s="69" t="s">
        <v>148</v>
      </c>
      <c r="E18" s="70">
        <v>104</v>
      </c>
      <c r="F18" s="118"/>
      <c r="G18" s="133" t="str">
        <f t="shared" si="0"/>
        <v/>
      </c>
      <c r="H18" s="133" t="str">
        <f t="shared" si="1"/>
        <v/>
      </c>
      <c r="I18" s="125"/>
      <c r="J18" s="133" t="str">
        <f t="shared" si="2"/>
        <v/>
      </c>
      <c r="K18" s="140" t="str">
        <f t="shared" si="3"/>
        <v/>
      </c>
      <c r="L18" s="140" t="str">
        <f t="shared" si="4"/>
        <v/>
      </c>
      <c r="M18" s="71">
        <v>971000</v>
      </c>
    </row>
    <row r="19" spans="1:13" s="65" customFormat="1" ht="12" x14ac:dyDescent="0.2">
      <c r="A19" s="66" t="s">
        <v>25</v>
      </c>
      <c r="B19" s="67" t="s">
        <v>23</v>
      </c>
      <c r="C19" s="68">
        <v>50.46</v>
      </c>
      <c r="D19" s="69" t="s">
        <v>148</v>
      </c>
      <c r="E19" s="70">
        <v>104</v>
      </c>
      <c r="F19" s="118"/>
      <c r="G19" s="133" t="str">
        <f t="shared" si="0"/>
        <v/>
      </c>
      <c r="H19" s="133" t="str">
        <f t="shared" si="1"/>
        <v/>
      </c>
      <c r="I19" s="125"/>
      <c r="J19" s="133" t="str">
        <f t="shared" si="2"/>
        <v/>
      </c>
      <c r="K19" s="140" t="str">
        <f t="shared" si="3"/>
        <v/>
      </c>
      <c r="L19" s="140" t="str">
        <f t="shared" si="4"/>
        <v/>
      </c>
      <c r="M19" s="71">
        <v>971000</v>
      </c>
    </row>
    <row r="20" spans="1:13" s="65" customFormat="1" ht="12" x14ac:dyDescent="0.2">
      <c r="A20" s="66" t="s">
        <v>26</v>
      </c>
      <c r="B20" s="67" t="s">
        <v>27</v>
      </c>
      <c r="C20" s="68">
        <v>13.02</v>
      </c>
      <c r="D20" s="69" t="s">
        <v>146</v>
      </c>
      <c r="E20" s="70"/>
      <c r="F20" s="118"/>
      <c r="G20" s="133" t="str">
        <f t="shared" si="0"/>
        <v/>
      </c>
      <c r="H20" s="133" t="str">
        <f t="shared" si="1"/>
        <v/>
      </c>
      <c r="I20" s="125"/>
      <c r="J20" s="133" t="str">
        <f t="shared" si="2"/>
        <v/>
      </c>
      <c r="K20" s="140" t="str">
        <f t="shared" si="3"/>
        <v/>
      </c>
      <c r="L20" s="140" t="str">
        <f t="shared" si="4"/>
        <v/>
      </c>
      <c r="M20" s="71">
        <v>971000</v>
      </c>
    </row>
    <row r="21" spans="1:13" s="65" customFormat="1" ht="12" x14ac:dyDescent="0.2">
      <c r="A21" s="66" t="s">
        <v>28</v>
      </c>
      <c r="B21" s="67" t="s">
        <v>29</v>
      </c>
      <c r="C21" s="68">
        <v>15.35</v>
      </c>
      <c r="D21" s="69" t="s">
        <v>148</v>
      </c>
      <c r="E21" s="70">
        <v>104</v>
      </c>
      <c r="F21" s="118"/>
      <c r="G21" s="133" t="str">
        <f t="shared" si="0"/>
        <v/>
      </c>
      <c r="H21" s="133" t="str">
        <f t="shared" si="1"/>
        <v/>
      </c>
      <c r="I21" s="125"/>
      <c r="J21" s="133" t="str">
        <f t="shared" si="2"/>
        <v/>
      </c>
      <c r="K21" s="140" t="str">
        <f t="shared" si="3"/>
        <v/>
      </c>
      <c r="L21" s="140" t="str">
        <f t="shared" si="4"/>
        <v/>
      </c>
      <c r="M21" s="71">
        <v>971000</v>
      </c>
    </row>
    <row r="22" spans="1:13" s="65" customFormat="1" ht="12" x14ac:dyDescent="0.2">
      <c r="A22" s="66" t="s">
        <v>30</v>
      </c>
      <c r="B22" s="67" t="s">
        <v>29</v>
      </c>
      <c r="C22" s="68">
        <v>11.93</v>
      </c>
      <c r="D22" s="69" t="s">
        <v>148</v>
      </c>
      <c r="E22" s="70">
        <v>104</v>
      </c>
      <c r="F22" s="118"/>
      <c r="G22" s="133" t="str">
        <f t="shared" si="0"/>
        <v/>
      </c>
      <c r="H22" s="133" t="str">
        <f t="shared" si="1"/>
        <v/>
      </c>
      <c r="I22" s="125"/>
      <c r="J22" s="133" t="str">
        <f t="shared" si="2"/>
        <v/>
      </c>
      <c r="K22" s="140" t="str">
        <f t="shared" si="3"/>
        <v/>
      </c>
      <c r="L22" s="140" t="str">
        <f t="shared" si="4"/>
        <v/>
      </c>
      <c r="M22" s="71">
        <v>971000</v>
      </c>
    </row>
    <row r="23" spans="1:13" s="65" customFormat="1" ht="12" x14ac:dyDescent="0.2">
      <c r="A23" s="66" t="s">
        <v>31</v>
      </c>
      <c r="B23" s="67" t="s">
        <v>32</v>
      </c>
      <c r="C23" s="68">
        <v>55.21</v>
      </c>
      <c r="D23" s="69" t="s">
        <v>150</v>
      </c>
      <c r="E23" s="70">
        <v>52</v>
      </c>
      <c r="F23" s="118"/>
      <c r="G23" s="133" t="str">
        <f t="shared" si="0"/>
        <v/>
      </c>
      <c r="H23" s="133" t="str">
        <f t="shared" si="1"/>
        <v/>
      </c>
      <c r="I23" s="125"/>
      <c r="J23" s="133" t="str">
        <f t="shared" si="2"/>
        <v/>
      </c>
      <c r="K23" s="140" t="str">
        <f t="shared" si="3"/>
        <v/>
      </c>
      <c r="L23" s="140" t="str">
        <f t="shared" si="4"/>
        <v/>
      </c>
      <c r="M23" s="71">
        <v>971000</v>
      </c>
    </row>
    <row r="24" spans="1:13" s="65" customFormat="1" ht="12" x14ac:dyDescent="0.2">
      <c r="A24" s="66" t="s">
        <v>33</v>
      </c>
      <c r="B24" s="67" t="s">
        <v>32</v>
      </c>
      <c r="C24" s="68">
        <v>75.05</v>
      </c>
      <c r="D24" s="69" t="s">
        <v>151</v>
      </c>
      <c r="E24" s="70">
        <v>252</v>
      </c>
      <c r="F24" s="118"/>
      <c r="G24" s="133" t="str">
        <f t="shared" si="0"/>
        <v/>
      </c>
      <c r="H24" s="133" t="str">
        <f t="shared" si="1"/>
        <v/>
      </c>
      <c r="I24" s="125"/>
      <c r="J24" s="133" t="str">
        <f t="shared" si="2"/>
        <v/>
      </c>
      <c r="K24" s="140" t="str">
        <f t="shared" si="3"/>
        <v/>
      </c>
      <c r="L24" s="140" t="str">
        <f t="shared" si="4"/>
        <v/>
      </c>
      <c r="M24" s="71">
        <v>971000</v>
      </c>
    </row>
    <row r="25" spans="1:13" s="65" customFormat="1" ht="12" x14ac:dyDescent="0.2">
      <c r="A25" s="66" t="s">
        <v>34</v>
      </c>
      <c r="B25" s="67" t="s">
        <v>35</v>
      </c>
      <c r="C25" s="68">
        <v>14.92</v>
      </c>
      <c r="D25" s="69" t="s">
        <v>148</v>
      </c>
      <c r="E25" s="70">
        <v>104</v>
      </c>
      <c r="F25" s="118"/>
      <c r="G25" s="133" t="str">
        <f t="shared" si="0"/>
        <v/>
      </c>
      <c r="H25" s="133" t="str">
        <f t="shared" si="1"/>
        <v/>
      </c>
      <c r="I25" s="125"/>
      <c r="J25" s="133" t="str">
        <f t="shared" si="2"/>
        <v/>
      </c>
      <c r="K25" s="140" t="str">
        <f t="shared" si="3"/>
        <v/>
      </c>
      <c r="L25" s="140" t="str">
        <f t="shared" si="4"/>
        <v/>
      </c>
      <c r="M25" s="71">
        <v>971000</v>
      </c>
    </row>
    <row r="26" spans="1:13" s="65" customFormat="1" ht="12" x14ac:dyDescent="0.2">
      <c r="A26" s="66" t="s">
        <v>36</v>
      </c>
      <c r="B26" s="67" t="s">
        <v>32</v>
      </c>
      <c r="C26" s="68">
        <v>75.05</v>
      </c>
      <c r="D26" s="69" t="s">
        <v>151</v>
      </c>
      <c r="E26" s="70">
        <v>252</v>
      </c>
      <c r="F26" s="118"/>
      <c r="G26" s="133" t="str">
        <f t="shared" si="0"/>
        <v/>
      </c>
      <c r="H26" s="133" t="str">
        <f t="shared" si="1"/>
        <v/>
      </c>
      <c r="I26" s="125"/>
      <c r="J26" s="133" t="str">
        <f t="shared" si="2"/>
        <v/>
      </c>
      <c r="K26" s="140" t="str">
        <f t="shared" si="3"/>
        <v/>
      </c>
      <c r="L26" s="140" t="str">
        <f t="shared" si="4"/>
        <v/>
      </c>
      <c r="M26" s="71">
        <v>971000</v>
      </c>
    </row>
    <row r="27" spans="1:13" s="65" customFormat="1" ht="12" x14ac:dyDescent="0.2">
      <c r="A27" s="66" t="s">
        <v>37</v>
      </c>
      <c r="B27" s="67" t="s">
        <v>32</v>
      </c>
      <c r="C27" s="68">
        <v>75.05</v>
      </c>
      <c r="D27" s="69" t="s">
        <v>151</v>
      </c>
      <c r="E27" s="70">
        <v>252</v>
      </c>
      <c r="F27" s="118"/>
      <c r="G27" s="133" t="str">
        <f t="shared" si="0"/>
        <v/>
      </c>
      <c r="H27" s="133" t="str">
        <f t="shared" si="1"/>
        <v/>
      </c>
      <c r="I27" s="125"/>
      <c r="J27" s="133" t="str">
        <f t="shared" si="2"/>
        <v/>
      </c>
      <c r="K27" s="140" t="str">
        <f t="shared" si="3"/>
        <v/>
      </c>
      <c r="L27" s="140" t="str">
        <f t="shared" si="4"/>
        <v/>
      </c>
      <c r="M27" s="71">
        <v>971000</v>
      </c>
    </row>
    <row r="28" spans="1:13" s="65" customFormat="1" ht="12" x14ac:dyDescent="0.2">
      <c r="A28" s="66" t="s">
        <v>38</v>
      </c>
      <c r="B28" s="67" t="s">
        <v>39</v>
      </c>
      <c r="C28" s="68">
        <v>12.62</v>
      </c>
      <c r="D28" s="69" t="s">
        <v>168</v>
      </c>
      <c r="E28" s="70">
        <v>104</v>
      </c>
      <c r="F28" s="118"/>
      <c r="G28" s="133" t="str">
        <f t="shared" si="0"/>
        <v/>
      </c>
      <c r="H28" s="133" t="str">
        <f t="shared" si="1"/>
        <v/>
      </c>
      <c r="I28" s="125"/>
      <c r="J28" s="133" t="str">
        <f t="shared" si="2"/>
        <v/>
      </c>
      <c r="K28" s="140" t="str">
        <f t="shared" si="3"/>
        <v/>
      </c>
      <c r="L28" s="140" t="str">
        <f t="shared" si="4"/>
        <v/>
      </c>
      <c r="M28" s="71">
        <v>971000</v>
      </c>
    </row>
    <row r="29" spans="1:13" s="65" customFormat="1" ht="12" x14ac:dyDescent="0.2">
      <c r="A29" s="66" t="s">
        <v>40</v>
      </c>
      <c r="B29" s="67" t="s">
        <v>152</v>
      </c>
      <c r="C29" s="68">
        <v>15.43</v>
      </c>
      <c r="D29" s="69" t="s">
        <v>148</v>
      </c>
      <c r="E29" s="70">
        <v>104</v>
      </c>
      <c r="F29" s="118"/>
      <c r="G29" s="133" t="str">
        <f t="shared" si="0"/>
        <v/>
      </c>
      <c r="H29" s="133" t="str">
        <f t="shared" si="1"/>
        <v/>
      </c>
      <c r="I29" s="125"/>
      <c r="J29" s="133" t="str">
        <f t="shared" si="2"/>
        <v/>
      </c>
      <c r="K29" s="140" t="str">
        <f t="shared" si="3"/>
        <v/>
      </c>
      <c r="L29" s="140" t="str">
        <f t="shared" si="4"/>
        <v/>
      </c>
      <c r="M29" s="71">
        <v>971000</v>
      </c>
    </row>
    <row r="30" spans="1:13" s="65" customFormat="1" ht="12" x14ac:dyDescent="0.2">
      <c r="A30" s="66" t="s">
        <v>41</v>
      </c>
      <c r="B30" s="67" t="s">
        <v>153</v>
      </c>
      <c r="C30" s="68">
        <v>57</v>
      </c>
      <c r="D30" s="69" t="s">
        <v>148</v>
      </c>
      <c r="E30" s="70">
        <v>104</v>
      </c>
      <c r="F30" s="118"/>
      <c r="G30" s="133" t="str">
        <f t="shared" si="0"/>
        <v/>
      </c>
      <c r="H30" s="133" t="str">
        <f t="shared" si="1"/>
        <v/>
      </c>
      <c r="I30" s="125"/>
      <c r="J30" s="133" t="str">
        <f t="shared" si="2"/>
        <v/>
      </c>
      <c r="K30" s="140" t="str">
        <f t="shared" si="3"/>
        <v/>
      </c>
      <c r="L30" s="140" t="str">
        <f t="shared" si="4"/>
        <v/>
      </c>
      <c r="M30" s="71">
        <v>971000</v>
      </c>
    </row>
    <row r="31" spans="1:13" s="65" customFormat="1" ht="12" x14ac:dyDescent="0.2">
      <c r="A31" s="66" t="s">
        <v>41</v>
      </c>
      <c r="B31" s="67" t="s">
        <v>154</v>
      </c>
      <c r="C31" s="68">
        <v>57</v>
      </c>
      <c r="D31" s="69" t="s">
        <v>149</v>
      </c>
      <c r="E31" s="70">
        <v>252</v>
      </c>
      <c r="F31" s="118"/>
      <c r="G31" s="133" t="str">
        <f t="shared" si="0"/>
        <v/>
      </c>
      <c r="H31" s="133" t="str">
        <f t="shared" si="1"/>
        <v/>
      </c>
      <c r="I31" s="125"/>
      <c r="J31" s="133" t="str">
        <f t="shared" si="2"/>
        <v/>
      </c>
      <c r="K31" s="140" t="str">
        <f t="shared" si="3"/>
        <v/>
      </c>
      <c r="L31" s="140" t="str">
        <f t="shared" si="4"/>
        <v/>
      </c>
      <c r="M31" s="71">
        <v>971000</v>
      </c>
    </row>
    <row r="32" spans="1:13" s="65" customFormat="1" ht="12" x14ac:dyDescent="0.2">
      <c r="A32" s="66" t="s">
        <v>42</v>
      </c>
      <c r="B32" s="67" t="s">
        <v>43</v>
      </c>
      <c r="C32" s="68">
        <v>50.46</v>
      </c>
      <c r="D32" s="69" t="s">
        <v>148</v>
      </c>
      <c r="E32" s="70">
        <v>104</v>
      </c>
      <c r="F32" s="118"/>
      <c r="G32" s="133" t="str">
        <f t="shared" si="0"/>
        <v/>
      </c>
      <c r="H32" s="133" t="str">
        <f t="shared" si="1"/>
        <v/>
      </c>
      <c r="I32" s="125"/>
      <c r="J32" s="133" t="str">
        <f t="shared" si="2"/>
        <v/>
      </c>
      <c r="K32" s="140" t="str">
        <f t="shared" si="3"/>
        <v/>
      </c>
      <c r="L32" s="140" t="str">
        <f t="shared" si="4"/>
        <v/>
      </c>
      <c r="M32" s="71">
        <v>971000</v>
      </c>
    </row>
    <row r="33" spans="1:13" s="65" customFormat="1" ht="12" x14ac:dyDescent="0.2">
      <c r="A33" s="66" t="s">
        <v>44</v>
      </c>
      <c r="B33" s="67" t="s">
        <v>43</v>
      </c>
      <c r="C33" s="68">
        <v>50.46</v>
      </c>
      <c r="D33" s="69" t="s">
        <v>148</v>
      </c>
      <c r="E33" s="70">
        <v>104</v>
      </c>
      <c r="F33" s="118"/>
      <c r="G33" s="133" t="str">
        <f t="shared" si="0"/>
        <v/>
      </c>
      <c r="H33" s="133" t="str">
        <f t="shared" si="1"/>
        <v/>
      </c>
      <c r="I33" s="125"/>
      <c r="J33" s="133" t="str">
        <f t="shared" si="2"/>
        <v/>
      </c>
      <c r="K33" s="140" t="str">
        <f t="shared" si="3"/>
        <v/>
      </c>
      <c r="L33" s="140" t="str">
        <f t="shared" si="4"/>
        <v/>
      </c>
      <c r="M33" s="71">
        <v>971000</v>
      </c>
    </row>
    <row r="34" spans="1:13" s="65" customFormat="1" ht="12" x14ac:dyDescent="0.2">
      <c r="A34" s="66" t="s">
        <v>45</v>
      </c>
      <c r="B34" s="67" t="s">
        <v>46</v>
      </c>
      <c r="C34" s="68">
        <v>50.84</v>
      </c>
      <c r="D34" s="69" t="s">
        <v>151</v>
      </c>
      <c r="E34" s="70">
        <v>104</v>
      </c>
      <c r="F34" s="118"/>
      <c r="G34" s="133" t="str">
        <f t="shared" si="0"/>
        <v/>
      </c>
      <c r="H34" s="133" t="str">
        <f t="shared" si="1"/>
        <v/>
      </c>
      <c r="I34" s="125"/>
      <c r="J34" s="133" t="str">
        <f t="shared" si="2"/>
        <v/>
      </c>
      <c r="K34" s="140" t="str">
        <f t="shared" si="3"/>
        <v/>
      </c>
      <c r="L34" s="140" t="str">
        <f t="shared" si="4"/>
        <v/>
      </c>
      <c r="M34" s="71">
        <v>971000</v>
      </c>
    </row>
    <row r="35" spans="1:13" s="65" customFormat="1" ht="12" x14ac:dyDescent="0.2">
      <c r="A35" s="66" t="s">
        <v>47</v>
      </c>
      <c r="B35" s="67" t="s">
        <v>21</v>
      </c>
      <c r="C35" s="68">
        <v>20.55</v>
      </c>
      <c r="D35" s="69" t="s">
        <v>149</v>
      </c>
      <c r="E35" s="70">
        <v>104</v>
      </c>
      <c r="F35" s="118"/>
      <c r="G35" s="133" t="str">
        <f t="shared" si="0"/>
        <v/>
      </c>
      <c r="H35" s="133" t="str">
        <f t="shared" si="1"/>
        <v/>
      </c>
      <c r="I35" s="125"/>
      <c r="J35" s="133" t="str">
        <f t="shared" si="2"/>
        <v/>
      </c>
      <c r="K35" s="140" t="str">
        <f t="shared" si="3"/>
        <v/>
      </c>
      <c r="L35" s="140" t="str">
        <f t="shared" si="4"/>
        <v/>
      </c>
      <c r="M35" s="71">
        <v>971000</v>
      </c>
    </row>
    <row r="36" spans="1:13" s="65" customFormat="1" ht="12" x14ac:dyDescent="0.2">
      <c r="A36" s="66" t="s">
        <v>48</v>
      </c>
      <c r="B36" s="67" t="s">
        <v>21</v>
      </c>
      <c r="C36" s="68">
        <v>21.21</v>
      </c>
      <c r="D36" s="69" t="s">
        <v>149</v>
      </c>
      <c r="E36" s="70">
        <v>104</v>
      </c>
      <c r="F36" s="118"/>
      <c r="G36" s="133" t="str">
        <f t="shared" si="0"/>
        <v/>
      </c>
      <c r="H36" s="133" t="str">
        <f t="shared" si="1"/>
        <v/>
      </c>
      <c r="I36" s="125"/>
      <c r="J36" s="133" t="str">
        <f t="shared" si="2"/>
        <v/>
      </c>
      <c r="K36" s="140" t="str">
        <f t="shared" si="3"/>
        <v/>
      </c>
      <c r="L36" s="140" t="str">
        <f t="shared" si="4"/>
        <v/>
      </c>
      <c r="M36" s="71">
        <v>971000</v>
      </c>
    </row>
    <row r="37" spans="1:13" s="65" customFormat="1" ht="12" x14ac:dyDescent="0.2">
      <c r="A37" s="66" t="s">
        <v>49</v>
      </c>
      <c r="B37" s="67" t="s">
        <v>21</v>
      </c>
      <c r="C37" s="68">
        <v>20.55</v>
      </c>
      <c r="D37" s="69" t="s">
        <v>149</v>
      </c>
      <c r="E37" s="70">
        <v>104</v>
      </c>
      <c r="F37" s="118"/>
      <c r="G37" s="133" t="str">
        <f t="shared" si="0"/>
        <v/>
      </c>
      <c r="H37" s="133" t="str">
        <f t="shared" si="1"/>
        <v/>
      </c>
      <c r="I37" s="125"/>
      <c r="J37" s="133" t="str">
        <f t="shared" si="2"/>
        <v/>
      </c>
      <c r="K37" s="140" t="str">
        <f t="shared" si="3"/>
        <v/>
      </c>
      <c r="L37" s="140" t="str">
        <f t="shared" si="4"/>
        <v/>
      </c>
      <c r="M37" s="71">
        <v>971000</v>
      </c>
    </row>
    <row r="38" spans="1:13" s="65" customFormat="1" ht="12" x14ac:dyDescent="0.2">
      <c r="A38" s="66" t="s">
        <v>50</v>
      </c>
      <c r="B38" s="67" t="s">
        <v>21</v>
      </c>
      <c r="C38" s="68">
        <v>19.68</v>
      </c>
      <c r="D38" s="69" t="s">
        <v>149</v>
      </c>
      <c r="E38" s="70">
        <v>104</v>
      </c>
      <c r="F38" s="118"/>
      <c r="G38" s="133" t="str">
        <f t="shared" si="0"/>
        <v/>
      </c>
      <c r="H38" s="133" t="str">
        <f t="shared" si="1"/>
        <v/>
      </c>
      <c r="I38" s="125"/>
      <c r="J38" s="133" t="str">
        <f t="shared" si="2"/>
        <v/>
      </c>
      <c r="K38" s="140" t="str">
        <f t="shared" si="3"/>
        <v/>
      </c>
      <c r="L38" s="140" t="str">
        <f t="shared" si="4"/>
        <v/>
      </c>
      <c r="M38" s="71">
        <v>971000</v>
      </c>
    </row>
    <row r="39" spans="1:13" s="65" customFormat="1" ht="12" x14ac:dyDescent="0.2">
      <c r="A39" s="66" t="s">
        <v>51</v>
      </c>
      <c r="B39" s="67" t="s">
        <v>52</v>
      </c>
      <c r="C39" s="68">
        <v>39.46</v>
      </c>
      <c r="D39" s="69" t="s">
        <v>148</v>
      </c>
      <c r="E39" s="70">
        <v>104</v>
      </c>
      <c r="F39" s="118"/>
      <c r="G39" s="133" t="str">
        <f t="shared" si="0"/>
        <v/>
      </c>
      <c r="H39" s="133" t="str">
        <f t="shared" si="1"/>
        <v/>
      </c>
      <c r="I39" s="125"/>
      <c r="J39" s="133" t="str">
        <f t="shared" si="2"/>
        <v/>
      </c>
      <c r="K39" s="140" t="str">
        <f t="shared" si="3"/>
        <v/>
      </c>
      <c r="L39" s="140" t="str">
        <f t="shared" si="4"/>
        <v/>
      </c>
      <c r="M39" s="71">
        <v>971000</v>
      </c>
    </row>
    <row r="40" spans="1:13" s="65" customFormat="1" ht="12" x14ac:dyDescent="0.2">
      <c r="A40" s="66"/>
      <c r="B40" s="72" t="s">
        <v>141</v>
      </c>
      <c r="C40" s="68"/>
      <c r="D40" s="69"/>
      <c r="E40" s="70"/>
      <c r="F40" s="118"/>
      <c r="G40" s="133"/>
      <c r="H40" s="133"/>
      <c r="I40" s="125"/>
      <c r="J40" s="133"/>
      <c r="K40" s="140"/>
      <c r="L40" s="140"/>
      <c r="M40" s="71"/>
    </row>
    <row r="41" spans="1:13" s="65" customFormat="1" ht="12" x14ac:dyDescent="0.2">
      <c r="A41" s="66" t="s">
        <v>53</v>
      </c>
      <c r="B41" s="67" t="s">
        <v>43</v>
      </c>
      <c r="C41" s="68">
        <v>50.84</v>
      </c>
      <c r="D41" s="69" t="s">
        <v>148</v>
      </c>
      <c r="E41" s="70">
        <v>104</v>
      </c>
      <c r="F41" s="118"/>
      <c r="G41" s="133" t="str">
        <f t="shared" si="0"/>
        <v/>
      </c>
      <c r="H41" s="133" t="str">
        <f t="shared" si="1"/>
        <v/>
      </c>
      <c r="I41" s="125"/>
      <c r="J41" s="133" t="str">
        <f t="shared" si="2"/>
        <v/>
      </c>
      <c r="K41" s="140" t="str">
        <f t="shared" si="3"/>
        <v/>
      </c>
      <c r="L41" s="140" t="str">
        <f t="shared" si="4"/>
        <v/>
      </c>
      <c r="M41" s="71">
        <v>971000</v>
      </c>
    </row>
    <row r="42" spans="1:13" s="65" customFormat="1" ht="12" x14ac:dyDescent="0.2">
      <c r="A42" s="66" t="s">
        <v>54</v>
      </c>
      <c r="B42" s="67" t="s">
        <v>55</v>
      </c>
      <c r="C42" s="68">
        <v>33.68</v>
      </c>
      <c r="D42" s="69" t="s">
        <v>148</v>
      </c>
      <c r="E42" s="70">
        <v>104</v>
      </c>
      <c r="F42" s="118"/>
      <c r="G42" s="133" t="str">
        <f t="shared" si="0"/>
        <v/>
      </c>
      <c r="H42" s="133" t="str">
        <f t="shared" si="1"/>
        <v/>
      </c>
      <c r="I42" s="125"/>
      <c r="J42" s="133" t="str">
        <f t="shared" si="2"/>
        <v/>
      </c>
      <c r="K42" s="140" t="str">
        <f t="shared" si="3"/>
        <v/>
      </c>
      <c r="L42" s="140" t="str">
        <f t="shared" si="4"/>
        <v/>
      </c>
      <c r="M42" s="71">
        <v>971000</v>
      </c>
    </row>
    <row r="43" spans="1:13" s="65" customFormat="1" ht="12" x14ac:dyDescent="0.2">
      <c r="A43" s="66" t="s">
        <v>56</v>
      </c>
      <c r="B43" s="67" t="s">
        <v>57</v>
      </c>
      <c r="C43" s="68">
        <v>22.53</v>
      </c>
      <c r="D43" s="69" t="s">
        <v>150</v>
      </c>
      <c r="E43" s="70">
        <v>52</v>
      </c>
      <c r="F43" s="118"/>
      <c r="G43" s="133" t="str">
        <f t="shared" si="0"/>
        <v/>
      </c>
      <c r="H43" s="133" t="str">
        <f t="shared" si="1"/>
        <v/>
      </c>
      <c r="I43" s="125"/>
      <c r="J43" s="133" t="str">
        <f t="shared" si="2"/>
        <v/>
      </c>
      <c r="K43" s="140" t="str">
        <f t="shared" si="3"/>
        <v/>
      </c>
      <c r="L43" s="140" t="str">
        <f t="shared" si="4"/>
        <v/>
      </c>
      <c r="M43" s="71">
        <v>971000</v>
      </c>
    </row>
    <row r="44" spans="1:13" s="65" customFormat="1" ht="12" x14ac:dyDescent="0.2">
      <c r="A44" s="66" t="s">
        <v>58</v>
      </c>
      <c r="B44" s="67" t="s">
        <v>156</v>
      </c>
      <c r="C44" s="68">
        <v>10.7</v>
      </c>
      <c r="D44" s="69" t="s">
        <v>150</v>
      </c>
      <c r="E44" s="70">
        <v>52</v>
      </c>
      <c r="F44" s="118"/>
      <c r="G44" s="133" t="str">
        <f t="shared" si="0"/>
        <v/>
      </c>
      <c r="H44" s="133" t="str">
        <f t="shared" si="1"/>
        <v/>
      </c>
      <c r="I44" s="125"/>
      <c r="J44" s="133" t="str">
        <f t="shared" si="2"/>
        <v/>
      </c>
      <c r="K44" s="140" t="str">
        <f t="shared" si="3"/>
        <v/>
      </c>
      <c r="L44" s="140" t="str">
        <f t="shared" si="4"/>
        <v/>
      </c>
      <c r="M44" s="71">
        <v>971000</v>
      </c>
    </row>
    <row r="45" spans="1:13" s="65" customFormat="1" ht="12" x14ac:dyDescent="0.2">
      <c r="A45" s="66" t="s">
        <v>59</v>
      </c>
      <c r="B45" s="67" t="s">
        <v>2</v>
      </c>
      <c r="C45" s="68">
        <v>13.02</v>
      </c>
      <c r="D45" s="69" t="s">
        <v>145</v>
      </c>
      <c r="E45" s="70">
        <v>52</v>
      </c>
      <c r="F45" s="118"/>
      <c r="G45" s="133" t="str">
        <f t="shared" si="0"/>
        <v/>
      </c>
      <c r="H45" s="133" t="str">
        <f t="shared" si="1"/>
        <v/>
      </c>
      <c r="I45" s="125"/>
      <c r="J45" s="133" t="str">
        <f t="shared" si="2"/>
        <v/>
      </c>
      <c r="K45" s="140" t="str">
        <f t="shared" si="3"/>
        <v/>
      </c>
      <c r="L45" s="140" t="str">
        <f t="shared" si="4"/>
        <v/>
      </c>
      <c r="M45" s="71">
        <v>971000</v>
      </c>
    </row>
    <row r="46" spans="1:13" s="65" customFormat="1" ht="12" x14ac:dyDescent="0.2">
      <c r="A46" s="66" t="s">
        <v>60</v>
      </c>
      <c r="B46" s="67" t="s">
        <v>10</v>
      </c>
      <c r="C46" s="68">
        <v>7.98</v>
      </c>
      <c r="D46" s="69" t="s">
        <v>147</v>
      </c>
      <c r="E46" s="70">
        <v>252</v>
      </c>
      <c r="F46" s="118"/>
      <c r="G46" s="133" t="str">
        <f t="shared" si="0"/>
        <v/>
      </c>
      <c r="H46" s="133" t="str">
        <f t="shared" si="1"/>
        <v/>
      </c>
      <c r="I46" s="125"/>
      <c r="J46" s="133" t="str">
        <f t="shared" si="2"/>
        <v/>
      </c>
      <c r="K46" s="140" t="str">
        <f t="shared" si="3"/>
        <v/>
      </c>
      <c r="L46" s="140" t="str">
        <f t="shared" si="4"/>
        <v/>
      </c>
      <c r="M46" s="71">
        <v>971000</v>
      </c>
    </row>
    <row r="47" spans="1:13" s="65" customFormat="1" ht="12" x14ac:dyDescent="0.2">
      <c r="A47" s="66" t="s">
        <v>61</v>
      </c>
      <c r="B47" s="67" t="s">
        <v>10</v>
      </c>
      <c r="C47" s="68">
        <v>7</v>
      </c>
      <c r="D47" s="69" t="s">
        <v>147</v>
      </c>
      <c r="E47" s="70">
        <v>252</v>
      </c>
      <c r="F47" s="118"/>
      <c r="G47" s="133" t="str">
        <f t="shared" si="0"/>
        <v/>
      </c>
      <c r="H47" s="133" t="str">
        <f t="shared" si="1"/>
        <v/>
      </c>
      <c r="I47" s="125"/>
      <c r="J47" s="133" t="str">
        <f t="shared" si="2"/>
        <v/>
      </c>
      <c r="K47" s="140" t="str">
        <f t="shared" si="3"/>
        <v/>
      </c>
      <c r="L47" s="140" t="str">
        <f t="shared" si="4"/>
        <v/>
      </c>
      <c r="M47" s="71">
        <v>971000</v>
      </c>
    </row>
    <row r="48" spans="1:13" s="65" customFormat="1" ht="12" x14ac:dyDescent="0.2">
      <c r="A48" s="66" t="s">
        <v>62</v>
      </c>
      <c r="B48" s="67" t="s">
        <v>63</v>
      </c>
      <c r="C48" s="68">
        <v>7.03</v>
      </c>
      <c r="D48" s="69" t="s">
        <v>145</v>
      </c>
      <c r="E48" s="70">
        <v>52</v>
      </c>
      <c r="F48" s="118"/>
      <c r="G48" s="133" t="str">
        <f t="shared" si="0"/>
        <v/>
      </c>
      <c r="H48" s="133" t="str">
        <f t="shared" si="1"/>
        <v/>
      </c>
      <c r="I48" s="125"/>
      <c r="J48" s="133" t="str">
        <f t="shared" si="2"/>
        <v/>
      </c>
      <c r="K48" s="140" t="str">
        <f t="shared" si="3"/>
        <v/>
      </c>
      <c r="L48" s="140" t="str">
        <f t="shared" si="4"/>
        <v/>
      </c>
      <c r="M48" s="71">
        <v>971000</v>
      </c>
    </row>
    <row r="49" spans="1:13" s="65" customFormat="1" ht="12" x14ac:dyDescent="0.2">
      <c r="A49" s="66" t="s">
        <v>64</v>
      </c>
      <c r="B49" s="67" t="s">
        <v>65</v>
      </c>
      <c r="C49" s="68">
        <v>12.45</v>
      </c>
      <c r="D49" s="69" t="s">
        <v>155</v>
      </c>
      <c r="E49" s="70"/>
      <c r="F49" s="118"/>
      <c r="G49" s="133" t="str">
        <f t="shared" si="0"/>
        <v/>
      </c>
      <c r="H49" s="133" t="str">
        <f t="shared" si="1"/>
        <v/>
      </c>
      <c r="I49" s="125"/>
      <c r="J49" s="133" t="str">
        <f t="shared" si="2"/>
        <v/>
      </c>
      <c r="K49" s="140" t="str">
        <f t="shared" si="3"/>
        <v/>
      </c>
      <c r="L49" s="140" t="str">
        <f t="shared" si="4"/>
        <v/>
      </c>
      <c r="M49" s="71">
        <v>971000</v>
      </c>
    </row>
    <row r="50" spans="1:13" s="65" customFormat="1" ht="12" x14ac:dyDescent="0.2">
      <c r="A50" s="66" t="s">
        <v>66</v>
      </c>
      <c r="B50" s="67" t="s">
        <v>67</v>
      </c>
      <c r="C50" s="68">
        <v>55.21</v>
      </c>
      <c r="D50" s="69" t="s">
        <v>147</v>
      </c>
      <c r="E50" s="70">
        <v>252</v>
      </c>
      <c r="F50" s="118"/>
      <c r="G50" s="133" t="str">
        <f t="shared" si="0"/>
        <v/>
      </c>
      <c r="H50" s="133" t="str">
        <f t="shared" si="1"/>
        <v/>
      </c>
      <c r="I50" s="125"/>
      <c r="J50" s="133" t="str">
        <f t="shared" si="2"/>
        <v/>
      </c>
      <c r="K50" s="140" t="str">
        <f t="shared" si="3"/>
        <v/>
      </c>
      <c r="L50" s="140" t="str">
        <f t="shared" si="4"/>
        <v/>
      </c>
      <c r="M50" s="71">
        <v>971000</v>
      </c>
    </row>
    <row r="51" spans="1:13" s="65" customFormat="1" ht="12" x14ac:dyDescent="0.2">
      <c r="A51" s="66" t="s">
        <v>68</v>
      </c>
      <c r="B51" s="67" t="s">
        <v>69</v>
      </c>
      <c r="C51" s="68">
        <v>55.79</v>
      </c>
      <c r="D51" s="69" t="s">
        <v>148</v>
      </c>
      <c r="E51" s="70">
        <v>104</v>
      </c>
      <c r="F51" s="118"/>
      <c r="G51" s="133" t="str">
        <f t="shared" si="0"/>
        <v/>
      </c>
      <c r="H51" s="133" t="str">
        <f t="shared" si="1"/>
        <v/>
      </c>
      <c r="I51" s="125"/>
      <c r="J51" s="133" t="str">
        <f t="shared" si="2"/>
        <v/>
      </c>
      <c r="K51" s="140" t="str">
        <f t="shared" si="3"/>
        <v/>
      </c>
      <c r="L51" s="140" t="str">
        <f t="shared" si="4"/>
        <v/>
      </c>
      <c r="M51" s="71">
        <v>971000</v>
      </c>
    </row>
    <row r="52" spans="1:13" s="65" customFormat="1" ht="12" x14ac:dyDescent="0.2">
      <c r="A52" s="66" t="s">
        <v>70</v>
      </c>
      <c r="B52" s="67" t="s">
        <v>71</v>
      </c>
      <c r="C52" s="68">
        <v>14.86</v>
      </c>
      <c r="D52" s="69" t="s">
        <v>145</v>
      </c>
      <c r="E52" s="70">
        <v>52</v>
      </c>
      <c r="F52" s="118"/>
      <c r="G52" s="133" t="str">
        <f t="shared" si="0"/>
        <v/>
      </c>
      <c r="H52" s="133" t="str">
        <f t="shared" si="1"/>
        <v/>
      </c>
      <c r="I52" s="125"/>
      <c r="J52" s="133" t="str">
        <f t="shared" si="2"/>
        <v/>
      </c>
      <c r="K52" s="140" t="str">
        <f t="shared" si="3"/>
        <v/>
      </c>
      <c r="L52" s="140" t="str">
        <f t="shared" si="4"/>
        <v/>
      </c>
      <c r="M52" s="71">
        <v>971000</v>
      </c>
    </row>
    <row r="53" spans="1:13" s="65" customFormat="1" ht="12" x14ac:dyDescent="0.2">
      <c r="A53" s="66" t="s">
        <v>72</v>
      </c>
      <c r="B53" s="67" t="s">
        <v>73</v>
      </c>
      <c r="C53" s="68">
        <v>14.88</v>
      </c>
      <c r="D53" s="69" t="s">
        <v>145</v>
      </c>
      <c r="E53" s="70">
        <v>52</v>
      </c>
      <c r="F53" s="118"/>
      <c r="G53" s="133" t="str">
        <f t="shared" si="0"/>
        <v/>
      </c>
      <c r="H53" s="133" t="str">
        <f t="shared" si="1"/>
        <v/>
      </c>
      <c r="I53" s="125"/>
      <c r="J53" s="133" t="str">
        <f t="shared" si="2"/>
        <v/>
      </c>
      <c r="K53" s="140" t="str">
        <f t="shared" si="3"/>
        <v/>
      </c>
      <c r="L53" s="140" t="str">
        <f t="shared" si="4"/>
        <v/>
      </c>
      <c r="M53" s="71">
        <v>971000</v>
      </c>
    </row>
    <row r="54" spans="1:13" s="65" customFormat="1" ht="12" x14ac:dyDescent="0.2">
      <c r="A54" s="66" t="s">
        <v>74</v>
      </c>
      <c r="B54" s="67" t="s">
        <v>43</v>
      </c>
      <c r="C54" s="68">
        <v>75.05</v>
      </c>
      <c r="D54" s="69" t="s">
        <v>148</v>
      </c>
      <c r="E54" s="70">
        <v>104</v>
      </c>
      <c r="F54" s="118"/>
      <c r="G54" s="133" t="str">
        <f t="shared" si="0"/>
        <v/>
      </c>
      <c r="H54" s="133" t="str">
        <f t="shared" si="1"/>
        <v/>
      </c>
      <c r="I54" s="125"/>
      <c r="J54" s="133" t="str">
        <f t="shared" si="2"/>
        <v/>
      </c>
      <c r="K54" s="140" t="str">
        <f t="shared" si="3"/>
        <v/>
      </c>
      <c r="L54" s="140" t="str">
        <f t="shared" si="4"/>
        <v/>
      </c>
      <c r="M54" s="71">
        <v>971000</v>
      </c>
    </row>
    <row r="55" spans="1:13" s="65" customFormat="1" ht="12" x14ac:dyDescent="0.2">
      <c r="A55" s="66" t="s">
        <v>75</v>
      </c>
      <c r="B55" s="67" t="s">
        <v>76</v>
      </c>
      <c r="C55" s="68">
        <v>75.05</v>
      </c>
      <c r="D55" s="69" t="s">
        <v>148</v>
      </c>
      <c r="E55" s="70">
        <v>104</v>
      </c>
      <c r="F55" s="118"/>
      <c r="G55" s="133" t="str">
        <f t="shared" si="0"/>
        <v/>
      </c>
      <c r="H55" s="133" t="str">
        <f t="shared" si="1"/>
        <v/>
      </c>
      <c r="I55" s="125"/>
      <c r="J55" s="133" t="str">
        <f t="shared" si="2"/>
        <v/>
      </c>
      <c r="K55" s="140" t="str">
        <f t="shared" si="3"/>
        <v/>
      </c>
      <c r="L55" s="140" t="str">
        <f t="shared" si="4"/>
        <v/>
      </c>
      <c r="M55" s="71">
        <v>971000</v>
      </c>
    </row>
    <row r="56" spans="1:13" s="65" customFormat="1" ht="12" x14ac:dyDescent="0.2">
      <c r="A56" s="66" t="s">
        <v>77</v>
      </c>
      <c r="B56" s="67" t="s">
        <v>27</v>
      </c>
      <c r="C56" s="68">
        <v>12.02</v>
      </c>
      <c r="D56" s="69" t="s">
        <v>146</v>
      </c>
      <c r="E56" s="70"/>
      <c r="F56" s="118"/>
      <c r="G56" s="133" t="str">
        <f t="shared" si="0"/>
        <v/>
      </c>
      <c r="H56" s="133" t="str">
        <f t="shared" si="1"/>
        <v/>
      </c>
      <c r="I56" s="125"/>
      <c r="J56" s="133" t="str">
        <f t="shared" si="2"/>
        <v/>
      </c>
      <c r="K56" s="140" t="str">
        <f t="shared" si="3"/>
        <v/>
      </c>
      <c r="L56" s="140" t="str">
        <f t="shared" si="4"/>
        <v/>
      </c>
      <c r="M56" s="71">
        <v>971000</v>
      </c>
    </row>
    <row r="57" spans="1:13" s="65" customFormat="1" ht="12" x14ac:dyDescent="0.2">
      <c r="A57" s="66" t="s">
        <v>78</v>
      </c>
      <c r="B57" s="67" t="s">
        <v>10</v>
      </c>
      <c r="C57" s="68">
        <v>22.48</v>
      </c>
      <c r="D57" s="69" t="s">
        <v>147</v>
      </c>
      <c r="E57" s="70">
        <v>252</v>
      </c>
      <c r="F57" s="118"/>
      <c r="G57" s="133" t="str">
        <f t="shared" si="0"/>
        <v/>
      </c>
      <c r="H57" s="133" t="str">
        <f t="shared" si="1"/>
        <v/>
      </c>
      <c r="I57" s="125"/>
      <c r="J57" s="133" t="str">
        <f t="shared" si="2"/>
        <v/>
      </c>
      <c r="K57" s="140" t="str">
        <f t="shared" si="3"/>
        <v/>
      </c>
      <c r="L57" s="140" t="str">
        <f t="shared" si="4"/>
        <v/>
      </c>
      <c r="M57" s="71">
        <v>971000</v>
      </c>
    </row>
    <row r="58" spans="1:13" s="65" customFormat="1" ht="12" x14ac:dyDescent="0.2">
      <c r="A58" s="66" t="s">
        <v>79</v>
      </c>
      <c r="B58" s="67" t="s">
        <v>55</v>
      </c>
      <c r="C58" s="68">
        <v>13.02</v>
      </c>
      <c r="D58" s="69" t="s">
        <v>150</v>
      </c>
      <c r="E58" s="70">
        <v>52</v>
      </c>
      <c r="F58" s="118"/>
      <c r="G58" s="133" t="str">
        <f t="shared" si="0"/>
        <v/>
      </c>
      <c r="H58" s="133" t="str">
        <f t="shared" si="1"/>
        <v/>
      </c>
      <c r="I58" s="125"/>
      <c r="J58" s="133" t="str">
        <f t="shared" si="2"/>
        <v/>
      </c>
      <c r="K58" s="140" t="str">
        <f t="shared" si="3"/>
        <v/>
      </c>
      <c r="L58" s="140" t="str">
        <f t="shared" si="4"/>
        <v/>
      </c>
      <c r="M58" s="71">
        <v>971000</v>
      </c>
    </row>
    <row r="59" spans="1:13" s="65" customFormat="1" ht="12" x14ac:dyDescent="0.2">
      <c r="A59" s="66" t="s">
        <v>80</v>
      </c>
      <c r="B59" s="67" t="s">
        <v>55</v>
      </c>
      <c r="C59" s="68">
        <v>16.600000000000001</v>
      </c>
      <c r="D59" s="69" t="s">
        <v>150</v>
      </c>
      <c r="E59" s="70">
        <v>52</v>
      </c>
      <c r="F59" s="118"/>
      <c r="G59" s="133" t="str">
        <f t="shared" si="0"/>
        <v/>
      </c>
      <c r="H59" s="133" t="str">
        <f t="shared" si="1"/>
        <v/>
      </c>
      <c r="I59" s="125"/>
      <c r="J59" s="133" t="str">
        <f t="shared" si="2"/>
        <v/>
      </c>
      <c r="K59" s="140" t="str">
        <f t="shared" si="3"/>
        <v/>
      </c>
      <c r="L59" s="140" t="str">
        <f t="shared" si="4"/>
        <v/>
      </c>
      <c r="M59" s="71">
        <v>971000</v>
      </c>
    </row>
    <row r="60" spans="1:13" s="65" customFormat="1" ht="12" x14ac:dyDescent="0.2">
      <c r="A60" s="66" t="s">
        <v>81</v>
      </c>
      <c r="B60" s="67" t="s">
        <v>55</v>
      </c>
      <c r="C60" s="68">
        <v>16.600000000000001</v>
      </c>
      <c r="D60" s="69" t="s">
        <v>150</v>
      </c>
      <c r="E60" s="70">
        <v>52</v>
      </c>
      <c r="F60" s="118"/>
      <c r="G60" s="133" t="str">
        <f t="shared" si="0"/>
        <v/>
      </c>
      <c r="H60" s="133" t="str">
        <f t="shared" si="1"/>
        <v/>
      </c>
      <c r="I60" s="125"/>
      <c r="J60" s="133" t="str">
        <f t="shared" si="2"/>
        <v/>
      </c>
      <c r="K60" s="140" t="str">
        <f t="shared" si="3"/>
        <v/>
      </c>
      <c r="L60" s="140" t="str">
        <f t="shared" si="4"/>
        <v/>
      </c>
      <c r="M60" s="71">
        <v>971000</v>
      </c>
    </row>
    <row r="61" spans="1:13" s="65" customFormat="1" ht="12" x14ac:dyDescent="0.2">
      <c r="A61" s="66" t="s">
        <v>82</v>
      </c>
      <c r="B61" s="67" t="s">
        <v>76</v>
      </c>
      <c r="C61" s="68">
        <v>33.68</v>
      </c>
      <c r="D61" s="69" t="s">
        <v>148</v>
      </c>
      <c r="E61" s="70">
        <v>104</v>
      </c>
      <c r="F61" s="118"/>
      <c r="G61" s="133" t="str">
        <f t="shared" si="0"/>
        <v/>
      </c>
      <c r="H61" s="133" t="str">
        <f t="shared" si="1"/>
        <v/>
      </c>
      <c r="I61" s="125"/>
      <c r="J61" s="133" t="str">
        <f t="shared" si="2"/>
        <v/>
      </c>
      <c r="K61" s="140" t="str">
        <f t="shared" si="3"/>
        <v/>
      </c>
      <c r="L61" s="140" t="str">
        <f t="shared" si="4"/>
        <v/>
      </c>
      <c r="M61" s="71">
        <v>971000</v>
      </c>
    </row>
    <row r="62" spans="1:13" s="65" customFormat="1" ht="12" x14ac:dyDescent="0.2">
      <c r="A62" s="66" t="s">
        <v>83</v>
      </c>
      <c r="B62" s="67" t="s">
        <v>43</v>
      </c>
      <c r="C62" s="68">
        <v>50.84</v>
      </c>
      <c r="D62" s="69" t="s">
        <v>148</v>
      </c>
      <c r="E62" s="70">
        <v>104</v>
      </c>
      <c r="F62" s="118"/>
      <c r="G62" s="133" t="str">
        <f t="shared" si="0"/>
        <v/>
      </c>
      <c r="H62" s="133" t="str">
        <f t="shared" si="1"/>
        <v/>
      </c>
      <c r="I62" s="125"/>
      <c r="J62" s="133" t="str">
        <f t="shared" si="2"/>
        <v/>
      </c>
      <c r="K62" s="140" t="str">
        <f t="shared" si="3"/>
        <v/>
      </c>
      <c r="L62" s="140" t="str">
        <f t="shared" si="4"/>
        <v/>
      </c>
      <c r="M62" s="71">
        <v>971000</v>
      </c>
    </row>
    <row r="63" spans="1:13" s="65" customFormat="1" ht="12" x14ac:dyDescent="0.2">
      <c r="A63" s="66" t="s">
        <v>84</v>
      </c>
      <c r="B63" s="67" t="s">
        <v>21</v>
      </c>
      <c r="C63" s="68">
        <v>20.38</v>
      </c>
      <c r="D63" s="69" t="s">
        <v>149</v>
      </c>
      <c r="E63" s="70">
        <v>104</v>
      </c>
      <c r="F63" s="118"/>
      <c r="G63" s="133" t="str">
        <f t="shared" si="0"/>
        <v/>
      </c>
      <c r="H63" s="133" t="str">
        <f t="shared" si="1"/>
        <v/>
      </c>
      <c r="I63" s="125"/>
      <c r="J63" s="133" t="str">
        <f t="shared" si="2"/>
        <v/>
      </c>
      <c r="K63" s="140" t="str">
        <f t="shared" si="3"/>
        <v/>
      </c>
      <c r="L63" s="140" t="str">
        <f t="shared" si="4"/>
        <v/>
      </c>
      <c r="M63" s="71">
        <v>971000</v>
      </c>
    </row>
    <row r="64" spans="1:13" s="65" customFormat="1" ht="12" x14ac:dyDescent="0.2">
      <c r="A64" s="66" t="s">
        <v>85</v>
      </c>
      <c r="B64" s="67" t="s">
        <v>21</v>
      </c>
      <c r="C64" s="68">
        <v>21.22</v>
      </c>
      <c r="D64" s="69" t="s">
        <v>149</v>
      </c>
      <c r="E64" s="70">
        <v>104</v>
      </c>
      <c r="F64" s="118"/>
      <c r="G64" s="133" t="str">
        <f t="shared" si="0"/>
        <v/>
      </c>
      <c r="H64" s="133" t="str">
        <f t="shared" si="1"/>
        <v/>
      </c>
      <c r="I64" s="125"/>
      <c r="J64" s="133" t="str">
        <f t="shared" si="2"/>
        <v/>
      </c>
      <c r="K64" s="140" t="str">
        <f t="shared" si="3"/>
        <v/>
      </c>
      <c r="L64" s="140" t="str">
        <f t="shared" si="4"/>
        <v/>
      </c>
      <c r="M64" s="71">
        <v>971000</v>
      </c>
    </row>
    <row r="65" spans="1:13" s="65" customFormat="1" ht="12" x14ac:dyDescent="0.2">
      <c r="A65" s="66" t="s">
        <v>86</v>
      </c>
      <c r="B65" s="67" t="s">
        <v>21</v>
      </c>
      <c r="C65" s="68">
        <v>20.38</v>
      </c>
      <c r="D65" s="69" t="s">
        <v>149</v>
      </c>
      <c r="E65" s="70">
        <v>104</v>
      </c>
      <c r="F65" s="118"/>
      <c r="G65" s="133" t="str">
        <f t="shared" si="0"/>
        <v/>
      </c>
      <c r="H65" s="133" t="str">
        <f t="shared" si="1"/>
        <v/>
      </c>
      <c r="I65" s="125"/>
      <c r="J65" s="133" t="str">
        <f t="shared" si="2"/>
        <v/>
      </c>
      <c r="K65" s="140" t="str">
        <f t="shared" si="3"/>
        <v/>
      </c>
      <c r="L65" s="140" t="str">
        <f t="shared" si="4"/>
        <v/>
      </c>
      <c r="M65" s="71">
        <v>971000</v>
      </c>
    </row>
    <row r="66" spans="1:13" s="65" customFormat="1" ht="12" x14ac:dyDescent="0.2">
      <c r="A66" s="66" t="s">
        <v>87</v>
      </c>
      <c r="B66" s="67" t="s">
        <v>21</v>
      </c>
      <c r="C66" s="68">
        <v>19.68</v>
      </c>
      <c r="D66" s="69" t="s">
        <v>149</v>
      </c>
      <c r="E66" s="70">
        <v>104</v>
      </c>
      <c r="F66" s="118"/>
      <c r="G66" s="133" t="str">
        <f t="shared" si="0"/>
        <v/>
      </c>
      <c r="H66" s="133" t="str">
        <f t="shared" si="1"/>
        <v/>
      </c>
      <c r="I66" s="125"/>
      <c r="J66" s="133" t="str">
        <f t="shared" si="2"/>
        <v/>
      </c>
      <c r="K66" s="140" t="str">
        <f t="shared" si="3"/>
        <v/>
      </c>
      <c r="L66" s="140" t="str">
        <f t="shared" si="4"/>
        <v/>
      </c>
      <c r="M66" s="71">
        <v>971000</v>
      </c>
    </row>
    <row r="67" spans="1:13" s="65" customFormat="1" ht="12" x14ac:dyDescent="0.2">
      <c r="A67" s="66" t="s">
        <v>88</v>
      </c>
      <c r="B67" s="67" t="s">
        <v>52</v>
      </c>
      <c r="C67" s="68">
        <v>40.619999999999997</v>
      </c>
      <c r="D67" s="69" t="s">
        <v>148</v>
      </c>
      <c r="E67" s="70">
        <v>104</v>
      </c>
      <c r="F67" s="118"/>
      <c r="G67" s="133" t="str">
        <f t="shared" si="0"/>
        <v/>
      </c>
      <c r="H67" s="133" t="str">
        <f t="shared" si="1"/>
        <v/>
      </c>
      <c r="I67" s="125"/>
      <c r="J67" s="133" t="str">
        <f t="shared" si="2"/>
        <v/>
      </c>
      <c r="K67" s="140" t="str">
        <f t="shared" si="3"/>
        <v/>
      </c>
      <c r="L67" s="140" t="str">
        <f t="shared" si="4"/>
        <v/>
      </c>
      <c r="M67" s="71">
        <v>971000</v>
      </c>
    </row>
    <row r="68" spans="1:13" s="65" customFormat="1" ht="12" x14ac:dyDescent="0.2">
      <c r="A68" s="66" t="s">
        <v>89</v>
      </c>
      <c r="B68" s="67" t="s">
        <v>52</v>
      </c>
      <c r="C68" s="68">
        <v>14.03</v>
      </c>
      <c r="D68" s="69" t="s">
        <v>148</v>
      </c>
      <c r="E68" s="70">
        <v>104</v>
      </c>
      <c r="F68" s="118"/>
      <c r="G68" s="133" t="str">
        <f t="shared" si="0"/>
        <v/>
      </c>
      <c r="H68" s="133" t="str">
        <f t="shared" si="1"/>
        <v/>
      </c>
      <c r="I68" s="125"/>
      <c r="J68" s="133" t="str">
        <f t="shared" si="2"/>
        <v/>
      </c>
      <c r="K68" s="140" t="str">
        <f t="shared" si="3"/>
        <v/>
      </c>
      <c r="L68" s="140" t="str">
        <f t="shared" si="4"/>
        <v/>
      </c>
      <c r="M68" s="71">
        <v>971000</v>
      </c>
    </row>
    <row r="69" spans="1:13" s="65" customFormat="1" ht="12" x14ac:dyDescent="0.2">
      <c r="A69" s="66" t="s">
        <v>90</v>
      </c>
      <c r="B69" s="67" t="s">
        <v>52</v>
      </c>
      <c r="C69" s="68">
        <v>40.619999999999997</v>
      </c>
      <c r="D69" s="69" t="s">
        <v>148</v>
      </c>
      <c r="E69" s="70">
        <v>104</v>
      </c>
      <c r="F69" s="118"/>
      <c r="G69" s="133" t="str">
        <f t="shared" si="0"/>
        <v/>
      </c>
      <c r="H69" s="133" t="str">
        <f t="shared" si="1"/>
        <v/>
      </c>
      <c r="I69" s="125"/>
      <c r="J69" s="133" t="str">
        <f t="shared" si="2"/>
        <v/>
      </c>
      <c r="K69" s="140" t="str">
        <f t="shared" si="3"/>
        <v/>
      </c>
      <c r="L69" s="140" t="str">
        <f t="shared" si="4"/>
        <v/>
      </c>
      <c r="M69" s="71">
        <v>971000</v>
      </c>
    </row>
    <row r="70" spans="1:13" s="65" customFormat="1" ht="12" x14ac:dyDescent="0.2">
      <c r="A70" s="66" t="s">
        <v>91</v>
      </c>
      <c r="B70" s="67" t="s">
        <v>52</v>
      </c>
      <c r="C70" s="68">
        <v>50.41</v>
      </c>
      <c r="D70" s="69" t="s">
        <v>148</v>
      </c>
      <c r="E70" s="70">
        <v>104</v>
      </c>
      <c r="F70" s="118"/>
      <c r="G70" s="133" t="str">
        <f t="shared" ref="G70:G113" si="5">IF(F70&gt;0,C70/F70,"")</f>
        <v/>
      </c>
      <c r="H70" s="133" t="str">
        <f t="shared" ref="H70:H113" si="6">IF(F70&gt;0,G70*E70,"")</f>
        <v/>
      </c>
      <c r="I70" s="125"/>
      <c r="J70" s="133" t="str">
        <f t="shared" ref="J70:J113" si="7">IF(F70&gt;0,ROUND(I70/F70,5),"")</f>
        <v/>
      </c>
      <c r="K70" s="140" t="str">
        <f t="shared" ref="K70:K113" si="8">IF(F70&gt;0,ROUND(C70*E70*J70,2),"")</f>
        <v/>
      </c>
      <c r="L70" s="140" t="str">
        <f t="shared" ref="L70:L113" si="9">IF(F70&gt;0,ROUND(K70/12,2),"")</f>
        <v/>
      </c>
      <c r="M70" s="71">
        <v>971000</v>
      </c>
    </row>
    <row r="71" spans="1:13" s="65" customFormat="1" ht="12" x14ac:dyDescent="0.2">
      <c r="A71" s="66"/>
      <c r="B71" s="72" t="s">
        <v>142</v>
      </c>
      <c r="C71" s="68"/>
      <c r="D71" s="69"/>
      <c r="E71" s="70"/>
      <c r="F71" s="118"/>
      <c r="G71" s="133"/>
      <c r="H71" s="133"/>
      <c r="I71" s="125"/>
      <c r="J71" s="133"/>
      <c r="K71" s="140"/>
      <c r="L71" s="140"/>
      <c r="M71" s="71"/>
    </row>
    <row r="72" spans="1:13" s="65" customFormat="1" ht="12" x14ac:dyDescent="0.2">
      <c r="A72" s="66" t="s">
        <v>92</v>
      </c>
      <c r="B72" s="67" t="s">
        <v>93</v>
      </c>
      <c r="C72" s="68">
        <v>50.84</v>
      </c>
      <c r="D72" s="69" t="s">
        <v>148</v>
      </c>
      <c r="E72" s="70">
        <v>104</v>
      </c>
      <c r="F72" s="118"/>
      <c r="G72" s="133" t="str">
        <f t="shared" si="5"/>
        <v/>
      </c>
      <c r="H72" s="133" t="str">
        <f t="shared" si="6"/>
        <v/>
      </c>
      <c r="I72" s="125"/>
      <c r="J72" s="133" t="str">
        <f t="shared" si="7"/>
        <v/>
      </c>
      <c r="K72" s="140" t="str">
        <f t="shared" si="8"/>
        <v/>
      </c>
      <c r="L72" s="140" t="str">
        <f t="shared" si="9"/>
        <v/>
      </c>
      <c r="M72" s="71">
        <v>971000</v>
      </c>
    </row>
    <row r="73" spans="1:13" s="65" customFormat="1" ht="12" x14ac:dyDescent="0.2">
      <c r="A73" s="66" t="s">
        <v>94</v>
      </c>
      <c r="B73" s="67" t="s">
        <v>43</v>
      </c>
      <c r="C73" s="68">
        <v>51.57</v>
      </c>
      <c r="D73" s="69" t="s">
        <v>148</v>
      </c>
      <c r="E73" s="70">
        <v>104</v>
      </c>
      <c r="F73" s="118"/>
      <c r="G73" s="133" t="str">
        <f t="shared" si="5"/>
        <v/>
      </c>
      <c r="H73" s="133" t="str">
        <f t="shared" si="6"/>
        <v/>
      </c>
      <c r="I73" s="125"/>
      <c r="J73" s="133" t="str">
        <f t="shared" si="7"/>
        <v/>
      </c>
      <c r="K73" s="140" t="str">
        <f t="shared" si="8"/>
        <v/>
      </c>
      <c r="L73" s="140" t="str">
        <f t="shared" si="9"/>
        <v/>
      </c>
      <c r="M73" s="71">
        <v>971000</v>
      </c>
    </row>
    <row r="74" spans="1:13" s="65" customFormat="1" ht="12" x14ac:dyDescent="0.2">
      <c r="A74" s="66" t="s">
        <v>95</v>
      </c>
      <c r="B74" s="67" t="s">
        <v>96</v>
      </c>
      <c r="C74" s="68">
        <v>33.68</v>
      </c>
      <c r="D74" s="69" t="s">
        <v>150</v>
      </c>
      <c r="E74" s="70">
        <v>52</v>
      </c>
      <c r="F74" s="118"/>
      <c r="G74" s="133" t="str">
        <f t="shared" si="5"/>
        <v/>
      </c>
      <c r="H74" s="133" t="str">
        <f t="shared" si="6"/>
        <v/>
      </c>
      <c r="I74" s="125"/>
      <c r="J74" s="133" t="str">
        <f t="shared" si="7"/>
        <v/>
      </c>
      <c r="K74" s="140" t="str">
        <f t="shared" si="8"/>
        <v/>
      </c>
      <c r="L74" s="140" t="str">
        <f t="shared" si="9"/>
        <v/>
      </c>
      <c r="M74" s="71">
        <v>971000</v>
      </c>
    </row>
    <row r="75" spans="1:13" s="65" customFormat="1" ht="12" x14ac:dyDescent="0.2">
      <c r="A75" s="66" t="s">
        <v>97</v>
      </c>
      <c r="B75" s="67" t="s">
        <v>98</v>
      </c>
      <c r="C75" s="68">
        <v>16.600000000000001</v>
      </c>
      <c r="D75" s="69" t="s">
        <v>150</v>
      </c>
      <c r="E75" s="70">
        <v>52</v>
      </c>
      <c r="F75" s="118"/>
      <c r="G75" s="133" t="str">
        <f t="shared" si="5"/>
        <v/>
      </c>
      <c r="H75" s="133" t="str">
        <f t="shared" si="6"/>
        <v/>
      </c>
      <c r="I75" s="125"/>
      <c r="J75" s="133" t="str">
        <f t="shared" si="7"/>
        <v/>
      </c>
      <c r="K75" s="140" t="str">
        <f t="shared" si="8"/>
        <v/>
      </c>
      <c r="L75" s="140" t="str">
        <f t="shared" si="9"/>
        <v/>
      </c>
      <c r="M75" s="71">
        <v>971000</v>
      </c>
    </row>
    <row r="76" spans="1:13" s="65" customFormat="1" ht="12" x14ac:dyDescent="0.2">
      <c r="A76" s="66" t="s">
        <v>99</v>
      </c>
      <c r="B76" s="67" t="s">
        <v>100</v>
      </c>
      <c r="C76" s="68">
        <v>8.1</v>
      </c>
      <c r="D76" s="69" t="s">
        <v>146</v>
      </c>
      <c r="E76" s="70"/>
      <c r="F76" s="118"/>
      <c r="G76" s="133" t="str">
        <f t="shared" si="5"/>
        <v/>
      </c>
      <c r="H76" s="133" t="str">
        <f t="shared" si="6"/>
        <v/>
      </c>
      <c r="I76" s="125"/>
      <c r="J76" s="133" t="str">
        <f t="shared" si="7"/>
        <v/>
      </c>
      <c r="K76" s="140" t="str">
        <f t="shared" si="8"/>
        <v/>
      </c>
      <c r="L76" s="140" t="str">
        <f t="shared" si="9"/>
        <v/>
      </c>
      <c r="M76" s="71">
        <v>971000</v>
      </c>
    </row>
    <row r="77" spans="1:13" s="65" customFormat="1" ht="12" x14ac:dyDescent="0.2">
      <c r="A77" s="66" t="s">
        <v>101</v>
      </c>
      <c r="B77" s="67" t="s">
        <v>10</v>
      </c>
      <c r="C77" s="68">
        <v>6.81</v>
      </c>
      <c r="D77" s="69" t="s">
        <v>147</v>
      </c>
      <c r="E77" s="70">
        <v>252</v>
      </c>
      <c r="F77" s="118"/>
      <c r="G77" s="133" t="str">
        <f t="shared" si="5"/>
        <v/>
      </c>
      <c r="H77" s="133" t="str">
        <f t="shared" si="6"/>
        <v/>
      </c>
      <c r="I77" s="125"/>
      <c r="J77" s="133" t="str">
        <f t="shared" si="7"/>
        <v/>
      </c>
      <c r="K77" s="140" t="str">
        <f t="shared" si="8"/>
        <v/>
      </c>
      <c r="L77" s="140" t="str">
        <f t="shared" si="9"/>
        <v/>
      </c>
      <c r="M77" s="71">
        <v>971000</v>
      </c>
    </row>
    <row r="78" spans="1:13" s="65" customFormat="1" ht="12" x14ac:dyDescent="0.2">
      <c r="A78" s="66" t="s">
        <v>102</v>
      </c>
      <c r="B78" s="67" t="s">
        <v>6</v>
      </c>
      <c r="C78" s="68">
        <v>20.9</v>
      </c>
      <c r="D78" s="69" t="s">
        <v>169</v>
      </c>
      <c r="E78" s="70">
        <v>104</v>
      </c>
      <c r="F78" s="118"/>
      <c r="G78" s="133" t="str">
        <f t="shared" si="5"/>
        <v/>
      </c>
      <c r="H78" s="133" t="str">
        <f t="shared" si="6"/>
        <v/>
      </c>
      <c r="I78" s="125"/>
      <c r="J78" s="133" t="str">
        <f t="shared" si="7"/>
        <v/>
      </c>
      <c r="K78" s="140" t="str">
        <f t="shared" si="8"/>
        <v/>
      </c>
      <c r="L78" s="140" t="str">
        <f t="shared" si="9"/>
        <v/>
      </c>
      <c r="M78" s="71">
        <v>971000</v>
      </c>
    </row>
    <row r="79" spans="1:13" s="65" customFormat="1" ht="12" x14ac:dyDescent="0.2">
      <c r="A79" s="66" t="s">
        <v>103</v>
      </c>
      <c r="B79" s="67" t="s">
        <v>76</v>
      </c>
      <c r="C79" s="68">
        <v>29.17</v>
      </c>
      <c r="D79" s="69" t="s">
        <v>150</v>
      </c>
      <c r="E79" s="70">
        <v>52</v>
      </c>
      <c r="F79" s="118"/>
      <c r="G79" s="133" t="str">
        <f t="shared" si="5"/>
        <v/>
      </c>
      <c r="H79" s="133" t="str">
        <f t="shared" si="6"/>
        <v/>
      </c>
      <c r="I79" s="125"/>
      <c r="J79" s="133" t="str">
        <f t="shared" si="7"/>
        <v/>
      </c>
      <c r="K79" s="140" t="str">
        <f t="shared" si="8"/>
        <v/>
      </c>
      <c r="L79" s="140" t="str">
        <f t="shared" si="9"/>
        <v/>
      </c>
      <c r="M79" s="71">
        <v>971000</v>
      </c>
    </row>
    <row r="80" spans="1:13" s="65" customFormat="1" ht="12" x14ac:dyDescent="0.2">
      <c r="A80" s="66" t="s">
        <v>104</v>
      </c>
      <c r="B80" s="67" t="s">
        <v>76</v>
      </c>
      <c r="C80" s="68">
        <v>22.1</v>
      </c>
      <c r="D80" s="69" t="s">
        <v>150</v>
      </c>
      <c r="E80" s="70">
        <v>52</v>
      </c>
      <c r="F80" s="118"/>
      <c r="G80" s="133" t="str">
        <f t="shared" si="5"/>
        <v/>
      </c>
      <c r="H80" s="133" t="str">
        <f t="shared" si="6"/>
        <v/>
      </c>
      <c r="I80" s="125"/>
      <c r="J80" s="133" t="str">
        <f t="shared" si="7"/>
        <v/>
      </c>
      <c r="K80" s="140" t="str">
        <f t="shared" si="8"/>
        <v/>
      </c>
      <c r="L80" s="140" t="str">
        <f t="shared" si="9"/>
        <v/>
      </c>
      <c r="M80" s="71">
        <v>971000</v>
      </c>
    </row>
    <row r="81" spans="1:13" s="65" customFormat="1" ht="12" x14ac:dyDescent="0.2">
      <c r="A81" s="66" t="s">
        <v>105</v>
      </c>
      <c r="B81" s="67" t="s">
        <v>43</v>
      </c>
      <c r="C81" s="68">
        <v>75.37</v>
      </c>
      <c r="D81" s="69" t="s">
        <v>148</v>
      </c>
      <c r="E81" s="70">
        <v>104</v>
      </c>
      <c r="F81" s="118"/>
      <c r="G81" s="133" t="str">
        <f t="shared" si="5"/>
        <v/>
      </c>
      <c r="H81" s="133" t="str">
        <f t="shared" si="6"/>
        <v/>
      </c>
      <c r="I81" s="125"/>
      <c r="J81" s="133" t="str">
        <f t="shared" si="7"/>
        <v/>
      </c>
      <c r="K81" s="140" t="str">
        <f t="shared" si="8"/>
        <v/>
      </c>
      <c r="L81" s="140" t="str">
        <f t="shared" si="9"/>
        <v/>
      </c>
      <c r="M81" s="71">
        <v>971000</v>
      </c>
    </row>
    <row r="82" spans="1:13" s="65" customFormat="1" ht="12" x14ac:dyDescent="0.2">
      <c r="A82" s="66" t="s">
        <v>106</v>
      </c>
      <c r="B82" s="67" t="s">
        <v>107</v>
      </c>
      <c r="C82" s="68">
        <v>14.92</v>
      </c>
      <c r="D82" s="69" t="s">
        <v>148</v>
      </c>
      <c r="E82" s="70">
        <v>104</v>
      </c>
      <c r="F82" s="118"/>
      <c r="G82" s="133" t="str">
        <f t="shared" si="5"/>
        <v/>
      </c>
      <c r="H82" s="133" t="str">
        <f t="shared" si="6"/>
        <v/>
      </c>
      <c r="I82" s="125"/>
      <c r="J82" s="133" t="str">
        <f t="shared" si="7"/>
        <v/>
      </c>
      <c r="K82" s="140" t="str">
        <f t="shared" si="8"/>
        <v/>
      </c>
      <c r="L82" s="140" t="str">
        <f t="shared" si="9"/>
        <v/>
      </c>
      <c r="M82" s="71">
        <v>971000</v>
      </c>
    </row>
    <row r="83" spans="1:13" s="65" customFormat="1" ht="12" x14ac:dyDescent="0.2">
      <c r="A83" s="66" t="s">
        <v>108</v>
      </c>
      <c r="B83" s="67" t="s">
        <v>32</v>
      </c>
      <c r="C83" s="68">
        <v>75.05</v>
      </c>
      <c r="D83" s="69" t="s">
        <v>151</v>
      </c>
      <c r="E83" s="70">
        <v>252</v>
      </c>
      <c r="F83" s="118"/>
      <c r="G83" s="133" t="str">
        <f t="shared" si="5"/>
        <v/>
      </c>
      <c r="H83" s="133" t="str">
        <f t="shared" si="6"/>
        <v/>
      </c>
      <c r="I83" s="125"/>
      <c r="J83" s="133" t="str">
        <f t="shared" si="7"/>
        <v/>
      </c>
      <c r="K83" s="140" t="str">
        <f t="shared" si="8"/>
        <v/>
      </c>
      <c r="L83" s="140" t="str">
        <f t="shared" si="9"/>
        <v/>
      </c>
      <c r="M83" s="71">
        <v>971000</v>
      </c>
    </row>
    <row r="84" spans="1:13" s="65" customFormat="1" ht="12" x14ac:dyDescent="0.2">
      <c r="A84" s="66" t="s">
        <v>109</v>
      </c>
      <c r="B84" s="67" t="s">
        <v>43</v>
      </c>
      <c r="C84" s="68">
        <v>75.05</v>
      </c>
      <c r="D84" s="69" t="s">
        <v>148</v>
      </c>
      <c r="E84" s="70">
        <v>104</v>
      </c>
      <c r="F84" s="118"/>
      <c r="G84" s="133" t="str">
        <f t="shared" si="5"/>
        <v/>
      </c>
      <c r="H84" s="133" t="str">
        <f t="shared" si="6"/>
        <v/>
      </c>
      <c r="I84" s="125"/>
      <c r="J84" s="133" t="str">
        <f t="shared" si="7"/>
        <v/>
      </c>
      <c r="K84" s="140" t="str">
        <f t="shared" si="8"/>
        <v/>
      </c>
      <c r="L84" s="140" t="str">
        <f t="shared" si="9"/>
        <v/>
      </c>
      <c r="M84" s="71">
        <v>971000</v>
      </c>
    </row>
    <row r="85" spans="1:13" s="65" customFormat="1" ht="12" x14ac:dyDescent="0.2">
      <c r="A85" s="66" t="s">
        <v>110</v>
      </c>
      <c r="B85" s="67" t="s">
        <v>111</v>
      </c>
      <c r="C85" s="68">
        <v>12.02</v>
      </c>
      <c r="D85" s="69" t="s">
        <v>145</v>
      </c>
      <c r="E85" s="70">
        <v>52</v>
      </c>
      <c r="F85" s="118"/>
      <c r="G85" s="133" t="str">
        <f t="shared" si="5"/>
        <v/>
      </c>
      <c r="H85" s="133" t="str">
        <f t="shared" si="6"/>
        <v/>
      </c>
      <c r="I85" s="125"/>
      <c r="J85" s="133" t="str">
        <f t="shared" si="7"/>
        <v/>
      </c>
      <c r="K85" s="140" t="str">
        <f t="shared" si="8"/>
        <v/>
      </c>
      <c r="L85" s="140" t="str">
        <f t="shared" si="9"/>
        <v/>
      </c>
      <c r="M85" s="71">
        <v>971000</v>
      </c>
    </row>
    <row r="86" spans="1:13" s="65" customFormat="1" ht="12" x14ac:dyDescent="0.2">
      <c r="A86" s="66" t="s">
        <v>112</v>
      </c>
      <c r="B86" s="67" t="s">
        <v>10</v>
      </c>
      <c r="C86" s="68">
        <v>14.08</v>
      </c>
      <c r="D86" s="69" t="s">
        <v>147</v>
      </c>
      <c r="E86" s="70">
        <v>252</v>
      </c>
      <c r="F86" s="118"/>
      <c r="G86" s="133" t="str">
        <f t="shared" si="5"/>
        <v/>
      </c>
      <c r="H86" s="133" t="str">
        <f t="shared" si="6"/>
        <v/>
      </c>
      <c r="I86" s="125"/>
      <c r="J86" s="133" t="str">
        <f t="shared" si="7"/>
        <v/>
      </c>
      <c r="K86" s="140" t="str">
        <f t="shared" si="8"/>
        <v/>
      </c>
      <c r="L86" s="140" t="str">
        <f t="shared" si="9"/>
        <v/>
      </c>
      <c r="M86" s="71">
        <v>971000</v>
      </c>
    </row>
    <row r="87" spans="1:13" s="65" customFormat="1" ht="12" x14ac:dyDescent="0.2">
      <c r="A87" s="66" t="s">
        <v>113</v>
      </c>
      <c r="B87" s="67" t="s">
        <v>19</v>
      </c>
      <c r="C87" s="68">
        <v>8.1</v>
      </c>
      <c r="D87" s="69" t="s">
        <v>170</v>
      </c>
      <c r="E87" s="70"/>
      <c r="F87" s="118"/>
      <c r="G87" s="133" t="str">
        <f t="shared" si="5"/>
        <v/>
      </c>
      <c r="H87" s="133" t="str">
        <f t="shared" si="6"/>
        <v/>
      </c>
      <c r="I87" s="125"/>
      <c r="J87" s="133" t="str">
        <f t="shared" si="7"/>
        <v/>
      </c>
      <c r="K87" s="140" t="str">
        <f t="shared" si="8"/>
        <v/>
      </c>
      <c r="L87" s="140" t="str">
        <f t="shared" si="9"/>
        <v/>
      </c>
      <c r="M87" s="71">
        <v>971000</v>
      </c>
    </row>
    <row r="88" spans="1:13" s="65" customFormat="1" ht="12" x14ac:dyDescent="0.2">
      <c r="A88" s="66" t="s">
        <v>114</v>
      </c>
      <c r="B88" s="67" t="s">
        <v>156</v>
      </c>
      <c r="C88" s="68">
        <v>16.600000000000001</v>
      </c>
      <c r="D88" s="69" t="s">
        <v>150</v>
      </c>
      <c r="E88" s="70">
        <v>52</v>
      </c>
      <c r="F88" s="118"/>
      <c r="G88" s="133" t="str">
        <f t="shared" si="5"/>
        <v/>
      </c>
      <c r="H88" s="133" t="str">
        <f t="shared" si="6"/>
        <v/>
      </c>
      <c r="I88" s="125"/>
      <c r="J88" s="133" t="str">
        <f t="shared" si="7"/>
        <v/>
      </c>
      <c r="K88" s="140" t="str">
        <f t="shared" si="8"/>
        <v/>
      </c>
      <c r="L88" s="140" t="str">
        <f t="shared" si="9"/>
        <v/>
      </c>
      <c r="M88" s="71">
        <v>971000</v>
      </c>
    </row>
    <row r="89" spans="1:13" s="65" customFormat="1" ht="12" x14ac:dyDescent="0.2">
      <c r="A89" s="66" t="s">
        <v>115</v>
      </c>
      <c r="B89" s="67" t="s">
        <v>156</v>
      </c>
      <c r="C89" s="68">
        <v>16.600000000000001</v>
      </c>
      <c r="D89" s="69" t="s">
        <v>150</v>
      </c>
      <c r="E89" s="70">
        <v>52</v>
      </c>
      <c r="F89" s="118"/>
      <c r="G89" s="133" t="str">
        <f t="shared" si="5"/>
        <v/>
      </c>
      <c r="H89" s="133" t="str">
        <f t="shared" si="6"/>
        <v/>
      </c>
      <c r="I89" s="125"/>
      <c r="J89" s="133" t="str">
        <f t="shared" si="7"/>
        <v/>
      </c>
      <c r="K89" s="140" t="str">
        <f t="shared" si="8"/>
        <v/>
      </c>
      <c r="L89" s="140" t="str">
        <f t="shared" si="9"/>
        <v/>
      </c>
      <c r="M89" s="71">
        <v>971000</v>
      </c>
    </row>
    <row r="90" spans="1:13" s="65" customFormat="1" ht="12" x14ac:dyDescent="0.2">
      <c r="A90" s="66" t="s">
        <v>116</v>
      </c>
      <c r="B90" s="67" t="s">
        <v>76</v>
      </c>
      <c r="C90" s="68">
        <v>16.600000000000001</v>
      </c>
      <c r="D90" s="69" t="s">
        <v>150</v>
      </c>
      <c r="E90" s="70">
        <v>52</v>
      </c>
      <c r="F90" s="118"/>
      <c r="G90" s="133" t="str">
        <f t="shared" si="5"/>
        <v/>
      </c>
      <c r="H90" s="133" t="str">
        <f t="shared" si="6"/>
        <v/>
      </c>
      <c r="I90" s="125"/>
      <c r="J90" s="133" t="str">
        <f t="shared" si="7"/>
        <v/>
      </c>
      <c r="K90" s="140" t="str">
        <f t="shared" si="8"/>
        <v/>
      </c>
      <c r="L90" s="140" t="str">
        <f t="shared" si="9"/>
        <v/>
      </c>
      <c r="M90" s="71">
        <v>971000</v>
      </c>
    </row>
    <row r="91" spans="1:13" s="65" customFormat="1" ht="12" x14ac:dyDescent="0.2">
      <c r="A91" s="66" t="s">
        <v>117</v>
      </c>
      <c r="B91" s="67" t="s">
        <v>43</v>
      </c>
      <c r="C91" s="68">
        <v>50.67</v>
      </c>
      <c r="D91" s="69" t="s">
        <v>148</v>
      </c>
      <c r="E91" s="70">
        <v>104</v>
      </c>
      <c r="F91" s="118"/>
      <c r="G91" s="133" t="str">
        <f t="shared" si="5"/>
        <v/>
      </c>
      <c r="H91" s="133" t="str">
        <f t="shared" si="6"/>
        <v/>
      </c>
      <c r="I91" s="125"/>
      <c r="J91" s="133" t="str">
        <f t="shared" si="7"/>
        <v/>
      </c>
      <c r="K91" s="140" t="str">
        <f t="shared" si="8"/>
        <v/>
      </c>
      <c r="L91" s="140" t="str">
        <f t="shared" si="9"/>
        <v/>
      </c>
      <c r="M91" s="71">
        <v>971000</v>
      </c>
    </row>
    <row r="92" spans="1:13" s="65" customFormat="1" ht="12" x14ac:dyDescent="0.2">
      <c r="A92" s="66" t="s">
        <v>118</v>
      </c>
      <c r="B92" s="67" t="s">
        <v>43</v>
      </c>
      <c r="C92" s="68">
        <v>50.84</v>
      </c>
      <c r="D92" s="69" t="s">
        <v>148</v>
      </c>
      <c r="E92" s="70">
        <v>104</v>
      </c>
      <c r="F92" s="118"/>
      <c r="G92" s="133" t="str">
        <f t="shared" si="5"/>
        <v/>
      </c>
      <c r="H92" s="133" t="str">
        <f t="shared" si="6"/>
        <v/>
      </c>
      <c r="I92" s="125"/>
      <c r="J92" s="133" t="str">
        <f t="shared" si="7"/>
        <v/>
      </c>
      <c r="K92" s="140" t="str">
        <f t="shared" si="8"/>
        <v/>
      </c>
      <c r="L92" s="140" t="str">
        <f t="shared" si="9"/>
        <v/>
      </c>
      <c r="M92" s="71">
        <v>971000</v>
      </c>
    </row>
    <row r="93" spans="1:13" s="65" customFormat="1" ht="12" x14ac:dyDescent="0.2">
      <c r="A93" s="66" t="s">
        <v>119</v>
      </c>
      <c r="B93" s="67" t="s">
        <v>21</v>
      </c>
      <c r="C93" s="68">
        <v>20.38</v>
      </c>
      <c r="D93" s="69" t="s">
        <v>149</v>
      </c>
      <c r="E93" s="70">
        <v>104</v>
      </c>
      <c r="F93" s="118"/>
      <c r="G93" s="133" t="str">
        <f t="shared" si="5"/>
        <v/>
      </c>
      <c r="H93" s="133" t="str">
        <f t="shared" si="6"/>
        <v/>
      </c>
      <c r="I93" s="125"/>
      <c r="J93" s="133" t="str">
        <f t="shared" si="7"/>
        <v/>
      </c>
      <c r="K93" s="140" t="str">
        <f t="shared" si="8"/>
        <v/>
      </c>
      <c r="L93" s="140" t="str">
        <f t="shared" si="9"/>
        <v/>
      </c>
      <c r="M93" s="71">
        <v>971000</v>
      </c>
    </row>
    <row r="94" spans="1:13" s="65" customFormat="1" ht="12" x14ac:dyDescent="0.2">
      <c r="A94" s="66" t="s">
        <v>120</v>
      </c>
      <c r="B94" s="67" t="s">
        <v>21</v>
      </c>
      <c r="C94" s="68">
        <v>21.22</v>
      </c>
      <c r="D94" s="69" t="s">
        <v>149</v>
      </c>
      <c r="E94" s="70">
        <v>104</v>
      </c>
      <c r="F94" s="118"/>
      <c r="G94" s="133" t="str">
        <f t="shared" si="5"/>
        <v/>
      </c>
      <c r="H94" s="133" t="str">
        <f t="shared" si="6"/>
        <v/>
      </c>
      <c r="I94" s="125"/>
      <c r="J94" s="133" t="str">
        <f t="shared" si="7"/>
        <v/>
      </c>
      <c r="K94" s="140" t="str">
        <f t="shared" si="8"/>
        <v/>
      </c>
      <c r="L94" s="140" t="str">
        <f t="shared" si="9"/>
        <v/>
      </c>
      <c r="M94" s="71">
        <v>971000</v>
      </c>
    </row>
    <row r="95" spans="1:13" s="65" customFormat="1" ht="12" x14ac:dyDescent="0.2">
      <c r="A95" s="66" t="s">
        <v>121</v>
      </c>
      <c r="B95" s="67" t="s">
        <v>21</v>
      </c>
      <c r="C95" s="68">
        <v>20.38</v>
      </c>
      <c r="D95" s="69" t="s">
        <v>149</v>
      </c>
      <c r="E95" s="70">
        <v>104</v>
      </c>
      <c r="F95" s="118"/>
      <c r="G95" s="133" t="str">
        <f t="shared" si="5"/>
        <v/>
      </c>
      <c r="H95" s="133" t="str">
        <f t="shared" si="6"/>
        <v/>
      </c>
      <c r="I95" s="125"/>
      <c r="J95" s="133" t="str">
        <f t="shared" si="7"/>
        <v/>
      </c>
      <c r="K95" s="140" t="str">
        <f t="shared" si="8"/>
        <v/>
      </c>
      <c r="L95" s="140" t="str">
        <f t="shared" si="9"/>
        <v/>
      </c>
      <c r="M95" s="71">
        <v>971000</v>
      </c>
    </row>
    <row r="96" spans="1:13" s="65" customFormat="1" ht="12" x14ac:dyDescent="0.2">
      <c r="A96" s="66" t="s">
        <v>122</v>
      </c>
      <c r="B96" s="67" t="s">
        <v>21</v>
      </c>
      <c r="C96" s="68">
        <v>19.68</v>
      </c>
      <c r="D96" s="69" t="s">
        <v>149</v>
      </c>
      <c r="E96" s="70">
        <v>104</v>
      </c>
      <c r="F96" s="118"/>
      <c r="G96" s="133" t="str">
        <f t="shared" si="5"/>
        <v/>
      </c>
      <c r="H96" s="133" t="str">
        <f t="shared" si="6"/>
        <v/>
      </c>
      <c r="I96" s="125"/>
      <c r="J96" s="133" t="str">
        <f t="shared" si="7"/>
        <v/>
      </c>
      <c r="K96" s="140" t="str">
        <f t="shared" si="8"/>
        <v/>
      </c>
      <c r="L96" s="140" t="str">
        <f t="shared" si="9"/>
        <v/>
      </c>
      <c r="M96" s="71">
        <v>971000</v>
      </c>
    </row>
    <row r="97" spans="1:13" s="65" customFormat="1" ht="12" x14ac:dyDescent="0.2">
      <c r="A97" s="66" t="s">
        <v>123</v>
      </c>
      <c r="B97" s="67" t="s">
        <v>52</v>
      </c>
      <c r="C97" s="68">
        <v>40.619999999999997</v>
      </c>
      <c r="D97" s="69" t="s">
        <v>148</v>
      </c>
      <c r="E97" s="70">
        <v>104</v>
      </c>
      <c r="F97" s="118"/>
      <c r="G97" s="133" t="str">
        <f t="shared" si="5"/>
        <v/>
      </c>
      <c r="H97" s="133" t="str">
        <f t="shared" si="6"/>
        <v/>
      </c>
      <c r="I97" s="125"/>
      <c r="J97" s="133" t="str">
        <f t="shared" si="7"/>
        <v/>
      </c>
      <c r="K97" s="140" t="str">
        <f t="shared" si="8"/>
        <v/>
      </c>
      <c r="L97" s="140" t="str">
        <f t="shared" si="9"/>
        <v/>
      </c>
      <c r="M97" s="71">
        <v>971000</v>
      </c>
    </row>
    <row r="98" spans="1:13" s="65" customFormat="1" ht="12" x14ac:dyDescent="0.2">
      <c r="A98" s="66" t="s">
        <v>124</v>
      </c>
      <c r="B98" s="67" t="s">
        <v>52</v>
      </c>
      <c r="C98" s="68">
        <v>14.03</v>
      </c>
      <c r="D98" s="69" t="s">
        <v>148</v>
      </c>
      <c r="E98" s="70">
        <v>104</v>
      </c>
      <c r="F98" s="118"/>
      <c r="G98" s="133" t="str">
        <f t="shared" si="5"/>
        <v/>
      </c>
      <c r="H98" s="133" t="str">
        <f t="shared" si="6"/>
        <v/>
      </c>
      <c r="I98" s="125"/>
      <c r="J98" s="133" t="str">
        <f t="shared" si="7"/>
        <v/>
      </c>
      <c r="K98" s="140" t="str">
        <f t="shared" si="8"/>
        <v/>
      </c>
      <c r="L98" s="140" t="str">
        <f t="shared" si="9"/>
        <v/>
      </c>
      <c r="M98" s="71">
        <v>971000</v>
      </c>
    </row>
    <row r="99" spans="1:13" s="65" customFormat="1" ht="12" x14ac:dyDescent="0.2">
      <c r="A99" s="66" t="s">
        <v>125</v>
      </c>
      <c r="B99" s="67" t="s">
        <v>52</v>
      </c>
      <c r="C99" s="68">
        <v>40.619999999999997</v>
      </c>
      <c r="D99" s="69" t="s">
        <v>148</v>
      </c>
      <c r="E99" s="70">
        <v>104</v>
      </c>
      <c r="F99" s="118"/>
      <c r="G99" s="133" t="str">
        <f t="shared" si="5"/>
        <v/>
      </c>
      <c r="H99" s="133" t="str">
        <f t="shared" si="6"/>
        <v/>
      </c>
      <c r="I99" s="125"/>
      <c r="J99" s="133" t="str">
        <f t="shared" si="7"/>
        <v/>
      </c>
      <c r="K99" s="140" t="str">
        <f t="shared" si="8"/>
        <v/>
      </c>
      <c r="L99" s="140" t="str">
        <f t="shared" si="9"/>
        <v/>
      </c>
      <c r="M99" s="71">
        <v>971000</v>
      </c>
    </row>
    <row r="100" spans="1:13" s="65" customFormat="1" ht="12" x14ac:dyDescent="0.2">
      <c r="A100" s="66" t="s">
        <v>126</v>
      </c>
      <c r="B100" s="67" t="s">
        <v>52</v>
      </c>
      <c r="C100" s="68">
        <v>50.41</v>
      </c>
      <c r="D100" s="69" t="s">
        <v>148</v>
      </c>
      <c r="E100" s="70">
        <v>104</v>
      </c>
      <c r="F100" s="118"/>
      <c r="G100" s="133" t="str">
        <f t="shared" si="5"/>
        <v/>
      </c>
      <c r="H100" s="133" t="str">
        <f t="shared" si="6"/>
        <v/>
      </c>
      <c r="I100" s="125"/>
      <c r="J100" s="133" t="str">
        <f t="shared" si="7"/>
        <v/>
      </c>
      <c r="K100" s="140" t="str">
        <f t="shared" si="8"/>
        <v/>
      </c>
      <c r="L100" s="140" t="str">
        <f t="shared" si="9"/>
        <v/>
      </c>
      <c r="M100" s="71">
        <v>971000</v>
      </c>
    </row>
    <row r="101" spans="1:13" s="65" customFormat="1" ht="12" x14ac:dyDescent="0.2">
      <c r="A101" s="66"/>
      <c r="B101" s="72" t="s">
        <v>143</v>
      </c>
      <c r="C101" s="68"/>
      <c r="D101" s="69"/>
      <c r="E101" s="70"/>
      <c r="F101" s="118"/>
      <c r="G101" s="133"/>
      <c r="H101" s="133"/>
      <c r="I101" s="125"/>
      <c r="J101" s="133"/>
      <c r="K101" s="140"/>
      <c r="L101" s="140"/>
      <c r="M101" s="71"/>
    </row>
    <row r="102" spans="1:13" s="65" customFormat="1" ht="12" x14ac:dyDescent="0.2">
      <c r="A102" s="66" t="s">
        <v>127</v>
      </c>
      <c r="B102" s="67" t="s">
        <v>43</v>
      </c>
      <c r="C102" s="68">
        <v>50.84</v>
      </c>
      <c r="D102" s="69" t="s">
        <v>148</v>
      </c>
      <c r="E102" s="70">
        <v>104</v>
      </c>
      <c r="F102" s="118"/>
      <c r="G102" s="133" t="str">
        <f t="shared" si="5"/>
        <v/>
      </c>
      <c r="H102" s="133" t="str">
        <f t="shared" si="6"/>
        <v/>
      </c>
      <c r="I102" s="125"/>
      <c r="J102" s="133" t="str">
        <f t="shared" si="7"/>
        <v/>
      </c>
      <c r="K102" s="140" t="str">
        <f t="shared" si="8"/>
        <v/>
      </c>
      <c r="L102" s="140" t="str">
        <f t="shared" si="9"/>
        <v/>
      </c>
      <c r="M102" s="71">
        <v>971000</v>
      </c>
    </row>
    <row r="103" spans="1:13" s="65" customFormat="1" ht="12" x14ac:dyDescent="0.2">
      <c r="A103" s="66" t="s">
        <v>128</v>
      </c>
      <c r="B103" s="67" t="s">
        <v>43</v>
      </c>
      <c r="C103" s="68">
        <v>50.46</v>
      </c>
      <c r="D103" s="69" t="s">
        <v>148</v>
      </c>
      <c r="E103" s="70">
        <v>104</v>
      </c>
      <c r="F103" s="118"/>
      <c r="G103" s="133" t="str">
        <f t="shared" si="5"/>
        <v/>
      </c>
      <c r="H103" s="133" t="str">
        <f t="shared" si="6"/>
        <v/>
      </c>
      <c r="I103" s="125"/>
      <c r="J103" s="133" t="str">
        <f t="shared" si="7"/>
        <v/>
      </c>
      <c r="K103" s="140" t="str">
        <f t="shared" si="8"/>
        <v/>
      </c>
      <c r="L103" s="140" t="str">
        <f t="shared" si="9"/>
        <v/>
      </c>
      <c r="M103" s="71">
        <v>971000</v>
      </c>
    </row>
    <row r="104" spans="1:13" s="65" customFormat="1" ht="12" x14ac:dyDescent="0.2">
      <c r="A104" s="66" t="s">
        <v>129</v>
      </c>
      <c r="B104" s="67" t="s">
        <v>43</v>
      </c>
      <c r="C104" s="68">
        <v>72.45</v>
      </c>
      <c r="D104" s="69" t="s">
        <v>148</v>
      </c>
      <c r="E104" s="70">
        <v>104</v>
      </c>
      <c r="F104" s="118"/>
      <c r="G104" s="133" t="str">
        <f t="shared" si="5"/>
        <v/>
      </c>
      <c r="H104" s="133" t="str">
        <f t="shared" si="6"/>
        <v/>
      </c>
      <c r="I104" s="125"/>
      <c r="J104" s="133" t="str">
        <f t="shared" si="7"/>
        <v/>
      </c>
      <c r="K104" s="140" t="str">
        <f t="shared" si="8"/>
        <v/>
      </c>
      <c r="L104" s="140" t="str">
        <f t="shared" si="9"/>
        <v/>
      </c>
      <c r="M104" s="71">
        <v>971000</v>
      </c>
    </row>
    <row r="105" spans="1:13" s="65" customFormat="1" ht="12" x14ac:dyDescent="0.2">
      <c r="A105" s="66" t="s">
        <v>130</v>
      </c>
      <c r="B105" s="67" t="s">
        <v>73</v>
      </c>
      <c r="C105" s="68">
        <v>12.72</v>
      </c>
      <c r="D105" s="69" t="s">
        <v>150</v>
      </c>
      <c r="E105" s="70">
        <v>52</v>
      </c>
      <c r="F105" s="118"/>
      <c r="G105" s="133" t="str">
        <f t="shared" si="5"/>
        <v/>
      </c>
      <c r="H105" s="133" t="str">
        <f t="shared" si="6"/>
        <v/>
      </c>
      <c r="I105" s="125"/>
      <c r="J105" s="133" t="str">
        <f t="shared" si="7"/>
        <v/>
      </c>
      <c r="K105" s="140" t="str">
        <f t="shared" si="8"/>
        <v/>
      </c>
      <c r="L105" s="140" t="str">
        <f t="shared" si="9"/>
        <v/>
      </c>
      <c r="M105" s="71">
        <v>971000</v>
      </c>
    </row>
    <row r="106" spans="1:13" s="65" customFormat="1" ht="12" x14ac:dyDescent="0.2">
      <c r="A106" s="66" t="s">
        <v>131</v>
      </c>
      <c r="B106" s="67" t="s">
        <v>43</v>
      </c>
      <c r="C106" s="68">
        <v>50.46</v>
      </c>
      <c r="D106" s="69" t="s">
        <v>148</v>
      </c>
      <c r="E106" s="70">
        <v>104</v>
      </c>
      <c r="F106" s="118"/>
      <c r="G106" s="133" t="str">
        <f t="shared" si="5"/>
        <v/>
      </c>
      <c r="H106" s="133" t="str">
        <f t="shared" si="6"/>
        <v/>
      </c>
      <c r="I106" s="125"/>
      <c r="J106" s="133" t="str">
        <f t="shared" si="7"/>
        <v/>
      </c>
      <c r="K106" s="140" t="str">
        <f t="shared" si="8"/>
        <v/>
      </c>
      <c r="L106" s="140" t="str">
        <f t="shared" si="9"/>
        <v/>
      </c>
      <c r="M106" s="71">
        <v>971000</v>
      </c>
    </row>
    <row r="107" spans="1:13" s="65" customFormat="1" ht="12" x14ac:dyDescent="0.2">
      <c r="A107" s="66" t="s">
        <v>132</v>
      </c>
      <c r="B107" s="67" t="s">
        <v>43</v>
      </c>
      <c r="C107" s="68">
        <v>50.46</v>
      </c>
      <c r="D107" s="69" t="s">
        <v>148</v>
      </c>
      <c r="E107" s="70">
        <v>104</v>
      </c>
      <c r="F107" s="118"/>
      <c r="G107" s="133" t="str">
        <f t="shared" si="5"/>
        <v/>
      </c>
      <c r="H107" s="133" t="str">
        <f t="shared" si="6"/>
        <v/>
      </c>
      <c r="I107" s="125"/>
      <c r="J107" s="133" t="str">
        <f t="shared" si="7"/>
        <v/>
      </c>
      <c r="K107" s="140" t="str">
        <f t="shared" si="8"/>
        <v/>
      </c>
      <c r="L107" s="140" t="str">
        <f t="shared" si="9"/>
        <v/>
      </c>
      <c r="M107" s="71">
        <v>971000</v>
      </c>
    </row>
    <row r="108" spans="1:13" s="65" customFormat="1" ht="12" x14ac:dyDescent="0.2">
      <c r="A108" s="66" t="s">
        <v>133</v>
      </c>
      <c r="B108" s="67" t="s">
        <v>43</v>
      </c>
      <c r="C108" s="68">
        <v>50.84</v>
      </c>
      <c r="D108" s="69" t="s">
        <v>148</v>
      </c>
      <c r="E108" s="70">
        <v>104</v>
      </c>
      <c r="F108" s="118"/>
      <c r="G108" s="133" t="str">
        <f t="shared" si="5"/>
        <v/>
      </c>
      <c r="H108" s="133" t="str">
        <f t="shared" si="6"/>
        <v/>
      </c>
      <c r="I108" s="125"/>
      <c r="J108" s="133" t="str">
        <f t="shared" si="7"/>
        <v/>
      </c>
      <c r="K108" s="140" t="str">
        <f t="shared" si="8"/>
        <v/>
      </c>
      <c r="L108" s="140" t="str">
        <f t="shared" si="9"/>
        <v/>
      </c>
      <c r="M108" s="71">
        <v>971000</v>
      </c>
    </row>
    <row r="109" spans="1:13" s="65" customFormat="1" ht="12" x14ac:dyDescent="0.2">
      <c r="A109" s="66" t="s">
        <v>134</v>
      </c>
      <c r="B109" s="67" t="s">
        <v>21</v>
      </c>
      <c r="C109" s="68">
        <v>20.38</v>
      </c>
      <c r="D109" s="69" t="s">
        <v>149</v>
      </c>
      <c r="E109" s="70">
        <v>104</v>
      </c>
      <c r="F109" s="118"/>
      <c r="G109" s="133" t="str">
        <f t="shared" si="5"/>
        <v/>
      </c>
      <c r="H109" s="133" t="str">
        <f t="shared" si="6"/>
        <v/>
      </c>
      <c r="I109" s="125"/>
      <c r="J109" s="133" t="str">
        <f t="shared" si="7"/>
        <v/>
      </c>
      <c r="K109" s="140" t="str">
        <f t="shared" si="8"/>
        <v/>
      </c>
      <c r="L109" s="140" t="str">
        <f t="shared" si="9"/>
        <v/>
      </c>
      <c r="M109" s="71">
        <v>971000</v>
      </c>
    </row>
    <row r="110" spans="1:13" s="65" customFormat="1" ht="12" x14ac:dyDescent="0.2">
      <c r="A110" s="66" t="s">
        <v>135</v>
      </c>
      <c r="B110" s="67" t="s">
        <v>21</v>
      </c>
      <c r="C110" s="68">
        <v>21.22</v>
      </c>
      <c r="D110" s="69" t="s">
        <v>149</v>
      </c>
      <c r="E110" s="70">
        <v>104</v>
      </c>
      <c r="F110" s="118"/>
      <c r="G110" s="133" t="str">
        <f t="shared" si="5"/>
        <v/>
      </c>
      <c r="H110" s="133" t="str">
        <f t="shared" si="6"/>
        <v/>
      </c>
      <c r="I110" s="125"/>
      <c r="J110" s="133" t="str">
        <f t="shared" si="7"/>
        <v/>
      </c>
      <c r="K110" s="140" t="str">
        <f t="shared" si="8"/>
        <v/>
      </c>
      <c r="L110" s="140" t="str">
        <f t="shared" si="9"/>
        <v/>
      </c>
      <c r="M110" s="71">
        <v>971000</v>
      </c>
    </row>
    <row r="111" spans="1:13" s="65" customFormat="1" ht="12" x14ac:dyDescent="0.2">
      <c r="A111" s="66" t="s">
        <v>136</v>
      </c>
      <c r="B111" s="67" t="s">
        <v>21</v>
      </c>
      <c r="C111" s="68">
        <v>20.38</v>
      </c>
      <c r="D111" s="69" t="s">
        <v>149</v>
      </c>
      <c r="E111" s="70">
        <v>104</v>
      </c>
      <c r="F111" s="118"/>
      <c r="G111" s="133" t="str">
        <f t="shared" si="5"/>
        <v/>
      </c>
      <c r="H111" s="133" t="str">
        <f t="shared" si="6"/>
        <v/>
      </c>
      <c r="I111" s="125"/>
      <c r="J111" s="133" t="str">
        <f t="shared" si="7"/>
        <v/>
      </c>
      <c r="K111" s="140" t="str">
        <f t="shared" si="8"/>
        <v/>
      </c>
      <c r="L111" s="140" t="str">
        <f t="shared" si="9"/>
        <v/>
      </c>
      <c r="M111" s="71">
        <v>971000</v>
      </c>
    </row>
    <row r="112" spans="1:13" s="65" customFormat="1" ht="12" x14ac:dyDescent="0.2">
      <c r="A112" s="66" t="s">
        <v>137</v>
      </c>
      <c r="B112" s="67" t="s">
        <v>27</v>
      </c>
      <c r="C112" s="68">
        <v>10.98</v>
      </c>
      <c r="D112" s="69" t="s">
        <v>146</v>
      </c>
      <c r="E112" s="70"/>
      <c r="F112" s="118"/>
      <c r="G112" s="133" t="str">
        <f t="shared" si="5"/>
        <v/>
      </c>
      <c r="H112" s="133" t="str">
        <f t="shared" si="6"/>
        <v/>
      </c>
      <c r="I112" s="125"/>
      <c r="J112" s="133" t="str">
        <f t="shared" si="7"/>
        <v/>
      </c>
      <c r="K112" s="140" t="str">
        <f t="shared" si="8"/>
        <v/>
      </c>
      <c r="L112" s="140" t="str">
        <f t="shared" si="9"/>
        <v/>
      </c>
      <c r="M112" s="71">
        <v>971000</v>
      </c>
    </row>
    <row r="113" spans="1:13" s="65" customFormat="1" thickBot="1" x14ac:dyDescent="0.25">
      <c r="A113" s="73" t="s">
        <v>138</v>
      </c>
      <c r="B113" s="74" t="s">
        <v>52</v>
      </c>
      <c r="C113" s="75">
        <v>8.1999999999999993</v>
      </c>
      <c r="D113" s="76" t="s">
        <v>148</v>
      </c>
      <c r="E113" s="77">
        <v>104</v>
      </c>
      <c r="F113" s="119"/>
      <c r="G113" s="134" t="str">
        <f t="shared" si="5"/>
        <v/>
      </c>
      <c r="H113" s="134" t="str">
        <f t="shared" si="6"/>
        <v/>
      </c>
      <c r="I113" s="126"/>
      <c r="J113" s="134" t="str">
        <f t="shared" si="7"/>
        <v/>
      </c>
      <c r="K113" s="141" t="str">
        <f t="shared" si="8"/>
        <v/>
      </c>
      <c r="L113" s="141" t="str">
        <f t="shared" si="9"/>
        <v/>
      </c>
      <c r="M113" s="78">
        <v>971000</v>
      </c>
    </row>
    <row r="114" spans="1:13" s="65" customFormat="1" ht="20.25" customHeight="1" thickBot="1" x14ac:dyDescent="0.25">
      <c r="A114" s="79"/>
      <c r="B114" s="79"/>
      <c r="C114" s="80"/>
      <c r="D114" s="81"/>
      <c r="E114" s="80"/>
      <c r="F114" s="120"/>
      <c r="G114" s="135"/>
      <c r="H114" s="135"/>
      <c r="I114" s="127"/>
      <c r="J114" s="83"/>
      <c r="K114" s="142">
        <f>SUM(K5:K113)</f>
        <v>0</v>
      </c>
      <c r="L114" s="143"/>
    </row>
    <row r="115" spans="1:13" s="65" customFormat="1" ht="12" x14ac:dyDescent="0.2">
      <c r="C115" s="82"/>
      <c r="D115" s="83"/>
      <c r="F115" s="120"/>
      <c r="G115" s="135"/>
      <c r="H115" s="135"/>
      <c r="I115" s="127"/>
      <c r="J115" s="83"/>
      <c r="K115" s="144"/>
      <c r="L115" s="143"/>
    </row>
    <row r="116" spans="1:13" s="65" customFormat="1" ht="12" x14ac:dyDescent="0.2">
      <c r="C116" s="82"/>
      <c r="D116" s="83"/>
      <c r="F116" s="121"/>
      <c r="G116" s="83"/>
      <c r="H116" s="83"/>
      <c r="I116" s="128"/>
      <c r="J116" s="83"/>
      <c r="K116" s="143"/>
      <c r="L116" s="143"/>
    </row>
    <row r="117" spans="1:13" s="65" customFormat="1" ht="12" x14ac:dyDescent="0.2">
      <c r="C117" s="82"/>
      <c r="D117" s="83"/>
      <c r="F117" s="121"/>
      <c r="G117" s="83"/>
      <c r="H117" s="83"/>
      <c r="I117" s="128"/>
      <c r="J117" s="83"/>
      <c r="K117" s="143"/>
      <c r="L117" s="143"/>
    </row>
  </sheetData>
  <sheetProtection algorithmName="SHA-512" hashValue="lR7ZCav0cvsWdh4p9uY8hrKLujBt3bcvQUeP3PtGYAA/uaJgF2aCVI+z1nzbp6G+cpPppSvFe6DBcpjgWu1GHQ==" saltValue="9sc5prlYJLicmlBvWwpW6A==" spinCount="100000" sheet="1" objects="1" scenarios="1" sort="0" autoFilter="0"/>
  <autoFilter ref="A3:M113"/>
  <pageMargins left="0.75" right="0.75" top="1" bottom="1" header="0.5" footer="0.5"/>
  <pageSetup paperSize="9" orientation="portrait" r:id="rId1"/>
  <headerFooter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"/>
  <sheetViews>
    <sheetView workbookViewId="0">
      <selection activeCell="H11" sqref="H11"/>
    </sheetView>
  </sheetViews>
  <sheetFormatPr baseColWidth="10" defaultRowHeight="12.75" x14ac:dyDescent="0.2"/>
  <cols>
    <col min="2" max="2" width="21.28515625" customWidth="1"/>
    <col min="3" max="3" width="15" bestFit="1" customWidth="1"/>
  </cols>
  <sheetData>
    <row r="1" spans="1:34" s="5" customFormat="1" ht="20.25" customHeight="1" x14ac:dyDescent="0.25">
      <c r="A1" s="4" t="s">
        <v>188</v>
      </c>
      <c r="E1" s="6"/>
      <c r="F1" s="84"/>
      <c r="G1" s="6"/>
      <c r="H1" s="6"/>
      <c r="I1" s="85"/>
      <c r="J1" s="7"/>
      <c r="K1" s="56"/>
      <c r="L1" s="57"/>
      <c r="M1" s="8"/>
      <c r="N1" s="8"/>
      <c r="O1" s="6"/>
      <c r="P1" s="6"/>
      <c r="Q1" s="6"/>
      <c r="AC1" s="6"/>
      <c r="AD1" s="6"/>
      <c r="AE1" s="6"/>
      <c r="AF1" s="6"/>
      <c r="AG1" s="6"/>
      <c r="AH1" s="6"/>
    </row>
    <row r="2" spans="1:34" ht="13.5" thickBot="1" x14ac:dyDescent="0.25">
      <c r="A2" s="16"/>
      <c r="B2" s="16"/>
      <c r="C2" s="16"/>
      <c r="D2" s="17"/>
      <c r="E2" s="16"/>
      <c r="F2" s="18"/>
      <c r="G2" s="20"/>
      <c r="H2" s="20"/>
      <c r="I2" s="20"/>
      <c r="J2" s="19"/>
    </row>
    <row r="3" spans="1:34" ht="18.75" customHeight="1" thickBot="1" x14ac:dyDescent="0.25">
      <c r="A3" s="21" t="s">
        <v>171</v>
      </c>
      <c r="B3" s="22" t="s">
        <v>172</v>
      </c>
      <c r="C3" s="23" t="s">
        <v>173</v>
      </c>
      <c r="D3" s="22"/>
      <c r="E3" s="22" t="s">
        <v>174</v>
      </c>
      <c r="F3" s="24" t="s">
        <v>175</v>
      </c>
      <c r="G3" s="148" t="s">
        <v>176</v>
      </c>
      <c r="H3" s="149"/>
      <c r="I3" s="150"/>
      <c r="J3" s="151"/>
    </row>
    <row r="4" spans="1:34" x14ac:dyDescent="0.2">
      <c r="A4" s="25"/>
      <c r="B4" s="26"/>
      <c r="C4" s="27"/>
      <c r="D4" s="26"/>
      <c r="E4" s="26"/>
      <c r="F4" s="28"/>
      <c r="G4" s="87"/>
      <c r="H4" s="88"/>
      <c r="I4" s="29" t="s">
        <v>177</v>
      </c>
      <c r="J4" s="29" t="s">
        <v>177</v>
      </c>
    </row>
    <row r="5" spans="1:34" x14ac:dyDescent="0.2">
      <c r="A5" s="30"/>
      <c r="B5" s="31"/>
      <c r="C5" s="32" t="s">
        <v>178</v>
      </c>
      <c r="D5" s="31"/>
      <c r="E5" s="31"/>
      <c r="F5" s="33"/>
      <c r="G5" s="89" t="s">
        <v>179</v>
      </c>
      <c r="H5" s="90" t="s">
        <v>180</v>
      </c>
      <c r="I5" s="34" t="s">
        <v>181</v>
      </c>
      <c r="J5" s="34" t="s">
        <v>189</v>
      </c>
    </row>
    <row r="6" spans="1:34" ht="13.5" thickBot="1" x14ac:dyDescent="0.25">
      <c r="A6" s="30"/>
      <c r="B6" s="31"/>
      <c r="C6" s="35" t="s">
        <v>182</v>
      </c>
      <c r="D6" s="31"/>
      <c r="E6" s="31"/>
      <c r="F6" s="33"/>
      <c r="G6" s="91"/>
      <c r="H6" s="92"/>
      <c r="I6" s="34" t="s">
        <v>183</v>
      </c>
      <c r="J6" s="34" t="s">
        <v>190</v>
      </c>
    </row>
    <row r="7" spans="1:34" ht="15" customHeight="1" x14ac:dyDescent="0.2">
      <c r="A7" s="36"/>
      <c r="B7" s="37"/>
      <c r="C7" s="38"/>
      <c r="D7" s="38"/>
      <c r="E7" s="37"/>
      <c r="F7" s="37"/>
      <c r="G7" s="39"/>
      <c r="H7" s="39"/>
      <c r="I7" s="51"/>
      <c r="J7" s="51"/>
    </row>
    <row r="8" spans="1:34" ht="15" customHeight="1" x14ac:dyDescent="0.2">
      <c r="A8" s="40">
        <v>1</v>
      </c>
      <c r="B8" s="41" t="s">
        <v>184</v>
      </c>
      <c r="C8" s="41" t="s">
        <v>185</v>
      </c>
      <c r="D8" s="41" t="s">
        <v>186</v>
      </c>
      <c r="E8" s="42">
        <v>1074</v>
      </c>
      <c r="F8" s="41" t="s">
        <v>144</v>
      </c>
      <c r="G8" s="93"/>
      <c r="H8" s="93"/>
      <c r="I8" s="52">
        <f>H8*E8</f>
        <v>0</v>
      </c>
      <c r="J8" s="52">
        <f>I8*2</f>
        <v>0</v>
      </c>
    </row>
    <row r="9" spans="1:34" ht="15" customHeight="1" thickBot="1" x14ac:dyDescent="0.25">
      <c r="A9" s="43"/>
      <c r="B9" s="44"/>
      <c r="C9" s="44"/>
      <c r="D9" s="44"/>
      <c r="E9" s="44"/>
      <c r="F9" s="44"/>
      <c r="G9" s="45"/>
      <c r="H9" s="45"/>
      <c r="I9" s="53"/>
      <c r="J9" s="53"/>
    </row>
    <row r="10" spans="1:34" ht="18.75" customHeight="1" thickBot="1" x14ac:dyDescent="0.25">
      <c r="A10" s="46" t="s">
        <v>187</v>
      </c>
      <c r="B10" s="47"/>
      <c r="C10" s="47"/>
      <c r="D10" s="47"/>
      <c r="E10" s="48">
        <f>SUM(E8:E9)</f>
        <v>1074</v>
      </c>
      <c r="F10" s="47"/>
      <c r="G10" s="49"/>
      <c r="H10" s="49"/>
      <c r="I10" s="54"/>
      <c r="J10" s="94">
        <f>J8</f>
        <v>0</v>
      </c>
    </row>
    <row r="11" spans="1:34" x14ac:dyDescent="0.2">
      <c r="J11" s="2"/>
    </row>
    <row r="12" spans="1:34" x14ac:dyDescent="0.2">
      <c r="J12" s="50"/>
    </row>
  </sheetData>
  <sheetProtection algorithmName="SHA-512" hashValue="xiSWkweCuGlFWaxRT39xhYvM4SlvPHwPxyUexrR6O3jRTJ5kEIUcnB58sQjoOtKy0o8AhFxlNuLbRZKYWNXtIw==" saltValue="OSCy2qpa8HbieLKYTN8SGQ==" spinCount="100000" sheet="1" objects="1" scenarios="1" sort="0" autoFilter="0"/>
  <protectedRanges>
    <protectedRange password="CEBA" sqref="D8 A5:B10 E5:F10 C5:D7 C9:D10 A3:F4" name="Bereich1"/>
  </protectedRanges>
  <mergeCells count="1">
    <mergeCell ref="G3:J3"/>
  </mergeCells>
  <pageMargins left="0.7" right="0.7" top="0.78740157499999996" bottom="0.78740157499999996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Preiszusammenstellung Los 6</vt:lpstr>
      <vt:lpstr>RFV Los 6 MedBfS</vt:lpstr>
      <vt:lpstr>GFV Los 6 MedBfS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Neubauer, Sven</dc:creator>
  <cp:lastModifiedBy>Oehme, Janine</cp:lastModifiedBy>
  <cp:lastPrinted>2025-03-27T10:22:57Z</cp:lastPrinted>
  <dcterms:created xsi:type="dcterms:W3CDTF">2025-03-13T07:56:28Z</dcterms:created>
  <dcterms:modified xsi:type="dcterms:W3CDTF">2025-03-27T10:23:23Z</dcterms:modified>
</cp:coreProperties>
</file>