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WW\ZBM\7-Datensicherung-ZBM\SüßJ\Janine\2 - Ausschreibungen\OFFEN 2025 Unterhalts- und Glasreinigung\3. Vergabeunterlagen\Preisblätter\"/>
    </mc:Choice>
  </mc:AlternateContent>
  <bookViews>
    <workbookView xWindow="0" yWindow="0" windowWidth="23715" windowHeight="9930"/>
  </bookViews>
  <sheets>
    <sheet name="Preiszusammenstellung Los 8" sheetId="2" r:id="rId1"/>
    <sheet name="RFV KCC" sheetId="1" r:id="rId2"/>
    <sheet name="GFV KCC" sheetId="3" r:id="rId3"/>
  </sheets>
  <definedNames>
    <definedName name="_xlnm._FilterDatabase" localSheetId="1" hidden="1">'RFV KCC'!$A$3:$G$72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" l="1"/>
  <c r="I6" i="3" s="1"/>
  <c r="H7" i="3"/>
  <c r="I7" i="3" s="1"/>
  <c r="H8" i="3"/>
  <c r="I8" i="3" s="1"/>
  <c r="H9" i="3"/>
  <c r="I9" i="3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/>
  <c r="H30" i="3"/>
  <c r="I30" i="3" s="1"/>
  <c r="H31" i="3"/>
  <c r="I31" i="3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/>
  <c r="H38" i="3"/>
  <c r="I38" i="3" s="1"/>
  <c r="H39" i="3"/>
  <c r="I39" i="3" s="1"/>
  <c r="H40" i="3"/>
  <c r="I40" i="3" s="1"/>
  <c r="H41" i="3"/>
  <c r="I41" i="3" s="1"/>
  <c r="H42" i="3"/>
  <c r="I42" i="3" s="1"/>
  <c r="H5" i="3"/>
  <c r="I5" i="3" s="1"/>
  <c r="I46" i="3" s="1"/>
  <c r="B8" i="2" s="1"/>
  <c r="R5" i="1"/>
  <c r="S5" i="1"/>
  <c r="T5" i="1" s="1"/>
  <c r="R6" i="1"/>
  <c r="R7" i="1"/>
  <c r="R8" i="1"/>
  <c r="R9" i="1"/>
  <c r="S9" i="1"/>
  <c r="T9" i="1" s="1"/>
  <c r="R10" i="1"/>
  <c r="R11" i="1"/>
  <c r="R12" i="1"/>
  <c r="R13" i="1"/>
  <c r="S13" i="1"/>
  <c r="T13" i="1" s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S29" i="1"/>
  <c r="T29" i="1" s="1"/>
  <c r="R30" i="1"/>
  <c r="R31" i="1"/>
  <c r="R32" i="1"/>
  <c r="R33" i="1"/>
  <c r="S33" i="1" s="1"/>
  <c r="T33" i="1" s="1"/>
  <c r="R34" i="1"/>
  <c r="R35" i="1"/>
  <c r="R36" i="1"/>
  <c r="R37" i="1"/>
  <c r="S37" i="1"/>
  <c r="T37" i="1"/>
  <c r="R38" i="1"/>
  <c r="R39" i="1"/>
  <c r="R40" i="1"/>
  <c r="R41" i="1"/>
  <c r="S41" i="1"/>
  <c r="T41" i="1"/>
  <c r="R42" i="1"/>
  <c r="R43" i="1"/>
  <c r="R44" i="1"/>
  <c r="R45" i="1"/>
  <c r="R46" i="1"/>
  <c r="R47" i="1"/>
  <c r="R48" i="1"/>
  <c r="R49" i="1"/>
  <c r="S49" i="1" s="1"/>
  <c r="T49" i="1" s="1"/>
  <c r="R50" i="1"/>
  <c r="R51" i="1"/>
  <c r="R52" i="1"/>
  <c r="R53" i="1"/>
  <c r="R54" i="1"/>
  <c r="R55" i="1"/>
  <c r="R56" i="1"/>
  <c r="R57" i="1"/>
  <c r="S57" i="1"/>
  <c r="T57" i="1"/>
  <c r="R58" i="1"/>
  <c r="R59" i="1"/>
  <c r="R60" i="1"/>
  <c r="R61" i="1"/>
  <c r="R62" i="1"/>
  <c r="R63" i="1"/>
  <c r="R64" i="1"/>
  <c r="R65" i="1"/>
  <c r="R66" i="1"/>
  <c r="R67" i="1"/>
  <c r="R68" i="1"/>
  <c r="R69" i="1"/>
  <c r="S69" i="1"/>
  <c r="T69" i="1" s="1"/>
  <c r="R70" i="1"/>
  <c r="R71" i="1"/>
  <c r="O9" i="1"/>
  <c r="P9" i="1"/>
  <c r="O25" i="1"/>
  <c r="P25" i="1" s="1"/>
  <c r="O33" i="1"/>
  <c r="P33" i="1"/>
  <c r="O41" i="1"/>
  <c r="P41" i="1"/>
  <c r="O57" i="1"/>
  <c r="P57" i="1" s="1"/>
  <c r="P61" i="1"/>
  <c r="O62" i="1"/>
  <c r="P62" i="1" s="1"/>
  <c r="O65" i="1"/>
  <c r="P65" i="1"/>
  <c r="R4" i="1"/>
  <c r="L5" i="1"/>
  <c r="O5" i="1" s="1"/>
  <c r="P5" i="1" s="1"/>
  <c r="L6" i="1"/>
  <c r="O6" i="1" s="1"/>
  <c r="P6" i="1" s="1"/>
  <c r="L7" i="1"/>
  <c r="L8" i="1"/>
  <c r="L9" i="1"/>
  <c r="L10" i="1"/>
  <c r="O10" i="1" s="1"/>
  <c r="P10" i="1" s="1"/>
  <c r="L11" i="1"/>
  <c r="O11" i="1" s="1"/>
  <c r="P11" i="1" s="1"/>
  <c r="L12" i="1"/>
  <c r="O12" i="1" s="1"/>
  <c r="P12" i="1" s="1"/>
  <c r="L13" i="1"/>
  <c r="O13" i="1" s="1"/>
  <c r="P13" i="1" s="1"/>
  <c r="L14" i="1"/>
  <c r="O14" i="1" s="1"/>
  <c r="P14" i="1" s="1"/>
  <c r="L15" i="1"/>
  <c r="S15" i="1" s="1"/>
  <c r="T15" i="1" s="1"/>
  <c r="L16" i="1"/>
  <c r="O16" i="1" s="1"/>
  <c r="P16" i="1" s="1"/>
  <c r="L17" i="1"/>
  <c r="O17" i="1" s="1"/>
  <c r="P17" i="1" s="1"/>
  <c r="L18" i="1"/>
  <c r="O18" i="1" s="1"/>
  <c r="P18" i="1" s="1"/>
  <c r="L19" i="1"/>
  <c r="O19" i="1" s="1"/>
  <c r="P19" i="1" s="1"/>
  <c r="L20" i="1"/>
  <c r="S20" i="1" s="1"/>
  <c r="T20" i="1" s="1"/>
  <c r="L21" i="1"/>
  <c r="L22" i="1"/>
  <c r="O22" i="1" s="1"/>
  <c r="P22" i="1" s="1"/>
  <c r="L23" i="1"/>
  <c r="L24" i="1"/>
  <c r="O24" i="1" s="1"/>
  <c r="P24" i="1" s="1"/>
  <c r="L25" i="1"/>
  <c r="L26" i="1"/>
  <c r="O26" i="1" s="1"/>
  <c r="P26" i="1" s="1"/>
  <c r="L27" i="1"/>
  <c r="L28" i="1"/>
  <c r="O28" i="1" s="1"/>
  <c r="P28" i="1" s="1"/>
  <c r="L29" i="1"/>
  <c r="O29" i="1" s="1"/>
  <c r="P29" i="1" s="1"/>
  <c r="L30" i="1"/>
  <c r="O30" i="1" s="1"/>
  <c r="P30" i="1" s="1"/>
  <c r="L31" i="1"/>
  <c r="S31" i="1" s="1"/>
  <c r="T31" i="1" s="1"/>
  <c r="L32" i="1"/>
  <c r="L33" i="1"/>
  <c r="L34" i="1"/>
  <c r="O34" i="1" s="1"/>
  <c r="P34" i="1" s="1"/>
  <c r="L35" i="1"/>
  <c r="O35" i="1" s="1"/>
  <c r="P35" i="1" s="1"/>
  <c r="L36" i="1"/>
  <c r="O36" i="1" s="1"/>
  <c r="P36" i="1" s="1"/>
  <c r="L37" i="1"/>
  <c r="O37" i="1" s="1"/>
  <c r="P37" i="1" s="1"/>
  <c r="L38" i="1"/>
  <c r="O38" i="1" s="1"/>
  <c r="P38" i="1" s="1"/>
  <c r="L39" i="1"/>
  <c r="S39" i="1" s="1"/>
  <c r="T39" i="1" s="1"/>
  <c r="L40" i="1"/>
  <c r="O40" i="1" s="1"/>
  <c r="P40" i="1" s="1"/>
  <c r="L41" i="1"/>
  <c r="L42" i="1"/>
  <c r="O42" i="1" s="1"/>
  <c r="P42" i="1" s="1"/>
  <c r="L43" i="1"/>
  <c r="L44" i="1"/>
  <c r="O44" i="1" s="1"/>
  <c r="P44" i="1" s="1"/>
  <c r="L45" i="1"/>
  <c r="L46" i="1"/>
  <c r="O46" i="1" s="1"/>
  <c r="P46" i="1" s="1"/>
  <c r="L47" i="1"/>
  <c r="S47" i="1" s="1"/>
  <c r="T47" i="1" s="1"/>
  <c r="L48" i="1"/>
  <c r="L49" i="1"/>
  <c r="O49" i="1" s="1"/>
  <c r="P49" i="1" s="1"/>
  <c r="L50" i="1"/>
  <c r="O50" i="1" s="1"/>
  <c r="P50" i="1" s="1"/>
  <c r="L51" i="1"/>
  <c r="O51" i="1" s="1"/>
  <c r="P51" i="1" s="1"/>
  <c r="L52" i="1"/>
  <c r="S52" i="1" s="1"/>
  <c r="T52" i="1" s="1"/>
  <c r="L53" i="1"/>
  <c r="O53" i="1" s="1"/>
  <c r="P53" i="1" s="1"/>
  <c r="L54" i="1"/>
  <c r="O54" i="1" s="1"/>
  <c r="P54" i="1" s="1"/>
  <c r="L55" i="1"/>
  <c r="L56" i="1"/>
  <c r="L57" i="1"/>
  <c r="L58" i="1"/>
  <c r="O58" i="1" s="1"/>
  <c r="P58" i="1" s="1"/>
  <c r="L59" i="1"/>
  <c r="S59" i="1" s="1"/>
  <c r="T59" i="1" s="1"/>
  <c r="L60" i="1"/>
  <c r="O60" i="1" s="1"/>
  <c r="P60" i="1" s="1"/>
  <c r="L61" i="1"/>
  <c r="O61" i="1" s="1"/>
  <c r="L62" i="1"/>
  <c r="L63" i="1"/>
  <c r="S63" i="1" s="1"/>
  <c r="T63" i="1" s="1"/>
  <c r="L64" i="1"/>
  <c r="S64" i="1" s="1"/>
  <c r="T64" i="1" s="1"/>
  <c r="L65" i="1"/>
  <c r="L66" i="1"/>
  <c r="O66" i="1" s="1"/>
  <c r="P66" i="1" s="1"/>
  <c r="L67" i="1"/>
  <c r="O67" i="1" s="1"/>
  <c r="P67" i="1" s="1"/>
  <c r="L68" i="1"/>
  <c r="S68" i="1" s="1"/>
  <c r="T68" i="1" s="1"/>
  <c r="L69" i="1"/>
  <c r="O69" i="1" s="1"/>
  <c r="P69" i="1" s="1"/>
  <c r="L70" i="1"/>
  <c r="O70" i="1" s="1"/>
  <c r="P70" i="1" s="1"/>
  <c r="L71" i="1"/>
  <c r="S71" i="1" s="1"/>
  <c r="T71" i="1" s="1"/>
  <c r="L4" i="1"/>
  <c r="S4" i="1" s="1"/>
  <c r="O68" i="1" l="1"/>
  <c r="P68" i="1" s="1"/>
  <c r="S40" i="1"/>
  <c r="T40" i="1" s="1"/>
  <c r="S36" i="1"/>
  <c r="T36" i="1" s="1"/>
  <c r="S16" i="1"/>
  <c r="T16" i="1" s="1"/>
  <c r="S55" i="1"/>
  <c r="T55" i="1" s="1"/>
  <c r="S23" i="1"/>
  <c r="T23" i="1" s="1"/>
  <c r="S7" i="1"/>
  <c r="T7" i="1" s="1"/>
  <c r="O4" i="1"/>
  <c r="P4" i="1" s="1"/>
  <c r="O52" i="1"/>
  <c r="P52" i="1" s="1"/>
  <c r="O20" i="1"/>
  <c r="P20" i="1" s="1"/>
  <c r="S60" i="1"/>
  <c r="T60" i="1" s="1"/>
  <c r="S24" i="1"/>
  <c r="T24" i="1" s="1"/>
  <c r="S18" i="1"/>
  <c r="T18" i="1" s="1"/>
  <c r="S45" i="1"/>
  <c r="T45" i="1" s="1"/>
  <c r="S25" i="1"/>
  <c r="T25" i="1" s="1"/>
  <c r="O64" i="1"/>
  <c r="P64" i="1" s="1"/>
  <c r="S61" i="1"/>
  <c r="T61" i="1" s="1"/>
  <c r="S53" i="1"/>
  <c r="T53" i="1" s="1"/>
  <c r="S38" i="1"/>
  <c r="T38" i="1" s="1"/>
  <c r="S34" i="1"/>
  <c r="T34" i="1" s="1"/>
  <c r="S17" i="1"/>
  <c r="T17" i="1" s="1"/>
  <c r="S43" i="1"/>
  <c r="T43" i="1" s="1"/>
  <c r="O43" i="1"/>
  <c r="P43" i="1" s="1"/>
  <c r="S27" i="1"/>
  <c r="T27" i="1" s="1"/>
  <c r="O27" i="1"/>
  <c r="P27" i="1" s="1"/>
  <c r="O59" i="1"/>
  <c r="P59" i="1" s="1"/>
  <c r="O55" i="1"/>
  <c r="P55" i="1" s="1"/>
  <c r="O39" i="1"/>
  <c r="P39" i="1" s="1"/>
  <c r="O23" i="1"/>
  <c r="P23" i="1" s="1"/>
  <c r="O7" i="1"/>
  <c r="P7" i="1" s="1"/>
  <c r="S67" i="1"/>
  <c r="T67" i="1" s="1"/>
  <c r="T4" i="1"/>
  <c r="S42" i="1"/>
  <c r="T42" i="1" s="1"/>
  <c r="S14" i="1"/>
  <c r="T14" i="1" s="1"/>
  <c r="S11" i="1"/>
  <c r="T11" i="1" s="1"/>
  <c r="S21" i="1"/>
  <c r="T21" i="1" s="1"/>
  <c r="O71" i="1"/>
  <c r="P71" i="1" s="1"/>
  <c r="O47" i="1"/>
  <c r="P47" i="1" s="1"/>
  <c r="O31" i="1"/>
  <c r="P31" i="1" s="1"/>
  <c r="O15" i="1"/>
  <c r="P15" i="1" s="1"/>
  <c r="S26" i="1"/>
  <c r="T26" i="1" s="1"/>
  <c r="S56" i="1"/>
  <c r="T56" i="1" s="1"/>
  <c r="S48" i="1"/>
  <c r="T48" i="1" s="1"/>
  <c r="O48" i="1"/>
  <c r="P48" i="1" s="1"/>
  <c r="S32" i="1"/>
  <c r="T32" i="1" s="1"/>
  <c r="O32" i="1"/>
  <c r="P32" i="1" s="1"/>
  <c r="S8" i="1"/>
  <c r="T8" i="1" s="1"/>
  <c r="O8" i="1"/>
  <c r="P8" i="1" s="1"/>
  <c r="O63" i="1"/>
  <c r="P63" i="1" s="1"/>
  <c r="O56" i="1"/>
  <c r="P56" i="1" s="1"/>
  <c r="S62" i="1"/>
  <c r="T62" i="1" s="1"/>
  <c r="S44" i="1"/>
  <c r="T44" i="1" s="1"/>
  <c r="S22" i="1"/>
  <c r="T22" i="1" s="1"/>
  <c r="S19" i="1"/>
  <c r="T19" i="1" s="1"/>
  <c r="S70" i="1"/>
  <c r="T70" i="1" s="1"/>
  <c r="S66" i="1"/>
  <c r="T66" i="1" s="1"/>
  <c r="S51" i="1"/>
  <c r="T51" i="1" s="1"/>
  <c r="S46" i="1"/>
  <c r="T46" i="1" s="1"/>
  <c r="S28" i="1"/>
  <c r="T28" i="1" s="1"/>
  <c r="S10" i="1"/>
  <c r="T10" i="1" s="1"/>
  <c r="S6" i="1"/>
  <c r="T6" i="1" s="1"/>
  <c r="O45" i="1"/>
  <c r="P45" i="1" s="1"/>
  <c r="O21" i="1"/>
  <c r="P21" i="1" s="1"/>
  <c r="S65" i="1"/>
  <c r="T65" i="1" s="1"/>
  <c r="S58" i="1"/>
  <c r="T58" i="1" s="1"/>
  <c r="S54" i="1"/>
  <c r="T54" i="1" s="1"/>
  <c r="S50" i="1"/>
  <c r="T50" i="1" s="1"/>
  <c r="S35" i="1"/>
  <c r="T35" i="1" s="1"/>
  <c r="S30" i="1"/>
  <c r="T30" i="1" s="1"/>
  <c r="S12" i="1"/>
  <c r="T12" i="1" s="1"/>
  <c r="S72" i="1" l="1"/>
  <c r="B7" i="2" s="1"/>
  <c r="B9" i="2" s="1"/>
  <c r="T72" i="1"/>
</calcChain>
</file>

<file path=xl/sharedStrings.xml><?xml version="1.0" encoding="utf-8"?>
<sst xmlns="http://schemas.openxmlformats.org/spreadsheetml/2006/main" count="721" uniqueCount="227">
  <si>
    <t>Gebäude-ID</t>
  </si>
  <si>
    <t>Geschoss-ID</t>
  </si>
  <si>
    <t>Raum-ID</t>
  </si>
  <si>
    <t>Raumbez.</t>
  </si>
  <si>
    <t>Nutzungsfläche (NUF)</t>
  </si>
  <si>
    <t>Technikfläche (TF)</t>
  </si>
  <si>
    <t>Verkehrsfläche (VF)</t>
  </si>
  <si>
    <t>Lichte Höhe</t>
  </si>
  <si>
    <t>Organisationseinheit</t>
  </si>
  <si>
    <t>FS</t>
  </si>
  <si>
    <t>FS-80</t>
  </si>
  <si>
    <t>FS-80-EG00</t>
  </si>
  <si>
    <t>FS-80-EG00-001.0</t>
  </si>
  <si>
    <t>Flur</t>
  </si>
  <si>
    <t>Cafeteria Espunkt</t>
  </si>
  <si>
    <t>FS-80-EG00-002.0</t>
  </si>
  <si>
    <t>FS-80-EG00-003.0</t>
  </si>
  <si>
    <t>FS-80-EG00-004.0</t>
  </si>
  <si>
    <t>Büro</t>
  </si>
  <si>
    <t>FS-80-EG00-005.0</t>
  </si>
  <si>
    <t>FS-80-EG00-006.0</t>
  </si>
  <si>
    <t>Gemüsekühlraum</t>
  </si>
  <si>
    <t>FS-80-EG00-007.0</t>
  </si>
  <si>
    <t>Gemüsevorbereitung</t>
  </si>
  <si>
    <t>FS-80-EG00-008.0</t>
  </si>
  <si>
    <t>Lager</t>
  </si>
  <si>
    <t>FS-80-EG00-009.0</t>
  </si>
  <si>
    <t>Aufenthalt</t>
  </si>
  <si>
    <t>FS-80-EG00-010.0</t>
  </si>
  <si>
    <t>Umverpackung/Kommission GR.</t>
  </si>
  <si>
    <t>FS-80-EG00-011.0</t>
  </si>
  <si>
    <t>Convenience</t>
  </si>
  <si>
    <t>FS-80-EG00-012.0</t>
  </si>
  <si>
    <t>Wurst/ Käse</t>
  </si>
  <si>
    <t>FS-80-EG00-013.0</t>
  </si>
  <si>
    <t>Mopro</t>
  </si>
  <si>
    <t>FS-80-EG00-014.0</t>
  </si>
  <si>
    <t>Vorkühlraum</t>
  </si>
  <si>
    <t>FS-80-EG00-015.0</t>
  </si>
  <si>
    <t>Kalte Küche</t>
  </si>
  <si>
    <t>FS-80-EG00-016.0</t>
  </si>
  <si>
    <t>Tiefkühlraum</t>
  </si>
  <si>
    <t>FS-80-EG00-017.0</t>
  </si>
  <si>
    <t>FS-80-EG00-018.0</t>
  </si>
  <si>
    <t>Hauptküche</t>
  </si>
  <si>
    <t>FS-80-EG00-019.0</t>
  </si>
  <si>
    <t>FS-80-EG00-020.0</t>
  </si>
  <si>
    <t>FS-80-EG00-021.0</t>
  </si>
  <si>
    <t>Hausanschlußraum</t>
  </si>
  <si>
    <t>FS-80-EG00-021.1</t>
  </si>
  <si>
    <t>FS-80-EG00-022.0</t>
  </si>
  <si>
    <t>Müll</t>
  </si>
  <si>
    <t>FS-80-EG00-022.1</t>
  </si>
  <si>
    <t>Schacht Rückspülfilter</t>
  </si>
  <si>
    <t>FS-80-EG00-023.0</t>
  </si>
  <si>
    <t>Treppenhaus</t>
  </si>
  <si>
    <t>FS-80-EG00-024.0</t>
  </si>
  <si>
    <t>FS-80-EG00-025.0</t>
  </si>
  <si>
    <t>FS-80-EG00-026.0</t>
  </si>
  <si>
    <t>FS-80-EG00-027.0</t>
  </si>
  <si>
    <t>Brandmeldezentrale</t>
  </si>
  <si>
    <t>FS-80-EG00-028.0</t>
  </si>
  <si>
    <t>Vorraum</t>
  </si>
  <si>
    <t>FS-80-EG00-029.0</t>
  </si>
  <si>
    <t>WC Damen</t>
  </si>
  <si>
    <t>FS-80-EG00-030.0</t>
  </si>
  <si>
    <t>FS-80-EG00-031.0</t>
  </si>
  <si>
    <t>WC Herren</t>
  </si>
  <si>
    <t>FS-80-EG00-032.0</t>
  </si>
  <si>
    <t>Elektro</t>
  </si>
  <si>
    <t>FS-80-EG00-033.0</t>
  </si>
  <si>
    <t>FS-80-EG00-034.0</t>
  </si>
  <si>
    <t>Naßmüll</t>
  </si>
  <si>
    <t>FS-80-EG00-035.0</t>
  </si>
  <si>
    <t>Spüle/ Wagenwäsche</t>
  </si>
  <si>
    <t>FS-80-EG00-036.0</t>
  </si>
  <si>
    <t>Transportflur</t>
  </si>
  <si>
    <t>FS-80-EG00-037.0</t>
  </si>
  <si>
    <t>Stauraum Wagen/ Spender</t>
  </si>
  <si>
    <t>FS-80-EG00-038.0</t>
  </si>
  <si>
    <t>Stauraum port. Wagen</t>
  </si>
  <si>
    <t>FS-80-EG00-039.0</t>
  </si>
  <si>
    <t>Portionierung</t>
  </si>
  <si>
    <t>FS-80-EG00-040.0</t>
  </si>
  <si>
    <t>Stauraum Großgebinde</t>
  </si>
  <si>
    <t>FS-80-OG01</t>
  </si>
  <si>
    <t>FS-80-OG01-100.0</t>
  </si>
  <si>
    <t>Galerie</t>
  </si>
  <si>
    <t>FS-80-OG01-101.0</t>
  </si>
  <si>
    <t>FS-80-OG01-102.0</t>
  </si>
  <si>
    <t>FS-80-OG01-103.0</t>
  </si>
  <si>
    <t>FS-80-OG01-104.0</t>
  </si>
  <si>
    <t>FS-80-OG01-105.0</t>
  </si>
  <si>
    <t>FS-80-OG01-106.0</t>
  </si>
  <si>
    <t>FS-80-OG01-107.0</t>
  </si>
  <si>
    <t>FS-80-OG01-108.0</t>
  </si>
  <si>
    <t>Umkleide</t>
  </si>
  <si>
    <t>FS-80-OG01-109.0</t>
  </si>
  <si>
    <t>FS-80-OG01-110.0</t>
  </si>
  <si>
    <t>FS-80-OG01-111.0</t>
  </si>
  <si>
    <t>Waschraum Herren</t>
  </si>
  <si>
    <t>FS-80-OG01-112.0</t>
  </si>
  <si>
    <t>Dusche Herren</t>
  </si>
  <si>
    <t>FS-80-OG01-113.0</t>
  </si>
  <si>
    <t>FS-80-OG01-114.0</t>
  </si>
  <si>
    <t>Lüftung</t>
  </si>
  <si>
    <t>FS-80-OG01-115.0</t>
  </si>
  <si>
    <t>Heizung</t>
  </si>
  <si>
    <t>FS-80-OG01-116.0</t>
  </si>
  <si>
    <t>Technik</t>
  </si>
  <si>
    <t>FS-80-OG01-117.0</t>
  </si>
  <si>
    <t>FS-80-OG01-118.0</t>
  </si>
  <si>
    <t>FS-80-OG01-119.0</t>
  </si>
  <si>
    <t>FS-80-OG01-120.0</t>
  </si>
  <si>
    <t>Waschraum Damen</t>
  </si>
  <si>
    <t>FS-80-OG01-121.0</t>
  </si>
  <si>
    <t>Dusche Damen</t>
  </si>
  <si>
    <t>FS-80-OG01-122.0</t>
  </si>
  <si>
    <t>FS-80-OG01-123.0</t>
  </si>
  <si>
    <t>FS-80-OG01-124.0</t>
  </si>
  <si>
    <t>Pantry</t>
  </si>
  <si>
    <t>FS-80-EG00-041.0</t>
  </si>
  <si>
    <t>Trafostation</t>
  </si>
  <si>
    <t>Catering Flemmingstraße</t>
  </si>
  <si>
    <t>Putzraum (Lager Büromat.)</t>
  </si>
  <si>
    <t>D1</t>
  </si>
  <si>
    <t>D2</t>
  </si>
  <si>
    <t>I</t>
  </si>
  <si>
    <t>N</t>
  </si>
  <si>
    <t>A</t>
  </si>
  <si>
    <t>Fläche in m²</t>
  </si>
  <si>
    <t>365</t>
  </si>
  <si>
    <t>52</t>
  </si>
  <si>
    <t>Reinigungsgruppe</t>
  </si>
  <si>
    <t>Jahresfaktor</t>
  </si>
  <si>
    <t>max. Leist. 
m²/Stunde</t>
  </si>
  <si>
    <t>Std./ Reinig.</t>
  </si>
  <si>
    <t>Std./Jahr</t>
  </si>
  <si>
    <t>SVS
€</t>
  </si>
  <si>
    <t>€ / m²
pro Reinigung</t>
  </si>
  <si>
    <t>Preis/ Jahr
€</t>
  </si>
  <si>
    <t>Preis / Monat
€</t>
  </si>
  <si>
    <t>Liegen-schafts-ID</t>
  </si>
  <si>
    <t>Diese Seite ist auszudrucken und den Angebotsunterlagen beizufügen</t>
  </si>
  <si>
    <t>Reinigung</t>
  </si>
  <si>
    <t>pro Jahr</t>
  </si>
  <si>
    <t>Gesamtpreis netto aus GFV</t>
  </si>
  <si>
    <t>Wert einzutragen in KCLW-V02 Angebotsschreiben (Punkt 6)</t>
  </si>
  <si>
    <t xml:space="preserve">Ort, Datum                                                                                                                      Stempel und Unterschrift       </t>
  </si>
  <si>
    <t>Wird die Preiszusammenstellung an dieser Stelle nicht unterschrieben, gilt das Angebot als nicht abgegeben.</t>
  </si>
  <si>
    <t>Raumflächenverzeichnis Catering</t>
  </si>
  <si>
    <t>Eigenreinigung</t>
  </si>
  <si>
    <t>Gesamtpreis netto aus RFV</t>
  </si>
  <si>
    <t>Bauelementebez.</t>
  </si>
  <si>
    <t>Bauart</t>
  </si>
  <si>
    <t>Bemerkung</t>
  </si>
  <si>
    <t>Glasfläche gesamt</t>
  </si>
  <si>
    <t>Fensterelement</t>
  </si>
  <si>
    <t>Dreh-Kippflügel</t>
  </si>
  <si>
    <t>Innenfensterelement</t>
  </si>
  <si>
    <t>Innenfenster</t>
  </si>
  <si>
    <t>Fassadenelement</t>
  </si>
  <si>
    <t>Polygon gebogen</t>
  </si>
  <si>
    <t>festverglaste Einfachverglasung in F30</t>
  </si>
  <si>
    <t xml:space="preserve">Innenfensterelement </t>
  </si>
  <si>
    <t>1 festverglastes Feld Einfachverglasung in F30</t>
  </si>
  <si>
    <t>Wärmeschutz-Isolierverglasung</t>
  </si>
  <si>
    <t>Wärmeschutz-Isolierverglasung, 2 Dreh-Kippflügel, 2 festverglast</t>
  </si>
  <si>
    <t>Wärmeschutz-Isolierverglasung, 1 Dreh-Kippflügel, 1 festverglast</t>
  </si>
  <si>
    <t>Überdachung Rampe Warenannahme</t>
  </si>
  <si>
    <t>Überdachung Rampe Transport</t>
  </si>
  <si>
    <t xml:space="preserve">Wärmeschutz-Isolierverglasung, 1 Dreh-Kippflügel;  5 festverglast; 1 1flügeliger Türeinsatz als Notausgang </t>
  </si>
  <si>
    <t xml:space="preserve">Wärmeschutz-Isolierverglasung, 2 Dreh-Kippflügel; 5 festverglast </t>
  </si>
  <si>
    <t xml:space="preserve">Wärmeschutz-Isolierverglasung, 2 Dreh-Kippflügel; 6 festverglast </t>
  </si>
  <si>
    <t xml:space="preserve">Wärmeschutz-Isolierverglasung, 2 Dreh-Kippflügel; 2 festverglast </t>
  </si>
  <si>
    <t xml:space="preserve">Wärmeschutz-Isolierverglasung, 2 Dreh-Kippflügel; 1 festverglast </t>
  </si>
  <si>
    <t xml:space="preserve">Wärmeschutz-Isolierverglasung, 2 festverglast </t>
  </si>
  <si>
    <t>2 festverglaste Felder; Einfachverglasung in F30</t>
  </si>
  <si>
    <t>49 festverglaste Felder; 4 Kippfenster RWA ;  1 2flügeliger Türeinsatz   Stand- und Gangflügel nach außen öffnend</t>
  </si>
  <si>
    <t>Wärmeschutz-Isolierverglasung, 2 Dreh-Kippflügel; 4 festverglast</t>
  </si>
  <si>
    <t xml:space="preserve">Wärmeschutz-Isolierverglasung, 1 Dreh-Kippflügel; 1 festverglast </t>
  </si>
  <si>
    <t>Wärmeschutz-Isolierverglasung, 1 Dreh-Kippflügel</t>
  </si>
  <si>
    <t>Wärmeschutz-Isolierverglasung, 1 Dreh-Kippflügel; 6 festverglast; 1 1flügelige Tür als Notausgang</t>
  </si>
  <si>
    <t xml:space="preserve">Wärmeschutz-Isolierverglasung, 2 Dreh-Kippflügel; 3 festverglast </t>
  </si>
  <si>
    <t xml:space="preserve">Wärmeschutz-Isolierverglasung, 2 Dreh-Kippflügel ; 4 festverglast </t>
  </si>
  <si>
    <t xml:space="preserve">Wärmeschutz-Isolierverglasung, 2 Dreh-Kippflügel </t>
  </si>
  <si>
    <t>Wärmeschutz-Isolierverglasung, 4 Dreh-Kippflügel</t>
  </si>
  <si>
    <t xml:space="preserve">Wärmeschutz-Isolierverglasung, 2 Fenster </t>
  </si>
  <si>
    <t xml:space="preserve">Wärmeschutz-Isolierverglasung, 8 Dreh-Kippflügel , 1x festverglast </t>
  </si>
  <si>
    <t xml:space="preserve">Reinigung mit Rahmen </t>
  </si>
  <si>
    <t>Gesamtpreis</t>
  </si>
  <si>
    <t>€/ m²</t>
  </si>
  <si>
    <t>Preis / Einheit</t>
  </si>
  <si>
    <t>Preis/Einheit</t>
  </si>
  <si>
    <t>mal Fläche m²</t>
  </si>
  <si>
    <t>(2xjährlich)</t>
  </si>
  <si>
    <r>
      <t xml:space="preserve">FS-80-EG00-002.0 </t>
    </r>
    <r>
      <rPr>
        <b/>
        <sz val="9"/>
        <rFont val="Arial"/>
        <family val="2"/>
      </rPr>
      <t>Flur</t>
    </r>
  </si>
  <si>
    <r>
      <t xml:space="preserve">FS-80-EG00-004.0 </t>
    </r>
    <r>
      <rPr>
        <b/>
        <sz val="9"/>
        <rFont val="Arial"/>
        <family val="2"/>
      </rPr>
      <t>Büro EK</t>
    </r>
  </si>
  <si>
    <r>
      <t xml:space="preserve">FS-80-EG00-005.0 </t>
    </r>
    <r>
      <rPr>
        <b/>
        <sz val="9"/>
        <rFont val="Arial"/>
        <family val="2"/>
      </rPr>
      <t>Büro Diät</t>
    </r>
  </si>
  <si>
    <r>
      <t xml:space="preserve">FS-80-EG00-007.0 </t>
    </r>
    <r>
      <rPr>
        <b/>
        <sz val="9"/>
        <rFont val="Arial"/>
        <family val="2"/>
      </rPr>
      <t>Gemüsevorbereitung</t>
    </r>
  </si>
  <si>
    <r>
      <t xml:space="preserve">FS-80-EG00-008.0 </t>
    </r>
    <r>
      <rPr>
        <b/>
        <sz val="9"/>
        <rFont val="Arial"/>
        <family val="2"/>
      </rPr>
      <t>Getränkelager</t>
    </r>
  </si>
  <si>
    <r>
      <t xml:space="preserve">FS-80-EG00-009.0 </t>
    </r>
    <r>
      <rPr>
        <b/>
        <sz val="9"/>
        <rFont val="Arial"/>
        <family val="2"/>
      </rPr>
      <t>Aufenthalt</t>
    </r>
  </si>
  <si>
    <r>
      <t xml:space="preserve">FS-80-EG00-010.0 </t>
    </r>
    <r>
      <rPr>
        <b/>
        <sz val="9"/>
        <rFont val="Arial"/>
        <family val="2"/>
      </rPr>
      <t>Kommisionierung</t>
    </r>
  </si>
  <si>
    <r>
      <t xml:space="preserve">FS-80-EG00-015.0 </t>
    </r>
    <r>
      <rPr>
        <b/>
        <sz val="9"/>
        <rFont val="Arial"/>
        <family val="2"/>
      </rPr>
      <t>kalte Küche</t>
    </r>
  </si>
  <si>
    <r>
      <t xml:space="preserve">FS-80-EG00-018.0 </t>
    </r>
    <r>
      <rPr>
        <b/>
        <sz val="9"/>
        <rFont val="Arial"/>
        <family val="2"/>
      </rPr>
      <t>Hauptküche/ Diätküche</t>
    </r>
  </si>
  <si>
    <r>
      <t xml:space="preserve">FS-80-EG00-019.0 </t>
    </r>
    <r>
      <rPr>
        <b/>
        <sz val="9"/>
        <rFont val="Arial"/>
        <family val="2"/>
      </rPr>
      <t>Trockenlager</t>
    </r>
  </si>
  <si>
    <r>
      <t xml:space="preserve">FS-80-EG00-020.0 </t>
    </r>
    <r>
      <rPr>
        <b/>
        <sz val="9"/>
        <rFont val="Arial"/>
        <family val="2"/>
      </rPr>
      <t>Haustechnik</t>
    </r>
  </si>
  <si>
    <r>
      <t xml:space="preserve">FS-80-EG00-024.0 </t>
    </r>
    <r>
      <rPr>
        <b/>
        <sz val="9"/>
        <rFont val="Arial"/>
        <family val="2"/>
      </rPr>
      <t>Flur</t>
    </r>
  </si>
  <si>
    <r>
      <t xml:space="preserve">FS-80-EG00-035.0 </t>
    </r>
    <r>
      <rPr>
        <b/>
        <sz val="9"/>
        <rFont val="Arial"/>
        <family val="2"/>
      </rPr>
      <t>Spüle/ Wagenwäsche</t>
    </r>
  </si>
  <si>
    <r>
      <t xml:space="preserve">FS-80-EG00-036.0 </t>
    </r>
    <r>
      <rPr>
        <b/>
        <sz val="9"/>
        <rFont val="Arial"/>
        <family val="2"/>
      </rPr>
      <t>Transportflur</t>
    </r>
  </si>
  <si>
    <r>
      <t xml:space="preserve">FS-80-EG00-039.0 </t>
    </r>
    <r>
      <rPr>
        <b/>
        <sz val="9"/>
        <rFont val="Arial"/>
        <family val="2"/>
      </rPr>
      <t>Portionierung</t>
    </r>
  </si>
  <si>
    <r>
      <t xml:space="preserve">FS-80-OG01-101.0 </t>
    </r>
    <r>
      <rPr>
        <b/>
        <sz val="9"/>
        <rFont val="Arial"/>
        <family val="2"/>
      </rPr>
      <t>WC Herren (Foyer)</t>
    </r>
  </si>
  <si>
    <r>
      <t xml:space="preserve">FS-80-OG01-102.0 </t>
    </r>
    <r>
      <rPr>
        <b/>
        <sz val="9"/>
        <rFont val="Arial"/>
        <family val="2"/>
      </rPr>
      <t>Konferenzraum</t>
    </r>
  </si>
  <si>
    <r>
      <t xml:space="preserve">FS-80-OG01-103.0 </t>
    </r>
    <r>
      <rPr>
        <b/>
        <sz val="9"/>
        <rFont val="Arial"/>
        <family val="2"/>
      </rPr>
      <t>WC Damen (Foyer)</t>
    </r>
  </si>
  <si>
    <r>
      <t xml:space="preserve">FS-80-OG01-104.0 </t>
    </r>
    <r>
      <rPr>
        <b/>
        <sz val="9"/>
        <rFont val="Arial"/>
        <family val="2"/>
      </rPr>
      <t>Büro Betriebsleitung</t>
    </r>
  </si>
  <si>
    <r>
      <t xml:space="preserve">FS-80-OG01-105.0 </t>
    </r>
    <r>
      <rPr>
        <b/>
        <sz val="9"/>
        <rFont val="Arial"/>
        <family val="2"/>
      </rPr>
      <t>Ass. BL</t>
    </r>
  </si>
  <si>
    <r>
      <t xml:space="preserve">FS-80-OG01-106.0 </t>
    </r>
    <r>
      <rPr>
        <b/>
        <sz val="9"/>
        <rFont val="Arial"/>
        <family val="2"/>
      </rPr>
      <t>Büro Controlling</t>
    </r>
  </si>
  <si>
    <r>
      <t xml:space="preserve">FS-80-OG01-108.0 </t>
    </r>
    <r>
      <rPr>
        <b/>
        <sz val="9"/>
        <rFont val="Arial"/>
        <family val="2"/>
      </rPr>
      <t>Umkleide Herren</t>
    </r>
  </si>
  <si>
    <r>
      <t xml:space="preserve">FS-80-OG01-109.0 </t>
    </r>
    <r>
      <rPr>
        <b/>
        <sz val="9"/>
        <rFont val="Arial"/>
        <family val="2"/>
      </rPr>
      <t>Flur (Vorraum)</t>
    </r>
  </si>
  <si>
    <r>
      <t xml:space="preserve">FS-80-OG01-120.0 </t>
    </r>
    <r>
      <rPr>
        <b/>
        <sz val="9"/>
        <rFont val="Arial"/>
        <family val="2"/>
      </rPr>
      <t>Waschraum Damen</t>
    </r>
  </si>
  <si>
    <r>
      <t xml:space="preserve">FS-80-OG01-121.0 </t>
    </r>
    <r>
      <rPr>
        <b/>
        <sz val="9"/>
        <rFont val="Arial"/>
        <family val="2"/>
      </rPr>
      <t>Dusche Damen</t>
    </r>
  </si>
  <si>
    <r>
      <t xml:space="preserve">FS-80-OG01-122.0 </t>
    </r>
    <r>
      <rPr>
        <b/>
        <sz val="9"/>
        <rFont val="Arial"/>
        <family val="2"/>
      </rPr>
      <t>Umkleide Damen</t>
    </r>
  </si>
  <si>
    <t>2,00 m x 18,40 m, nach Bedarf</t>
  </si>
  <si>
    <t>1,90 m x 20,0 m, nach Bedarf</t>
  </si>
  <si>
    <t>Klinik Catering Chemnitz GmbH</t>
  </si>
  <si>
    <t>Preiszusammenstellung Los 8</t>
  </si>
  <si>
    <t>Gesamtpreis netto Los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</si>
</sst>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0"/>
    <numFmt numFmtId="166" formatCode="_-* #,##0.00\ [$€]_-;\-* #,##0.00\ [$€]_-;_-* &quot;-&quot;??\ [$€]_-;_-@_-"/>
    <numFmt numFmtId="167" formatCode="#,##0.00\ &quot;€&quot;"/>
  </numFmts>
  <fonts count="1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Arial"/>
      <charset val="1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name val="Arial"/>
      <family val="2"/>
    </font>
    <font>
      <b/>
      <i/>
      <u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3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104">
    <xf numFmtId="0" fontId="0" fillId="0" borderId="0" xfId="0"/>
    <xf numFmtId="2" fontId="0" fillId="0" borderId="0" xfId="0" applyNumberFormat="1"/>
    <xf numFmtId="0" fontId="5" fillId="5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44" fontId="5" fillId="5" borderId="3" xfId="1" applyFont="1" applyFill="1" applyBorder="1" applyAlignment="1" applyProtection="1">
      <alignment horizontal="center"/>
      <protection locked="0"/>
    </xf>
    <xf numFmtId="44" fontId="6" fillId="0" borderId="3" xfId="1" applyFont="1" applyBorder="1" applyAlignment="1">
      <alignment horizontal="center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44" fontId="8" fillId="0" borderId="5" xfId="0" applyNumberFormat="1" applyFont="1" applyFill="1" applyBorder="1" applyAlignment="1">
      <alignment horizontal="center"/>
    </xf>
    <xf numFmtId="164" fontId="5" fillId="0" borderId="3" xfId="2" applyNumberFormat="1" applyFont="1" applyFill="1" applyBorder="1" applyAlignment="1" applyProtection="1">
      <alignment horizontal="center" vertical="top" wrapText="1"/>
      <protection locked="0"/>
    </xf>
    <xf numFmtId="44" fontId="5" fillId="5" borderId="3" xfId="1" applyFont="1" applyFill="1" applyBorder="1" applyAlignment="1" applyProtection="1">
      <alignment horizontal="center" vertical="top" wrapText="1"/>
      <protection locked="0"/>
    </xf>
    <xf numFmtId="4" fontId="5" fillId="0" borderId="3" xfId="2" applyNumberFormat="1" applyFont="1" applyFill="1" applyBorder="1" applyAlignment="1" applyProtection="1">
      <alignment horizontal="center" vertical="top" wrapText="1"/>
      <protection locked="0"/>
    </xf>
    <xf numFmtId="44" fontId="5" fillId="0" borderId="3" xfId="1" applyFont="1" applyFill="1" applyBorder="1" applyAlignment="1" applyProtection="1">
      <alignment horizontal="center" vertical="top" wrapText="1"/>
      <protection locked="0"/>
    </xf>
    <xf numFmtId="49" fontId="6" fillId="0" borderId="3" xfId="0" applyNumberFormat="1" applyFont="1" applyFill="1" applyBorder="1" applyAlignment="1" applyProtection="1"/>
    <xf numFmtId="2" fontId="6" fillId="0" borderId="3" xfId="0" applyNumberFormat="1" applyFont="1" applyFill="1" applyBorder="1" applyAlignment="1" applyProtection="1">
      <alignment horizontal="center"/>
    </xf>
    <xf numFmtId="49" fontId="6" fillId="3" borderId="3" xfId="0" applyNumberFormat="1" applyFont="1" applyFill="1" applyBorder="1" applyAlignment="1" applyProtection="1"/>
    <xf numFmtId="2" fontId="6" fillId="3" borderId="3" xfId="0" applyNumberFormat="1" applyFont="1" applyFill="1" applyBorder="1" applyAlignment="1" applyProtection="1">
      <alignment horizontal="center"/>
    </xf>
    <xf numFmtId="49" fontId="6" fillId="4" borderId="3" xfId="0" applyNumberFormat="1" applyFont="1" applyFill="1" applyBorder="1" applyAlignment="1" applyProtection="1"/>
    <xf numFmtId="2" fontId="6" fillId="4" borderId="3" xfId="0" applyNumberFormat="1" applyFont="1" applyFill="1" applyBorder="1" applyAlignment="1" applyProtection="1">
      <alignment horizontal="center"/>
    </xf>
    <xf numFmtId="164" fontId="5" fillId="5" borderId="3" xfId="2" applyNumberFormat="1" applyFont="1" applyFill="1" applyBorder="1" applyAlignment="1" applyProtection="1">
      <alignment horizontal="center" vertical="top" wrapText="1"/>
      <protection locked="0"/>
    </xf>
    <xf numFmtId="0" fontId="5" fillId="2" borderId="3" xfId="0" applyNumberFormat="1" applyFont="1" applyFill="1" applyBorder="1" applyAlignment="1" applyProtection="1">
      <alignment vertical="top" wrapText="1"/>
    </xf>
    <xf numFmtId="0" fontId="5" fillId="2" borderId="3" xfId="0" applyNumberFormat="1" applyFont="1" applyFill="1" applyBorder="1" applyAlignment="1" applyProtection="1">
      <alignment horizontal="center" vertical="top" wrapText="1"/>
    </xf>
    <xf numFmtId="2" fontId="5" fillId="2" borderId="3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 wrapText="1"/>
    </xf>
    <xf numFmtId="0" fontId="10" fillId="0" borderId="0" xfId="3" applyFont="1" applyAlignment="1">
      <alignment horizontal="left" vertical="center"/>
    </xf>
    <xf numFmtId="0" fontId="4" fillId="0" borderId="0" xfId="3" applyAlignment="1">
      <alignment horizontal="left"/>
    </xf>
    <xf numFmtId="0" fontId="4" fillId="0" borderId="0" xfId="3"/>
    <xf numFmtId="0" fontId="11" fillId="0" borderId="0" xfId="4" applyFont="1" applyAlignment="1">
      <alignment horizontal="left" vertical="center"/>
    </xf>
    <xf numFmtId="0" fontId="12" fillId="0" borderId="0" xfId="3" applyFont="1"/>
    <xf numFmtId="0" fontId="12" fillId="0" borderId="6" xfId="3" applyFont="1" applyBorder="1"/>
    <xf numFmtId="0" fontId="13" fillId="0" borderId="7" xfId="3" applyFont="1" applyBorder="1" applyAlignment="1">
      <alignment horizontal="center" vertical="center"/>
    </xf>
    <xf numFmtId="0" fontId="12" fillId="0" borderId="6" xfId="3" applyFont="1" applyBorder="1" applyAlignment="1">
      <alignment vertical="center"/>
    </xf>
    <xf numFmtId="0" fontId="13" fillId="0" borderId="6" xfId="3" applyFont="1" applyBorder="1" applyAlignment="1">
      <alignment horizontal="center" vertical="center"/>
    </xf>
    <xf numFmtId="0" fontId="13" fillId="0" borderId="8" xfId="3" applyFont="1" applyBorder="1" applyAlignment="1">
      <alignment vertical="center"/>
    </xf>
    <xf numFmtId="44" fontId="12" fillId="0" borderId="9" xfId="5" applyFont="1" applyBorder="1" applyAlignment="1">
      <alignment horizontal="right" vertical="center"/>
    </xf>
    <xf numFmtId="0" fontId="13" fillId="0" borderId="10" xfId="3" applyFont="1" applyBorder="1" applyAlignment="1">
      <alignment vertical="center"/>
    </xf>
    <xf numFmtId="44" fontId="12" fillId="0" borderId="5" xfId="5" applyFont="1" applyBorder="1" applyAlignment="1">
      <alignment horizontal="right" vertical="center"/>
    </xf>
    <xf numFmtId="0" fontId="13" fillId="0" borderId="11" xfId="3" applyFont="1" applyBorder="1" applyAlignment="1">
      <alignment vertical="center"/>
    </xf>
    <xf numFmtId="44" fontId="13" fillId="6" borderId="12" xfId="5" applyFont="1" applyFill="1" applyBorder="1" applyAlignment="1">
      <alignment horizontal="right" vertical="center"/>
    </xf>
    <xf numFmtId="0" fontId="14" fillId="0" borderId="0" xfId="3" applyFont="1" applyAlignment="1">
      <alignment vertical="center"/>
    </xf>
    <xf numFmtId="0" fontId="8" fillId="0" borderId="13" xfId="4" applyFont="1" applyBorder="1" applyAlignment="1">
      <alignment horizontal="center" vertical="top" wrapText="1"/>
    </xf>
    <xf numFmtId="0" fontId="8" fillId="0" borderId="14" xfId="4" applyFont="1" applyBorder="1" applyAlignment="1">
      <alignment horizontal="center" vertical="top" wrapText="1"/>
    </xf>
    <xf numFmtId="0" fontId="8" fillId="0" borderId="7" xfId="4" applyFont="1" applyBorder="1" applyAlignment="1">
      <alignment horizontal="center" vertical="top" wrapText="1"/>
    </xf>
    <xf numFmtId="0" fontId="15" fillId="0" borderId="11" xfId="4" applyFont="1" applyBorder="1" applyAlignment="1">
      <alignment horizontal="center" wrapText="1"/>
    </xf>
    <xf numFmtId="0" fontId="15" fillId="0" borderId="15" xfId="4" applyFont="1" applyBorder="1" applyAlignment="1">
      <alignment horizontal="center" wrapText="1"/>
    </xf>
    <xf numFmtId="0" fontId="15" fillId="0" borderId="16" xfId="4" applyFont="1" applyBorder="1" applyAlignment="1">
      <alignment horizontal="center" wrapText="1"/>
    </xf>
    <xf numFmtId="0" fontId="4" fillId="0" borderId="0" xfId="0" applyFont="1"/>
    <xf numFmtId="2" fontId="4" fillId="0" borderId="0" xfId="0" applyNumberFormat="1" applyFont="1"/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44" fontId="6" fillId="0" borderId="17" xfId="1" applyFont="1" applyBorder="1" applyAlignment="1">
      <alignment horizontal="center"/>
    </xf>
    <xf numFmtId="0" fontId="9" fillId="0" borderId="0" xfId="0" applyFont="1"/>
    <xf numFmtId="0" fontId="4" fillId="0" borderId="0" xfId="3" applyAlignment="1">
      <alignment vertical="top"/>
    </xf>
    <xf numFmtId="0" fontId="4" fillId="7" borderId="0" xfId="3" applyFill="1" applyAlignment="1">
      <alignment vertical="top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0" fillId="5" borderId="13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center"/>
      <protection locked="0"/>
    </xf>
    <xf numFmtId="0" fontId="16" fillId="5" borderId="23" xfId="0" applyFont="1" applyFill="1" applyBorder="1" applyAlignment="1" applyProtection="1">
      <alignment horizontal="center"/>
      <protection locked="0"/>
    </xf>
    <xf numFmtId="0" fontId="16" fillId="0" borderId="6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 wrapText="1"/>
    </xf>
    <xf numFmtId="0" fontId="4" fillId="0" borderId="0" xfId="3" applyAlignment="1">
      <alignment wrapText="1"/>
    </xf>
    <xf numFmtId="0" fontId="2" fillId="2" borderId="26" xfId="3" applyNumberFormat="1" applyFont="1" applyFill="1" applyBorder="1" applyAlignment="1" applyProtection="1">
      <alignment wrapText="1"/>
    </xf>
    <xf numFmtId="0" fontId="2" fillId="2" borderId="27" xfId="3" applyNumberFormat="1" applyFont="1" applyFill="1" applyBorder="1" applyAlignment="1" applyProtection="1">
      <alignment wrapText="1"/>
    </xf>
    <xf numFmtId="0" fontId="2" fillId="2" borderId="28" xfId="3" applyNumberFormat="1" applyFont="1" applyFill="1" applyBorder="1" applyAlignment="1" applyProtection="1">
      <alignment wrapText="1"/>
    </xf>
    <xf numFmtId="0" fontId="16" fillId="5" borderId="22" xfId="0" applyFont="1" applyFill="1" applyBorder="1" applyAlignment="1" applyProtection="1">
      <alignment wrapText="1"/>
      <protection locked="0"/>
    </xf>
    <xf numFmtId="0" fontId="16" fillId="5" borderId="23" xfId="0" applyFont="1" applyFill="1" applyBorder="1" applyAlignment="1" applyProtection="1">
      <alignment wrapText="1"/>
      <protection locked="0"/>
    </xf>
    <xf numFmtId="49" fontId="6" fillId="0" borderId="3" xfId="3" applyNumberFormat="1" applyFont="1" applyFill="1" applyBorder="1" applyAlignment="1" applyProtection="1">
      <alignment vertical="top" wrapText="1"/>
    </xf>
    <xf numFmtId="49" fontId="6" fillId="0" borderId="3" xfId="3" applyNumberFormat="1" applyFont="1" applyFill="1" applyBorder="1" applyAlignment="1" applyProtection="1">
      <alignment vertical="top"/>
    </xf>
    <xf numFmtId="2" fontId="6" fillId="0" borderId="3" xfId="3" applyNumberFormat="1" applyFont="1" applyFill="1" applyBorder="1" applyAlignment="1" applyProtection="1">
      <alignment vertical="top"/>
    </xf>
    <xf numFmtId="167" fontId="5" fillId="5" borderId="3" xfId="6" applyNumberFormat="1" applyFont="1" applyFill="1" applyBorder="1" applyProtection="1">
      <protection locked="0"/>
    </xf>
    <xf numFmtId="167" fontId="5" fillId="0" borderId="3" xfId="6" applyNumberFormat="1" applyFont="1" applyBorder="1" applyProtection="1"/>
    <xf numFmtId="49" fontId="6" fillId="7" borderId="3" xfId="3" applyNumberFormat="1" applyFont="1" applyFill="1" applyBorder="1" applyAlignment="1" applyProtection="1">
      <alignment vertical="top" wrapText="1"/>
    </xf>
    <xf numFmtId="49" fontId="6" fillId="7" borderId="3" xfId="3" applyNumberFormat="1" applyFont="1" applyFill="1" applyBorder="1" applyAlignment="1" applyProtection="1">
      <alignment vertical="top"/>
    </xf>
    <xf numFmtId="49" fontId="6" fillId="7" borderId="3" xfId="3" applyNumberFormat="1" applyFont="1" applyFill="1" applyBorder="1" applyAlignment="1" applyProtection="1">
      <alignment horizontal="left" vertical="top" wrapText="1"/>
    </xf>
    <xf numFmtId="0" fontId="6" fillId="0" borderId="3" xfId="3" applyFont="1" applyBorder="1"/>
    <xf numFmtId="49" fontId="6" fillId="3" borderId="3" xfId="3" applyNumberFormat="1" applyFont="1" applyFill="1" applyBorder="1" applyAlignment="1" applyProtection="1">
      <alignment vertical="top" wrapText="1"/>
    </xf>
    <xf numFmtId="49" fontId="6" fillId="3" borderId="3" xfId="3" applyNumberFormat="1" applyFont="1" applyFill="1" applyBorder="1" applyAlignment="1" applyProtection="1">
      <alignment vertical="top"/>
    </xf>
    <xf numFmtId="0" fontId="6" fillId="3" borderId="3" xfId="3" applyFont="1" applyFill="1" applyBorder="1"/>
    <xf numFmtId="49" fontId="6" fillId="0" borderId="29" xfId="3" applyNumberFormat="1" applyFont="1" applyFill="1" applyBorder="1" applyAlignment="1" applyProtection="1">
      <alignment vertical="top" wrapText="1"/>
    </xf>
    <xf numFmtId="49" fontId="6" fillId="0" borderId="2" xfId="3" applyNumberFormat="1" applyFont="1" applyFill="1" applyBorder="1" applyAlignment="1" applyProtection="1">
      <alignment vertical="top"/>
    </xf>
    <xf numFmtId="49" fontId="6" fillId="0" borderId="2" xfId="3" applyNumberFormat="1" applyFont="1" applyFill="1" applyBorder="1" applyAlignment="1" applyProtection="1">
      <alignment vertical="top" wrapText="1"/>
    </xf>
    <xf numFmtId="2" fontId="6" fillId="0" borderId="2" xfId="3" applyNumberFormat="1" applyFont="1" applyFill="1" applyBorder="1" applyAlignment="1" applyProtection="1">
      <alignment vertical="top"/>
    </xf>
    <xf numFmtId="167" fontId="5" fillId="5" borderId="2" xfId="6" applyNumberFormat="1" applyFont="1" applyFill="1" applyBorder="1" applyProtection="1">
      <protection locked="0"/>
    </xf>
    <xf numFmtId="167" fontId="5" fillId="0" borderId="2" xfId="6" applyNumberFormat="1" applyFont="1" applyBorder="1" applyProtection="1"/>
    <xf numFmtId="167" fontId="5" fillId="0" borderId="24" xfId="6" applyNumberFormat="1" applyFont="1" applyBorder="1" applyProtection="1"/>
    <xf numFmtId="49" fontId="6" fillId="0" borderId="30" xfId="3" applyNumberFormat="1" applyFont="1" applyFill="1" applyBorder="1" applyAlignment="1" applyProtection="1">
      <alignment vertical="top" wrapText="1"/>
    </xf>
    <xf numFmtId="167" fontId="5" fillId="0" borderId="25" xfId="6" applyNumberFormat="1" applyFont="1" applyBorder="1" applyProtection="1"/>
    <xf numFmtId="49" fontId="6" fillId="7" borderId="30" xfId="3" applyNumberFormat="1" applyFont="1" applyFill="1" applyBorder="1" applyAlignment="1" applyProtection="1">
      <alignment vertical="top" wrapText="1"/>
    </xf>
    <xf numFmtId="49" fontId="6" fillId="7" borderId="30" xfId="3" applyNumberFormat="1" applyFont="1" applyFill="1" applyBorder="1" applyAlignment="1" applyProtection="1">
      <alignment vertical="top"/>
    </xf>
    <xf numFmtId="0" fontId="6" fillId="0" borderId="30" xfId="3" applyFont="1" applyBorder="1"/>
    <xf numFmtId="0" fontId="6" fillId="0" borderId="25" xfId="3" applyFont="1" applyBorder="1"/>
    <xf numFmtId="49" fontId="6" fillId="3" borderId="30" xfId="3" applyNumberFormat="1" applyFont="1" applyFill="1" applyBorder="1" applyAlignment="1" applyProtection="1">
      <alignment vertical="top" wrapText="1"/>
    </xf>
    <xf numFmtId="49" fontId="6" fillId="3" borderId="31" xfId="3" applyNumberFormat="1" applyFont="1" applyFill="1" applyBorder="1" applyAlignment="1" applyProtection="1">
      <alignment vertical="top" wrapText="1"/>
    </xf>
    <xf numFmtId="49" fontId="6" fillId="3" borderId="4" xfId="3" applyNumberFormat="1" applyFont="1" applyFill="1" applyBorder="1" applyAlignment="1" applyProtection="1">
      <alignment vertical="top"/>
    </xf>
    <xf numFmtId="0" fontId="6" fillId="3" borderId="4" xfId="3" applyFont="1" applyFill="1" applyBorder="1"/>
    <xf numFmtId="49" fontId="6" fillId="3" borderId="4" xfId="3" applyNumberFormat="1" applyFont="1" applyFill="1" applyBorder="1" applyAlignment="1" applyProtection="1">
      <alignment vertical="top" wrapText="1"/>
    </xf>
    <xf numFmtId="0" fontId="6" fillId="0" borderId="4" xfId="3" applyFont="1" applyBorder="1"/>
    <xf numFmtId="0" fontId="6" fillId="0" borderId="32" xfId="3" applyFont="1" applyBorder="1"/>
    <xf numFmtId="167" fontId="9" fillId="0" borderId="5" xfId="3" applyNumberFormat="1" applyFont="1" applyBorder="1"/>
  </cellXfs>
  <cellStyles count="7">
    <cellStyle name="Euro" xfId="6"/>
    <cellStyle name="Standard" xfId="0" builtinId="0"/>
    <cellStyle name="Standard 2" xfId="3"/>
    <cellStyle name="Standard 3" xfId="4"/>
    <cellStyle name="Standard_Med. Berufsschule" xfId="2"/>
    <cellStyle name="Währung" xfId="1" builtinId="4"/>
    <cellStyle name="Währung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4"/>
  <sheetViews>
    <sheetView tabSelected="1" workbookViewId="0">
      <selection activeCell="H14" sqref="H14"/>
    </sheetView>
  </sheetViews>
  <sheetFormatPr baseColWidth="10" defaultRowHeight="12.75" x14ac:dyDescent="0.2"/>
  <cols>
    <col min="1" max="1" width="32.28515625" style="26" bestFit="1" customWidth="1"/>
    <col min="2" max="2" width="32.7109375" style="26" customWidth="1"/>
    <col min="3" max="16384" width="11.42578125" style="26"/>
  </cols>
  <sheetData>
    <row r="1" spans="1:4" ht="14.25" x14ac:dyDescent="0.2">
      <c r="A1" s="24" t="s">
        <v>225</v>
      </c>
      <c r="B1" s="25"/>
    </row>
    <row r="2" spans="1:4" ht="18.75" customHeight="1" x14ac:dyDescent="0.2">
      <c r="A2" s="27" t="s">
        <v>143</v>
      </c>
      <c r="B2" s="25"/>
    </row>
    <row r="3" spans="1:4" ht="21.75" customHeight="1" thickBot="1" x14ac:dyDescent="0.25">
      <c r="A3" s="28"/>
      <c r="B3" s="28"/>
    </row>
    <row r="4" spans="1:4" ht="15" customHeight="1" x14ac:dyDescent="0.2">
      <c r="A4" s="29"/>
      <c r="B4" s="30" t="s">
        <v>144</v>
      </c>
    </row>
    <row r="5" spans="1:4" ht="15" customHeight="1" x14ac:dyDescent="0.2">
      <c r="A5" s="31"/>
      <c r="B5" s="32" t="s">
        <v>224</v>
      </c>
    </row>
    <row r="6" spans="1:4" ht="15" customHeight="1" thickBot="1" x14ac:dyDescent="0.25">
      <c r="A6" s="31"/>
      <c r="B6" s="32" t="s">
        <v>145</v>
      </c>
    </row>
    <row r="7" spans="1:4" ht="21.95" customHeight="1" thickBot="1" x14ac:dyDescent="0.25">
      <c r="A7" s="33" t="s">
        <v>152</v>
      </c>
      <c r="B7" s="34">
        <f>'RFV KCC'!S72</f>
        <v>0</v>
      </c>
    </row>
    <row r="8" spans="1:4" ht="21.95" customHeight="1" thickBot="1" x14ac:dyDescent="0.25">
      <c r="A8" s="35" t="s">
        <v>146</v>
      </c>
      <c r="B8" s="36">
        <f>'GFV KCC'!I46</f>
        <v>0</v>
      </c>
    </row>
    <row r="9" spans="1:4" ht="27" customHeight="1" thickBot="1" x14ac:dyDescent="0.25">
      <c r="A9" s="37" t="s">
        <v>226</v>
      </c>
      <c r="B9" s="38">
        <f>SUM(B7:B8)</f>
        <v>0</v>
      </c>
    </row>
    <row r="10" spans="1:4" ht="21" customHeight="1" x14ac:dyDescent="0.2">
      <c r="B10" s="39" t="s">
        <v>147</v>
      </c>
    </row>
    <row r="12" spans="1:4" ht="13.5" thickBot="1" x14ac:dyDescent="0.25"/>
    <row r="13" spans="1:4" ht="69.95" customHeight="1" x14ac:dyDescent="0.2">
      <c r="A13" s="40" t="s">
        <v>148</v>
      </c>
      <c r="B13" s="41"/>
      <c r="C13" s="41"/>
      <c r="D13" s="42"/>
    </row>
    <row r="14" spans="1:4" ht="69.95" customHeight="1" thickBot="1" x14ac:dyDescent="0.25">
      <c r="A14" s="43" t="s">
        <v>149</v>
      </c>
      <c r="B14" s="44"/>
      <c r="C14" s="44"/>
      <c r="D14" s="45"/>
    </row>
  </sheetData>
  <sheetProtection algorithmName="SHA-512" hashValue="YadSEUzunUZL7LPLQvjvE63SPtc4tYfXokYX2EK9PkZazepXOoPfGEh4/f7A15VSPS/X+H49Fu92XRuDoU8WmA==" saltValue="ocox5pVcWbuIy3Fdl/xcPQ==" spinCount="100000" sheet="1" objects="1" scenarios="1" sort="0" autoFilter="0"/>
  <mergeCells count="3">
    <mergeCell ref="A5:A6"/>
    <mergeCell ref="A13:D13"/>
    <mergeCell ref="A14:D14"/>
  </mergeCells>
  <pageMargins left="0.70866141732283472" right="0.70866141732283472" top="0.78740157480314965" bottom="0.78740157480314965" header="0.31496062992125984" footer="0.31496062992125984"/>
  <pageSetup paperSize="9" orientation="portrait" horizontalDpi="90" verticalDpi="90" r:id="rId1"/>
  <headerFooter>
    <oddHeader>&amp;F</oddHeader>
    <oddFooter>&amp;A&amp;RSeite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workbookViewId="0">
      <selection activeCell="N4" sqref="N4"/>
    </sheetView>
  </sheetViews>
  <sheetFormatPr baseColWidth="10" defaultRowHeight="12.75" x14ac:dyDescent="0.2"/>
  <cols>
    <col min="1" max="1" width="9.85546875" customWidth="1"/>
    <col min="2" max="2" width="9.5703125" customWidth="1"/>
    <col min="4" max="4" width="16" customWidth="1"/>
    <col min="5" max="5" width="27.28515625" bestFit="1" customWidth="1"/>
    <col min="6" max="6" width="15.42578125" customWidth="1"/>
    <col min="7" max="7" width="12.140625" customWidth="1"/>
    <col min="8" max="8" width="17.85546875" hidden="1" customWidth="1"/>
    <col min="9" max="9" width="14.7109375" hidden="1" customWidth="1"/>
    <col min="10" max="10" width="16.42578125" hidden="1" customWidth="1"/>
    <col min="11" max="11" width="0" hidden="1" customWidth="1"/>
    <col min="12" max="12" width="11.42578125" style="1"/>
    <col min="13" max="13" width="21.5703125" bestFit="1" customWidth="1"/>
    <col min="14" max="14" width="11.85546875" style="6" customWidth="1"/>
    <col min="15" max="16" width="15.7109375" style="7" customWidth="1"/>
    <col min="17" max="17" width="12.85546875" style="6" customWidth="1"/>
    <col min="18" max="20" width="15.7109375" style="7" customWidth="1"/>
  </cols>
  <sheetData>
    <row r="1" spans="1:20" x14ac:dyDescent="0.2">
      <c r="A1" s="51" t="s">
        <v>150</v>
      </c>
    </row>
    <row r="3" spans="1:20" s="23" customFormat="1" ht="36.75" customHeight="1" x14ac:dyDescent="0.2">
      <c r="A3" s="20" t="s">
        <v>142</v>
      </c>
      <c r="B3" s="20" t="s">
        <v>0</v>
      </c>
      <c r="C3" s="20" t="s">
        <v>1</v>
      </c>
      <c r="D3" s="20" t="s">
        <v>2</v>
      </c>
      <c r="E3" s="20" t="s">
        <v>3</v>
      </c>
      <c r="F3" s="20" t="s">
        <v>133</v>
      </c>
      <c r="G3" s="20" t="s">
        <v>134</v>
      </c>
      <c r="H3" s="21" t="s">
        <v>4</v>
      </c>
      <c r="I3" s="21" t="s">
        <v>5</v>
      </c>
      <c r="J3" s="21" t="s">
        <v>6</v>
      </c>
      <c r="K3" s="21" t="s">
        <v>7</v>
      </c>
      <c r="L3" s="22" t="s">
        <v>130</v>
      </c>
      <c r="M3" s="20" t="s">
        <v>8</v>
      </c>
      <c r="N3" s="19" t="s">
        <v>135</v>
      </c>
      <c r="O3" s="9" t="s">
        <v>136</v>
      </c>
      <c r="P3" s="9" t="s">
        <v>137</v>
      </c>
      <c r="Q3" s="10" t="s">
        <v>138</v>
      </c>
      <c r="R3" s="11" t="s">
        <v>139</v>
      </c>
      <c r="S3" s="12" t="s">
        <v>140</v>
      </c>
      <c r="T3" s="12" t="s">
        <v>141</v>
      </c>
    </row>
    <row r="4" spans="1:20" x14ac:dyDescent="0.2">
      <c r="A4" s="13" t="s">
        <v>9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129</v>
      </c>
      <c r="G4" s="13" t="s">
        <v>131</v>
      </c>
      <c r="H4" s="14"/>
      <c r="I4" s="14"/>
      <c r="J4" s="14">
        <v>26.12</v>
      </c>
      <c r="K4" s="14">
        <v>2.75</v>
      </c>
      <c r="L4" s="14">
        <f>SUM(H4:J4)</f>
        <v>26.12</v>
      </c>
      <c r="M4" s="13" t="s">
        <v>14</v>
      </c>
      <c r="N4" s="2"/>
      <c r="O4" s="3" t="str">
        <f>IF(N4&gt;0,L4/N4,"")</f>
        <v/>
      </c>
      <c r="P4" s="3" t="str">
        <f>IF(N4&gt;0,O4*G4,"")</f>
        <v/>
      </c>
      <c r="Q4" s="4"/>
      <c r="R4" s="3" t="str">
        <f>IF(N4&gt;0,ROUND(Q4/N4,5),"")</f>
        <v/>
      </c>
      <c r="S4" s="5" t="str">
        <f>IF(N4&gt;0,ROUND(G4*L4*R4,2),"")</f>
        <v/>
      </c>
      <c r="T4" s="5" t="str">
        <f>IF(N4&gt;0,ROUND(S4/12,2),"")</f>
        <v/>
      </c>
    </row>
    <row r="5" spans="1:20" x14ac:dyDescent="0.2">
      <c r="A5" s="13" t="s">
        <v>9</v>
      </c>
      <c r="B5" s="13" t="s">
        <v>10</v>
      </c>
      <c r="C5" s="13" t="s">
        <v>11</v>
      </c>
      <c r="D5" s="13" t="s">
        <v>15</v>
      </c>
      <c r="E5" s="13" t="s">
        <v>13</v>
      </c>
      <c r="F5" s="13" t="s">
        <v>129</v>
      </c>
      <c r="G5" s="13" t="s">
        <v>131</v>
      </c>
      <c r="H5" s="14"/>
      <c r="I5" s="14"/>
      <c r="J5" s="14">
        <v>65.8</v>
      </c>
      <c r="K5" s="14">
        <v>2.75</v>
      </c>
      <c r="L5" s="14">
        <f t="shared" ref="L5:L68" si="0">SUM(H5:J5)</f>
        <v>65.8</v>
      </c>
      <c r="M5" s="13" t="s">
        <v>14</v>
      </c>
      <c r="N5" s="2"/>
      <c r="O5" s="3" t="str">
        <f t="shared" ref="O5:O68" si="1">IF(N5&gt;0,L5/N5,"")</f>
        <v/>
      </c>
      <c r="P5" s="3" t="str">
        <f t="shared" ref="P5:P68" si="2">IF(N5&gt;0,O5*G5,"")</f>
        <v/>
      </c>
      <c r="Q5" s="4"/>
      <c r="R5" s="3" t="str">
        <f t="shared" ref="R5:R68" si="3">IF(N5&gt;0,ROUND(Q5/N5,5),"")</f>
        <v/>
      </c>
      <c r="S5" s="5" t="str">
        <f t="shared" ref="S5:S68" si="4">IF(N5&gt;0,ROUND(G5*L5*R5,2),"")</f>
        <v/>
      </c>
      <c r="T5" s="5" t="str">
        <f t="shared" ref="T5:T68" si="5">IF(N5&gt;0,ROUND(S5/12,2),"")</f>
        <v/>
      </c>
    </row>
    <row r="6" spans="1:20" x14ac:dyDescent="0.2">
      <c r="A6" s="13" t="s">
        <v>9</v>
      </c>
      <c r="B6" s="13" t="s">
        <v>10</v>
      </c>
      <c r="C6" s="13" t="s">
        <v>11</v>
      </c>
      <c r="D6" s="13" t="s">
        <v>16</v>
      </c>
      <c r="E6" s="13" t="s">
        <v>13</v>
      </c>
      <c r="F6" s="13" t="s">
        <v>129</v>
      </c>
      <c r="G6" s="13" t="s">
        <v>131</v>
      </c>
      <c r="H6" s="14"/>
      <c r="I6" s="14"/>
      <c r="J6" s="14">
        <v>40.51</v>
      </c>
      <c r="K6" s="14">
        <v>2.75</v>
      </c>
      <c r="L6" s="14">
        <f t="shared" si="0"/>
        <v>40.51</v>
      </c>
      <c r="M6" s="13" t="s">
        <v>14</v>
      </c>
      <c r="N6" s="2"/>
      <c r="O6" s="3" t="str">
        <f t="shared" si="1"/>
        <v/>
      </c>
      <c r="P6" s="3" t="str">
        <f t="shared" si="2"/>
        <v/>
      </c>
      <c r="Q6" s="4"/>
      <c r="R6" s="3" t="str">
        <f t="shared" si="3"/>
        <v/>
      </c>
      <c r="S6" s="5" t="str">
        <f t="shared" si="4"/>
        <v/>
      </c>
      <c r="T6" s="5" t="str">
        <f t="shared" si="5"/>
        <v/>
      </c>
    </row>
    <row r="7" spans="1:20" x14ac:dyDescent="0.2">
      <c r="A7" s="13" t="s">
        <v>9</v>
      </c>
      <c r="B7" s="13" t="s">
        <v>10</v>
      </c>
      <c r="C7" s="13" t="s">
        <v>11</v>
      </c>
      <c r="D7" s="13" t="s">
        <v>17</v>
      </c>
      <c r="E7" s="13" t="s">
        <v>18</v>
      </c>
      <c r="F7" s="13" t="s">
        <v>125</v>
      </c>
      <c r="G7" s="13" t="s">
        <v>132</v>
      </c>
      <c r="H7" s="14">
        <v>19.39</v>
      </c>
      <c r="I7" s="14"/>
      <c r="J7" s="14"/>
      <c r="K7" s="14">
        <v>2.75</v>
      </c>
      <c r="L7" s="14">
        <f t="shared" si="0"/>
        <v>19.39</v>
      </c>
      <c r="M7" s="13" t="s">
        <v>14</v>
      </c>
      <c r="N7" s="2"/>
      <c r="O7" s="3" t="str">
        <f t="shared" si="1"/>
        <v/>
      </c>
      <c r="P7" s="3" t="str">
        <f t="shared" si="2"/>
        <v/>
      </c>
      <c r="Q7" s="4"/>
      <c r="R7" s="3" t="str">
        <f t="shared" si="3"/>
        <v/>
      </c>
      <c r="S7" s="5" t="str">
        <f t="shared" si="4"/>
        <v/>
      </c>
      <c r="T7" s="5" t="str">
        <f t="shared" si="5"/>
        <v/>
      </c>
    </row>
    <row r="8" spans="1:20" x14ac:dyDescent="0.2">
      <c r="A8" s="13" t="s">
        <v>9</v>
      </c>
      <c r="B8" s="13" t="s">
        <v>10</v>
      </c>
      <c r="C8" s="13" t="s">
        <v>11</v>
      </c>
      <c r="D8" s="13" t="s">
        <v>19</v>
      </c>
      <c r="E8" s="13" t="s">
        <v>18</v>
      </c>
      <c r="F8" s="13" t="s">
        <v>125</v>
      </c>
      <c r="G8" s="13" t="s">
        <v>132</v>
      </c>
      <c r="H8" s="14">
        <v>20.100000000000001</v>
      </c>
      <c r="I8" s="14"/>
      <c r="J8" s="14"/>
      <c r="K8" s="14">
        <v>2.75</v>
      </c>
      <c r="L8" s="14">
        <f t="shared" si="0"/>
        <v>20.100000000000001</v>
      </c>
      <c r="M8" s="13" t="s">
        <v>14</v>
      </c>
      <c r="N8" s="2"/>
      <c r="O8" s="3" t="str">
        <f t="shared" si="1"/>
        <v/>
      </c>
      <c r="P8" s="3" t="str">
        <f t="shared" si="2"/>
        <v/>
      </c>
      <c r="Q8" s="4"/>
      <c r="R8" s="3" t="str">
        <f t="shared" si="3"/>
        <v/>
      </c>
      <c r="S8" s="5" t="str">
        <f t="shared" si="4"/>
        <v/>
      </c>
      <c r="T8" s="5" t="str">
        <f t="shared" si="5"/>
        <v/>
      </c>
    </row>
    <row r="9" spans="1:20" x14ac:dyDescent="0.2">
      <c r="A9" s="13" t="s">
        <v>9</v>
      </c>
      <c r="B9" s="13" t="s">
        <v>10</v>
      </c>
      <c r="C9" s="13" t="s">
        <v>11</v>
      </c>
      <c r="D9" s="13" t="s">
        <v>20</v>
      </c>
      <c r="E9" s="13" t="s">
        <v>21</v>
      </c>
      <c r="F9" s="13" t="s">
        <v>151</v>
      </c>
      <c r="G9" s="13"/>
      <c r="H9" s="14">
        <v>10.77</v>
      </c>
      <c r="I9" s="14"/>
      <c r="J9" s="14"/>
      <c r="K9" s="14">
        <v>2.4</v>
      </c>
      <c r="L9" s="14">
        <f t="shared" si="0"/>
        <v>10.77</v>
      </c>
      <c r="M9" s="13" t="s">
        <v>14</v>
      </c>
      <c r="N9" s="2"/>
      <c r="O9" s="3" t="str">
        <f t="shared" si="1"/>
        <v/>
      </c>
      <c r="P9" s="3" t="str">
        <f t="shared" si="2"/>
        <v/>
      </c>
      <c r="Q9" s="4"/>
      <c r="R9" s="3" t="str">
        <f t="shared" si="3"/>
        <v/>
      </c>
      <c r="S9" s="5" t="str">
        <f t="shared" si="4"/>
        <v/>
      </c>
      <c r="T9" s="5" t="str">
        <f t="shared" si="5"/>
        <v/>
      </c>
    </row>
    <row r="10" spans="1:20" x14ac:dyDescent="0.2">
      <c r="A10" s="13" t="s">
        <v>9</v>
      </c>
      <c r="B10" s="13" t="s">
        <v>10</v>
      </c>
      <c r="C10" s="13" t="s">
        <v>11</v>
      </c>
      <c r="D10" s="13" t="s">
        <v>22</v>
      </c>
      <c r="E10" s="13" t="s">
        <v>23</v>
      </c>
      <c r="F10" s="13" t="s">
        <v>129</v>
      </c>
      <c r="G10" s="13" t="s">
        <v>131</v>
      </c>
      <c r="H10" s="14">
        <v>16.079999999999998</v>
      </c>
      <c r="I10" s="14"/>
      <c r="J10" s="14"/>
      <c r="K10" s="14">
        <v>2.75</v>
      </c>
      <c r="L10" s="14">
        <f t="shared" si="0"/>
        <v>16.079999999999998</v>
      </c>
      <c r="M10" s="13" t="s">
        <v>14</v>
      </c>
      <c r="N10" s="2"/>
      <c r="O10" s="3" t="str">
        <f t="shared" si="1"/>
        <v/>
      </c>
      <c r="P10" s="3" t="str">
        <f t="shared" si="2"/>
        <v/>
      </c>
      <c r="Q10" s="4"/>
      <c r="R10" s="3" t="str">
        <f t="shared" si="3"/>
        <v/>
      </c>
      <c r="S10" s="5" t="str">
        <f t="shared" si="4"/>
        <v/>
      </c>
      <c r="T10" s="5" t="str">
        <f t="shared" si="5"/>
        <v/>
      </c>
    </row>
    <row r="11" spans="1:20" x14ac:dyDescent="0.2">
      <c r="A11" s="13" t="s">
        <v>9</v>
      </c>
      <c r="B11" s="13" t="s">
        <v>10</v>
      </c>
      <c r="C11" s="13" t="s">
        <v>11</v>
      </c>
      <c r="D11" s="13" t="s">
        <v>24</v>
      </c>
      <c r="E11" s="13" t="s">
        <v>25</v>
      </c>
      <c r="F11" s="13" t="s">
        <v>151</v>
      </c>
      <c r="G11" s="13"/>
      <c r="H11" s="14">
        <v>21.16</v>
      </c>
      <c r="I11" s="14"/>
      <c r="J11" s="14"/>
      <c r="K11" s="14">
        <v>2.75</v>
      </c>
      <c r="L11" s="14">
        <f t="shared" si="0"/>
        <v>21.16</v>
      </c>
      <c r="M11" s="13" t="s">
        <v>14</v>
      </c>
      <c r="N11" s="2"/>
      <c r="O11" s="3" t="str">
        <f t="shared" si="1"/>
        <v/>
      </c>
      <c r="P11" s="3" t="str">
        <f t="shared" si="2"/>
        <v/>
      </c>
      <c r="Q11" s="4"/>
      <c r="R11" s="3" t="str">
        <f t="shared" si="3"/>
        <v/>
      </c>
      <c r="S11" s="5" t="str">
        <f t="shared" si="4"/>
        <v/>
      </c>
      <c r="T11" s="5" t="str">
        <f t="shared" si="5"/>
        <v/>
      </c>
    </row>
    <row r="12" spans="1:20" x14ac:dyDescent="0.2">
      <c r="A12" s="13" t="s">
        <v>9</v>
      </c>
      <c r="B12" s="13" t="s">
        <v>10</v>
      </c>
      <c r="C12" s="13" t="s">
        <v>11</v>
      </c>
      <c r="D12" s="13" t="s">
        <v>26</v>
      </c>
      <c r="E12" s="13" t="s">
        <v>27</v>
      </c>
      <c r="F12" s="15" t="s">
        <v>126</v>
      </c>
      <c r="G12" s="13" t="s">
        <v>131</v>
      </c>
      <c r="H12" s="14">
        <v>37.65</v>
      </c>
      <c r="I12" s="14"/>
      <c r="J12" s="14"/>
      <c r="K12" s="14">
        <v>2.75</v>
      </c>
      <c r="L12" s="14">
        <f t="shared" si="0"/>
        <v>37.65</v>
      </c>
      <c r="M12" s="13" t="s">
        <v>14</v>
      </c>
      <c r="N12" s="2"/>
      <c r="O12" s="3" t="str">
        <f t="shared" si="1"/>
        <v/>
      </c>
      <c r="P12" s="3" t="str">
        <f t="shared" si="2"/>
        <v/>
      </c>
      <c r="Q12" s="4"/>
      <c r="R12" s="3" t="str">
        <f t="shared" si="3"/>
        <v/>
      </c>
      <c r="S12" s="5" t="str">
        <f t="shared" si="4"/>
        <v/>
      </c>
      <c r="T12" s="5" t="str">
        <f t="shared" si="5"/>
        <v/>
      </c>
    </row>
    <row r="13" spans="1:20" x14ac:dyDescent="0.2">
      <c r="A13" s="13" t="s">
        <v>9</v>
      </c>
      <c r="B13" s="13" t="s">
        <v>10</v>
      </c>
      <c r="C13" s="13" t="s">
        <v>11</v>
      </c>
      <c r="D13" s="13" t="s">
        <v>28</v>
      </c>
      <c r="E13" s="13" t="s">
        <v>29</v>
      </c>
      <c r="F13" s="13" t="s">
        <v>129</v>
      </c>
      <c r="G13" s="13" t="s">
        <v>131</v>
      </c>
      <c r="H13" s="14">
        <v>50.68</v>
      </c>
      <c r="I13" s="14"/>
      <c r="J13" s="14"/>
      <c r="K13" s="14">
        <v>2.75</v>
      </c>
      <c r="L13" s="14">
        <f t="shared" si="0"/>
        <v>50.68</v>
      </c>
      <c r="M13" s="13" t="s">
        <v>14</v>
      </c>
      <c r="N13" s="2"/>
      <c r="O13" s="3" t="str">
        <f t="shared" si="1"/>
        <v/>
      </c>
      <c r="P13" s="3" t="str">
        <f t="shared" si="2"/>
        <v/>
      </c>
      <c r="Q13" s="4"/>
      <c r="R13" s="3" t="str">
        <f t="shared" si="3"/>
        <v/>
      </c>
      <c r="S13" s="5" t="str">
        <f t="shared" si="4"/>
        <v/>
      </c>
      <c r="T13" s="5" t="str">
        <f t="shared" si="5"/>
        <v/>
      </c>
    </row>
    <row r="14" spans="1:20" x14ac:dyDescent="0.2">
      <c r="A14" s="13" t="s">
        <v>9</v>
      </c>
      <c r="B14" s="13" t="s">
        <v>10</v>
      </c>
      <c r="C14" s="13" t="s">
        <v>11</v>
      </c>
      <c r="D14" s="13" t="s">
        <v>30</v>
      </c>
      <c r="E14" s="13" t="s">
        <v>31</v>
      </c>
      <c r="F14" s="13" t="s">
        <v>151</v>
      </c>
      <c r="G14" s="13"/>
      <c r="H14" s="14">
        <v>34.130000000000003</v>
      </c>
      <c r="I14" s="14"/>
      <c r="J14" s="14"/>
      <c r="K14" s="14">
        <v>2.75</v>
      </c>
      <c r="L14" s="14">
        <f t="shared" si="0"/>
        <v>34.130000000000003</v>
      </c>
      <c r="M14" s="13" t="s">
        <v>14</v>
      </c>
      <c r="N14" s="2"/>
      <c r="O14" s="3" t="str">
        <f t="shared" si="1"/>
        <v/>
      </c>
      <c r="P14" s="3" t="str">
        <f t="shared" si="2"/>
        <v/>
      </c>
      <c r="Q14" s="4"/>
      <c r="R14" s="3" t="str">
        <f t="shared" si="3"/>
        <v/>
      </c>
      <c r="S14" s="5" t="str">
        <f t="shared" si="4"/>
        <v/>
      </c>
      <c r="T14" s="5" t="str">
        <f t="shared" si="5"/>
        <v/>
      </c>
    </row>
    <row r="15" spans="1:20" x14ac:dyDescent="0.2">
      <c r="A15" s="13" t="s">
        <v>9</v>
      </c>
      <c r="B15" s="13" t="s">
        <v>10</v>
      </c>
      <c r="C15" s="13" t="s">
        <v>11</v>
      </c>
      <c r="D15" s="13" t="s">
        <v>32</v>
      </c>
      <c r="E15" s="13" t="s">
        <v>33</v>
      </c>
      <c r="F15" s="13" t="s">
        <v>151</v>
      </c>
      <c r="G15" s="13"/>
      <c r="H15" s="14">
        <v>16.89</v>
      </c>
      <c r="I15" s="14"/>
      <c r="J15" s="14"/>
      <c r="K15" s="14">
        <v>2.4</v>
      </c>
      <c r="L15" s="14">
        <f t="shared" si="0"/>
        <v>16.89</v>
      </c>
      <c r="M15" s="13" t="s">
        <v>14</v>
      </c>
      <c r="N15" s="2"/>
      <c r="O15" s="3" t="str">
        <f t="shared" si="1"/>
        <v/>
      </c>
      <c r="P15" s="3" t="str">
        <f t="shared" si="2"/>
        <v/>
      </c>
      <c r="Q15" s="4"/>
      <c r="R15" s="3" t="str">
        <f t="shared" si="3"/>
        <v/>
      </c>
      <c r="S15" s="5" t="str">
        <f t="shared" si="4"/>
        <v/>
      </c>
      <c r="T15" s="5" t="str">
        <f t="shared" si="5"/>
        <v/>
      </c>
    </row>
    <row r="16" spans="1:20" x14ac:dyDescent="0.2">
      <c r="A16" s="13" t="s">
        <v>9</v>
      </c>
      <c r="B16" s="13" t="s">
        <v>10</v>
      </c>
      <c r="C16" s="13" t="s">
        <v>11</v>
      </c>
      <c r="D16" s="13" t="s">
        <v>34</v>
      </c>
      <c r="E16" s="13" t="s">
        <v>35</v>
      </c>
      <c r="F16" s="13" t="s">
        <v>151</v>
      </c>
      <c r="G16" s="13"/>
      <c r="H16" s="14">
        <v>16.309999999999999</v>
      </c>
      <c r="I16" s="14"/>
      <c r="J16" s="14"/>
      <c r="K16" s="14">
        <v>2.4</v>
      </c>
      <c r="L16" s="14">
        <f t="shared" si="0"/>
        <v>16.309999999999999</v>
      </c>
      <c r="M16" s="13" t="s">
        <v>14</v>
      </c>
      <c r="N16" s="2"/>
      <c r="O16" s="3" t="str">
        <f t="shared" si="1"/>
        <v/>
      </c>
      <c r="P16" s="3" t="str">
        <f t="shared" si="2"/>
        <v/>
      </c>
      <c r="Q16" s="4"/>
      <c r="R16" s="3" t="str">
        <f t="shared" si="3"/>
        <v/>
      </c>
      <c r="S16" s="5" t="str">
        <f t="shared" si="4"/>
        <v/>
      </c>
      <c r="T16" s="5" t="str">
        <f t="shared" si="5"/>
        <v/>
      </c>
    </row>
    <row r="17" spans="1:20" x14ac:dyDescent="0.2">
      <c r="A17" s="13" t="s">
        <v>9</v>
      </c>
      <c r="B17" s="13" t="s">
        <v>10</v>
      </c>
      <c r="C17" s="13" t="s">
        <v>11</v>
      </c>
      <c r="D17" s="13" t="s">
        <v>36</v>
      </c>
      <c r="E17" s="13" t="s">
        <v>37</v>
      </c>
      <c r="F17" s="13" t="s">
        <v>151</v>
      </c>
      <c r="G17" s="13"/>
      <c r="H17" s="14">
        <v>14.32</v>
      </c>
      <c r="I17" s="14"/>
      <c r="J17" s="14"/>
      <c r="K17" s="14">
        <v>2.4</v>
      </c>
      <c r="L17" s="14">
        <f t="shared" si="0"/>
        <v>14.32</v>
      </c>
      <c r="M17" s="13" t="s">
        <v>14</v>
      </c>
      <c r="N17" s="2"/>
      <c r="O17" s="3" t="str">
        <f t="shared" si="1"/>
        <v/>
      </c>
      <c r="P17" s="3" t="str">
        <f t="shared" si="2"/>
        <v/>
      </c>
      <c r="Q17" s="4"/>
      <c r="R17" s="3" t="str">
        <f t="shared" si="3"/>
        <v/>
      </c>
      <c r="S17" s="5" t="str">
        <f t="shared" si="4"/>
        <v/>
      </c>
      <c r="T17" s="5" t="str">
        <f t="shared" si="5"/>
        <v/>
      </c>
    </row>
    <row r="18" spans="1:20" x14ac:dyDescent="0.2">
      <c r="A18" s="13" t="s">
        <v>9</v>
      </c>
      <c r="B18" s="13" t="s">
        <v>10</v>
      </c>
      <c r="C18" s="13" t="s">
        <v>11</v>
      </c>
      <c r="D18" s="13" t="s">
        <v>38</v>
      </c>
      <c r="E18" s="13" t="s">
        <v>39</v>
      </c>
      <c r="F18" s="13" t="s">
        <v>129</v>
      </c>
      <c r="G18" s="13" t="s">
        <v>131</v>
      </c>
      <c r="H18" s="14">
        <v>29.18</v>
      </c>
      <c r="I18" s="14"/>
      <c r="J18" s="14"/>
      <c r="K18" s="14">
        <v>2.75</v>
      </c>
      <c r="L18" s="14">
        <f t="shared" si="0"/>
        <v>29.18</v>
      </c>
      <c r="M18" s="13" t="s">
        <v>14</v>
      </c>
      <c r="N18" s="2"/>
      <c r="O18" s="3" t="str">
        <f t="shared" si="1"/>
        <v/>
      </c>
      <c r="P18" s="3" t="str">
        <f t="shared" si="2"/>
        <v/>
      </c>
      <c r="Q18" s="4"/>
      <c r="R18" s="3" t="str">
        <f t="shared" si="3"/>
        <v/>
      </c>
      <c r="S18" s="5" t="str">
        <f t="shared" si="4"/>
        <v/>
      </c>
      <c r="T18" s="5" t="str">
        <f t="shared" si="5"/>
        <v/>
      </c>
    </row>
    <row r="19" spans="1:20" x14ac:dyDescent="0.2">
      <c r="A19" s="13" t="s">
        <v>9</v>
      </c>
      <c r="B19" s="13" t="s">
        <v>10</v>
      </c>
      <c r="C19" s="13" t="s">
        <v>11</v>
      </c>
      <c r="D19" s="13" t="s">
        <v>40</v>
      </c>
      <c r="E19" s="13" t="s">
        <v>41</v>
      </c>
      <c r="F19" s="13" t="s">
        <v>151</v>
      </c>
      <c r="G19" s="13"/>
      <c r="H19" s="14">
        <v>15.15</v>
      </c>
      <c r="I19" s="14"/>
      <c r="J19" s="14"/>
      <c r="K19" s="14">
        <v>2.4</v>
      </c>
      <c r="L19" s="14">
        <f t="shared" si="0"/>
        <v>15.15</v>
      </c>
      <c r="M19" s="13" t="s">
        <v>14</v>
      </c>
      <c r="N19" s="2"/>
      <c r="O19" s="3" t="str">
        <f t="shared" si="1"/>
        <v/>
      </c>
      <c r="P19" s="3" t="str">
        <f t="shared" si="2"/>
        <v/>
      </c>
      <c r="Q19" s="4"/>
      <c r="R19" s="3" t="str">
        <f t="shared" si="3"/>
        <v/>
      </c>
      <c r="S19" s="5" t="str">
        <f t="shared" si="4"/>
        <v/>
      </c>
      <c r="T19" s="5" t="str">
        <f t="shared" si="5"/>
        <v/>
      </c>
    </row>
    <row r="20" spans="1:20" x14ac:dyDescent="0.2">
      <c r="A20" s="13" t="s">
        <v>9</v>
      </c>
      <c r="B20" s="13" t="s">
        <v>10</v>
      </c>
      <c r="C20" s="13" t="s">
        <v>11</v>
      </c>
      <c r="D20" s="13" t="s">
        <v>42</v>
      </c>
      <c r="E20" s="13" t="s">
        <v>25</v>
      </c>
      <c r="F20" s="13" t="s">
        <v>151</v>
      </c>
      <c r="G20" s="13"/>
      <c r="H20" s="14">
        <v>83.7</v>
      </c>
      <c r="I20" s="14"/>
      <c r="J20" s="14"/>
      <c r="K20" s="14">
        <v>2.75</v>
      </c>
      <c r="L20" s="14">
        <f t="shared" si="0"/>
        <v>83.7</v>
      </c>
      <c r="M20" s="13" t="s">
        <v>14</v>
      </c>
      <c r="N20" s="2"/>
      <c r="O20" s="3" t="str">
        <f t="shared" si="1"/>
        <v/>
      </c>
      <c r="P20" s="3" t="str">
        <f t="shared" si="2"/>
        <v/>
      </c>
      <c r="Q20" s="4"/>
      <c r="R20" s="3" t="str">
        <f t="shared" si="3"/>
        <v/>
      </c>
      <c r="S20" s="5" t="str">
        <f t="shared" si="4"/>
        <v/>
      </c>
      <c r="T20" s="5" t="str">
        <f t="shared" si="5"/>
        <v/>
      </c>
    </row>
    <row r="21" spans="1:20" x14ac:dyDescent="0.2">
      <c r="A21" s="13" t="s">
        <v>9</v>
      </c>
      <c r="B21" s="13" t="s">
        <v>10</v>
      </c>
      <c r="C21" s="13" t="s">
        <v>11</v>
      </c>
      <c r="D21" s="13" t="s">
        <v>43</v>
      </c>
      <c r="E21" s="13" t="s">
        <v>44</v>
      </c>
      <c r="F21" s="13" t="s">
        <v>129</v>
      </c>
      <c r="G21" s="13" t="s">
        <v>131</v>
      </c>
      <c r="H21" s="14">
        <v>65.069999999999993</v>
      </c>
      <c r="I21" s="14"/>
      <c r="J21" s="14"/>
      <c r="K21" s="14">
        <v>3</v>
      </c>
      <c r="L21" s="14">
        <f t="shared" si="0"/>
        <v>65.069999999999993</v>
      </c>
      <c r="M21" s="13" t="s">
        <v>14</v>
      </c>
      <c r="N21" s="2"/>
      <c r="O21" s="3" t="str">
        <f t="shared" si="1"/>
        <v/>
      </c>
      <c r="P21" s="3" t="str">
        <f t="shared" si="2"/>
        <v/>
      </c>
      <c r="Q21" s="4"/>
      <c r="R21" s="3" t="str">
        <f t="shared" si="3"/>
        <v/>
      </c>
      <c r="S21" s="5" t="str">
        <f t="shared" si="4"/>
        <v/>
      </c>
      <c r="T21" s="5" t="str">
        <f t="shared" si="5"/>
        <v/>
      </c>
    </row>
    <row r="22" spans="1:20" x14ac:dyDescent="0.2">
      <c r="A22" s="13" t="s">
        <v>9</v>
      </c>
      <c r="B22" s="13" t="s">
        <v>10</v>
      </c>
      <c r="C22" s="13" t="s">
        <v>11</v>
      </c>
      <c r="D22" s="13" t="s">
        <v>45</v>
      </c>
      <c r="E22" s="13" t="s">
        <v>25</v>
      </c>
      <c r="F22" s="13" t="s">
        <v>151</v>
      </c>
      <c r="G22" s="13"/>
      <c r="H22" s="14">
        <v>21.26</v>
      </c>
      <c r="I22" s="14"/>
      <c r="J22" s="14"/>
      <c r="K22" s="14">
        <v>2.75</v>
      </c>
      <c r="L22" s="14">
        <f t="shared" si="0"/>
        <v>21.26</v>
      </c>
      <c r="M22" s="13" t="s">
        <v>14</v>
      </c>
      <c r="N22" s="2"/>
      <c r="O22" s="3" t="str">
        <f t="shared" si="1"/>
        <v/>
      </c>
      <c r="P22" s="3" t="str">
        <f t="shared" si="2"/>
        <v/>
      </c>
      <c r="Q22" s="4"/>
      <c r="R22" s="3" t="str">
        <f t="shared" si="3"/>
        <v/>
      </c>
      <c r="S22" s="5" t="str">
        <f t="shared" si="4"/>
        <v/>
      </c>
      <c r="T22" s="5" t="str">
        <f t="shared" si="5"/>
        <v/>
      </c>
    </row>
    <row r="23" spans="1:20" x14ac:dyDescent="0.2">
      <c r="A23" s="13" t="s">
        <v>9</v>
      </c>
      <c r="B23" s="13" t="s">
        <v>10</v>
      </c>
      <c r="C23" s="13" t="s">
        <v>11</v>
      </c>
      <c r="D23" s="13" t="s">
        <v>46</v>
      </c>
      <c r="E23" s="13" t="s">
        <v>25</v>
      </c>
      <c r="F23" s="13" t="s">
        <v>151</v>
      </c>
      <c r="G23" s="13"/>
      <c r="H23" s="14">
        <v>15.98</v>
      </c>
      <c r="I23" s="14"/>
      <c r="J23" s="14"/>
      <c r="K23" s="14">
        <v>2.75</v>
      </c>
      <c r="L23" s="14">
        <f t="shared" si="0"/>
        <v>15.98</v>
      </c>
      <c r="M23" s="13" t="s">
        <v>14</v>
      </c>
      <c r="N23" s="2"/>
      <c r="O23" s="3" t="str">
        <f t="shared" si="1"/>
        <v/>
      </c>
      <c r="P23" s="3" t="str">
        <f t="shared" si="2"/>
        <v/>
      </c>
      <c r="Q23" s="4"/>
      <c r="R23" s="3" t="str">
        <f t="shared" si="3"/>
        <v/>
      </c>
      <c r="S23" s="5" t="str">
        <f t="shared" si="4"/>
        <v/>
      </c>
      <c r="T23" s="5" t="str">
        <f t="shared" si="5"/>
        <v/>
      </c>
    </row>
    <row r="24" spans="1:20" x14ac:dyDescent="0.2">
      <c r="A24" s="13" t="s">
        <v>9</v>
      </c>
      <c r="B24" s="13" t="s">
        <v>10</v>
      </c>
      <c r="C24" s="13" t="s">
        <v>11</v>
      </c>
      <c r="D24" s="13" t="s">
        <v>47</v>
      </c>
      <c r="E24" s="13" t="s">
        <v>48</v>
      </c>
      <c r="F24" s="13" t="s">
        <v>151</v>
      </c>
      <c r="G24" s="13"/>
      <c r="H24" s="14"/>
      <c r="I24" s="14">
        <v>10.38</v>
      </c>
      <c r="J24" s="14"/>
      <c r="K24" s="14">
        <v>4.3499999999999996</v>
      </c>
      <c r="L24" s="14">
        <f t="shared" si="0"/>
        <v>10.38</v>
      </c>
      <c r="M24" s="13" t="s">
        <v>14</v>
      </c>
      <c r="N24" s="2"/>
      <c r="O24" s="3" t="str">
        <f t="shared" si="1"/>
        <v/>
      </c>
      <c r="P24" s="3" t="str">
        <f t="shared" si="2"/>
        <v/>
      </c>
      <c r="Q24" s="4"/>
      <c r="R24" s="3" t="str">
        <f t="shared" si="3"/>
        <v/>
      </c>
      <c r="S24" s="5" t="str">
        <f t="shared" si="4"/>
        <v/>
      </c>
      <c r="T24" s="5" t="str">
        <f t="shared" si="5"/>
        <v/>
      </c>
    </row>
    <row r="25" spans="1:20" x14ac:dyDescent="0.2">
      <c r="A25" s="13" t="s">
        <v>9</v>
      </c>
      <c r="B25" s="13" t="s">
        <v>10</v>
      </c>
      <c r="C25" s="13" t="s">
        <v>11</v>
      </c>
      <c r="D25" s="13" t="s">
        <v>49</v>
      </c>
      <c r="E25" s="13" t="s">
        <v>48</v>
      </c>
      <c r="F25" s="13" t="s">
        <v>151</v>
      </c>
      <c r="G25" s="13"/>
      <c r="H25" s="14"/>
      <c r="I25" s="14">
        <v>4.49</v>
      </c>
      <c r="J25" s="14"/>
      <c r="K25" s="14">
        <v>4.3499999999999996</v>
      </c>
      <c r="L25" s="14">
        <f t="shared" si="0"/>
        <v>4.49</v>
      </c>
      <c r="M25" s="13" t="s">
        <v>14</v>
      </c>
      <c r="N25" s="2"/>
      <c r="O25" s="3" t="str">
        <f t="shared" si="1"/>
        <v/>
      </c>
      <c r="P25" s="3" t="str">
        <f t="shared" si="2"/>
        <v/>
      </c>
      <c r="Q25" s="4"/>
      <c r="R25" s="3" t="str">
        <f t="shared" si="3"/>
        <v/>
      </c>
      <c r="S25" s="5" t="str">
        <f t="shared" si="4"/>
        <v/>
      </c>
      <c r="T25" s="5" t="str">
        <f t="shared" si="5"/>
        <v/>
      </c>
    </row>
    <row r="26" spans="1:20" x14ac:dyDescent="0.2">
      <c r="A26" s="13" t="s">
        <v>9</v>
      </c>
      <c r="B26" s="13" t="s">
        <v>10</v>
      </c>
      <c r="C26" s="13" t="s">
        <v>11</v>
      </c>
      <c r="D26" s="13" t="s">
        <v>50</v>
      </c>
      <c r="E26" s="13" t="s">
        <v>51</v>
      </c>
      <c r="F26" s="13" t="s">
        <v>151</v>
      </c>
      <c r="G26" s="13"/>
      <c r="H26" s="14">
        <v>4.72</v>
      </c>
      <c r="I26" s="14"/>
      <c r="J26" s="14"/>
      <c r="K26" s="14">
        <v>2.4</v>
      </c>
      <c r="L26" s="14">
        <f t="shared" si="0"/>
        <v>4.72</v>
      </c>
      <c r="M26" s="13" t="s">
        <v>14</v>
      </c>
      <c r="N26" s="2"/>
      <c r="O26" s="3" t="str">
        <f t="shared" si="1"/>
        <v/>
      </c>
      <c r="P26" s="3" t="str">
        <f t="shared" si="2"/>
        <v/>
      </c>
      <c r="Q26" s="4"/>
      <c r="R26" s="3" t="str">
        <f t="shared" si="3"/>
        <v/>
      </c>
      <c r="S26" s="5" t="str">
        <f t="shared" si="4"/>
        <v/>
      </c>
      <c r="T26" s="5" t="str">
        <f t="shared" si="5"/>
        <v/>
      </c>
    </row>
    <row r="27" spans="1:20" x14ac:dyDescent="0.2">
      <c r="A27" s="13" t="s">
        <v>9</v>
      </c>
      <c r="B27" s="13" t="s">
        <v>10</v>
      </c>
      <c r="C27" s="13" t="s">
        <v>11</v>
      </c>
      <c r="D27" s="13" t="s">
        <v>52</v>
      </c>
      <c r="E27" s="13" t="s">
        <v>53</v>
      </c>
      <c r="F27" s="13" t="s">
        <v>151</v>
      </c>
      <c r="G27" s="13"/>
      <c r="H27" s="14"/>
      <c r="I27" s="14">
        <v>2.4</v>
      </c>
      <c r="J27" s="14"/>
      <c r="K27" s="14"/>
      <c r="L27" s="14">
        <f t="shared" si="0"/>
        <v>2.4</v>
      </c>
      <c r="M27" s="13" t="s">
        <v>14</v>
      </c>
      <c r="N27" s="2"/>
      <c r="O27" s="3" t="str">
        <f t="shared" si="1"/>
        <v/>
      </c>
      <c r="P27" s="3" t="str">
        <f t="shared" si="2"/>
        <v/>
      </c>
      <c r="Q27" s="4"/>
      <c r="R27" s="3" t="str">
        <f t="shared" si="3"/>
        <v/>
      </c>
      <c r="S27" s="5" t="str">
        <f t="shared" si="4"/>
        <v/>
      </c>
      <c r="T27" s="5" t="str">
        <f t="shared" si="5"/>
        <v/>
      </c>
    </row>
    <row r="28" spans="1:20" x14ac:dyDescent="0.2">
      <c r="A28" s="13" t="s">
        <v>9</v>
      </c>
      <c r="B28" s="13" t="s">
        <v>10</v>
      </c>
      <c r="C28" s="13" t="s">
        <v>11</v>
      </c>
      <c r="D28" s="13" t="s">
        <v>54</v>
      </c>
      <c r="E28" s="13" t="s">
        <v>55</v>
      </c>
      <c r="F28" s="13" t="s">
        <v>129</v>
      </c>
      <c r="G28" s="13" t="s">
        <v>131</v>
      </c>
      <c r="H28" s="14"/>
      <c r="I28" s="14"/>
      <c r="J28" s="14">
        <v>61.17</v>
      </c>
      <c r="K28" s="14">
        <v>8.08</v>
      </c>
      <c r="L28" s="14">
        <f t="shared" si="0"/>
        <v>61.17</v>
      </c>
      <c r="M28" s="13" t="s">
        <v>14</v>
      </c>
      <c r="N28" s="2"/>
      <c r="O28" s="3" t="str">
        <f t="shared" si="1"/>
        <v/>
      </c>
      <c r="P28" s="3" t="str">
        <f t="shared" si="2"/>
        <v/>
      </c>
      <c r="Q28" s="4"/>
      <c r="R28" s="3" t="str">
        <f t="shared" si="3"/>
        <v/>
      </c>
      <c r="S28" s="5" t="str">
        <f t="shared" si="4"/>
        <v/>
      </c>
      <c r="T28" s="5" t="str">
        <f t="shared" si="5"/>
        <v/>
      </c>
    </row>
    <row r="29" spans="1:20" x14ac:dyDescent="0.2">
      <c r="A29" s="13" t="s">
        <v>9</v>
      </c>
      <c r="B29" s="13" t="s">
        <v>10</v>
      </c>
      <c r="C29" s="13" t="s">
        <v>11</v>
      </c>
      <c r="D29" s="13" t="s">
        <v>56</v>
      </c>
      <c r="E29" s="13" t="s">
        <v>13</v>
      </c>
      <c r="F29" s="13" t="s">
        <v>129</v>
      </c>
      <c r="G29" s="13" t="s">
        <v>131</v>
      </c>
      <c r="H29" s="14"/>
      <c r="I29" s="14"/>
      <c r="J29" s="14">
        <v>61.35</v>
      </c>
      <c r="K29" s="14">
        <v>2.75</v>
      </c>
      <c r="L29" s="14">
        <f t="shared" si="0"/>
        <v>61.35</v>
      </c>
      <c r="M29" s="13" t="s">
        <v>14</v>
      </c>
      <c r="N29" s="2"/>
      <c r="O29" s="3" t="str">
        <f t="shared" si="1"/>
        <v/>
      </c>
      <c r="P29" s="3" t="str">
        <f t="shared" si="2"/>
        <v/>
      </c>
      <c r="Q29" s="4"/>
      <c r="R29" s="3" t="str">
        <f t="shared" si="3"/>
        <v/>
      </c>
      <c r="S29" s="5" t="str">
        <f t="shared" si="4"/>
        <v/>
      </c>
      <c r="T29" s="5" t="str">
        <f t="shared" si="5"/>
        <v/>
      </c>
    </row>
    <row r="30" spans="1:20" x14ac:dyDescent="0.2">
      <c r="A30" s="13" t="s">
        <v>9</v>
      </c>
      <c r="B30" s="13" t="s">
        <v>10</v>
      </c>
      <c r="C30" s="13" t="s">
        <v>11</v>
      </c>
      <c r="D30" s="13" t="s">
        <v>57</v>
      </c>
      <c r="E30" s="13" t="s">
        <v>13</v>
      </c>
      <c r="F30" s="13" t="s">
        <v>129</v>
      </c>
      <c r="G30" s="13" t="s">
        <v>131</v>
      </c>
      <c r="H30" s="14"/>
      <c r="I30" s="14"/>
      <c r="J30" s="14">
        <v>35.04</v>
      </c>
      <c r="K30" s="14">
        <v>2.75</v>
      </c>
      <c r="L30" s="14">
        <f t="shared" si="0"/>
        <v>35.04</v>
      </c>
      <c r="M30" s="13" t="s">
        <v>14</v>
      </c>
      <c r="N30" s="2"/>
      <c r="O30" s="3" t="str">
        <f t="shared" si="1"/>
        <v/>
      </c>
      <c r="P30" s="3" t="str">
        <f t="shared" si="2"/>
        <v/>
      </c>
      <c r="Q30" s="4"/>
      <c r="R30" s="3" t="str">
        <f t="shared" si="3"/>
        <v/>
      </c>
      <c r="S30" s="5" t="str">
        <f t="shared" si="4"/>
        <v/>
      </c>
      <c r="T30" s="5" t="str">
        <f t="shared" si="5"/>
        <v/>
      </c>
    </row>
    <row r="31" spans="1:20" x14ac:dyDescent="0.2">
      <c r="A31" s="13" t="s">
        <v>9</v>
      </c>
      <c r="B31" s="13" t="s">
        <v>10</v>
      </c>
      <c r="C31" s="13" t="s">
        <v>11</v>
      </c>
      <c r="D31" s="13" t="s">
        <v>58</v>
      </c>
      <c r="E31" s="13" t="s">
        <v>25</v>
      </c>
      <c r="F31" s="13" t="s">
        <v>151</v>
      </c>
      <c r="G31" s="13"/>
      <c r="H31" s="14">
        <v>8.6300000000000008</v>
      </c>
      <c r="I31" s="14"/>
      <c r="J31" s="14"/>
      <c r="K31" s="14">
        <v>2.5</v>
      </c>
      <c r="L31" s="14">
        <f t="shared" si="0"/>
        <v>8.6300000000000008</v>
      </c>
      <c r="M31" s="13" t="s">
        <v>14</v>
      </c>
      <c r="N31" s="2"/>
      <c r="O31" s="3" t="str">
        <f t="shared" si="1"/>
        <v/>
      </c>
      <c r="P31" s="3" t="str">
        <f t="shared" si="2"/>
        <v/>
      </c>
      <c r="Q31" s="4"/>
      <c r="R31" s="3" t="str">
        <f t="shared" si="3"/>
        <v/>
      </c>
      <c r="S31" s="5" t="str">
        <f t="shared" si="4"/>
        <v/>
      </c>
      <c r="T31" s="5" t="str">
        <f t="shared" si="5"/>
        <v/>
      </c>
    </row>
    <row r="32" spans="1:20" x14ac:dyDescent="0.2">
      <c r="A32" s="13" t="s">
        <v>9</v>
      </c>
      <c r="B32" s="13" t="s">
        <v>10</v>
      </c>
      <c r="C32" s="13" t="s">
        <v>11</v>
      </c>
      <c r="D32" s="13" t="s">
        <v>59</v>
      </c>
      <c r="E32" s="13" t="s">
        <v>60</v>
      </c>
      <c r="F32" s="13" t="s">
        <v>151</v>
      </c>
      <c r="G32" s="13"/>
      <c r="H32" s="14"/>
      <c r="I32" s="14">
        <v>3.14</v>
      </c>
      <c r="J32" s="14"/>
      <c r="K32" s="14">
        <v>2.75</v>
      </c>
      <c r="L32" s="14">
        <f t="shared" si="0"/>
        <v>3.14</v>
      </c>
      <c r="M32" s="13" t="s">
        <v>14</v>
      </c>
      <c r="N32" s="2"/>
      <c r="O32" s="3" t="str">
        <f t="shared" si="1"/>
        <v/>
      </c>
      <c r="P32" s="3" t="str">
        <f t="shared" si="2"/>
        <v/>
      </c>
      <c r="Q32" s="4"/>
      <c r="R32" s="3" t="str">
        <f t="shared" si="3"/>
        <v/>
      </c>
      <c r="S32" s="5" t="str">
        <f t="shared" si="4"/>
        <v/>
      </c>
      <c r="T32" s="5" t="str">
        <f t="shared" si="5"/>
        <v/>
      </c>
    </row>
    <row r="33" spans="1:20" x14ac:dyDescent="0.2">
      <c r="A33" s="13" t="s">
        <v>9</v>
      </c>
      <c r="B33" s="13" t="s">
        <v>10</v>
      </c>
      <c r="C33" s="13" t="s">
        <v>11</v>
      </c>
      <c r="D33" s="13" t="s">
        <v>61</v>
      </c>
      <c r="E33" s="13" t="s">
        <v>62</v>
      </c>
      <c r="F33" s="13" t="s">
        <v>129</v>
      </c>
      <c r="G33" s="13" t="s">
        <v>131</v>
      </c>
      <c r="H33" s="14">
        <v>2.2999999999999998</v>
      </c>
      <c r="I33" s="14"/>
      <c r="J33" s="14"/>
      <c r="K33" s="14">
        <v>2.5</v>
      </c>
      <c r="L33" s="14">
        <f t="shared" si="0"/>
        <v>2.2999999999999998</v>
      </c>
      <c r="M33" s="13" t="s">
        <v>14</v>
      </c>
      <c r="N33" s="2"/>
      <c r="O33" s="3" t="str">
        <f t="shared" si="1"/>
        <v/>
      </c>
      <c r="P33" s="3" t="str">
        <f t="shared" si="2"/>
        <v/>
      </c>
      <c r="Q33" s="4"/>
      <c r="R33" s="3" t="str">
        <f t="shared" si="3"/>
        <v/>
      </c>
      <c r="S33" s="5" t="str">
        <f t="shared" si="4"/>
        <v/>
      </c>
      <c r="T33" s="5" t="str">
        <f t="shared" si="5"/>
        <v/>
      </c>
    </row>
    <row r="34" spans="1:20" x14ac:dyDescent="0.2">
      <c r="A34" s="13" t="s">
        <v>9</v>
      </c>
      <c r="B34" s="13" t="s">
        <v>10</v>
      </c>
      <c r="C34" s="13" t="s">
        <v>11</v>
      </c>
      <c r="D34" s="13" t="s">
        <v>63</v>
      </c>
      <c r="E34" s="13" t="s">
        <v>64</v>
      </c>
      <c r="F34" s="13" t="s">
        <v>127</v>
      </c>
      <c r="G34" s="13" t="s">
        <v>131</v>
      </c>
      <c r="H34" s="14">
        <v>6.5</v>
      </c>
      <c r="I34" s="14"/>
      <c r="J34" s="14"/>
      <c r="K34" s="14">
        <v>2.5</v>
      </c>
      <c r="L34" s="14">
        <f t="shared" si="0"/>
        <v>6.5</v>
      </c>
      <c r="M34" s="13" t="s">
        <v>14</v>
      </c>
      <c r="N34" s="2"/>
      <c r="O34" s="3" t="str">
        <f t="shared" si="1"/>
        <v/>
      </c>
      <c r="P34" s="3" t="str">
        <f t="shared" si="2"/>
        <v/>
      </c>
      <c r="Q34" s="4"/>
      <c r="R34" s="3" t="str">
        <f t="shared" si="3"/>
        <v/>
      </c>
      <c r="S34" s="5" t="str">
        <f t="shared" si="4"/>
        <v/>
      </c>
      <c r="T34" s="5" t="str">
        <f t="shared" si="5"/>
        <v/>
      </c>
    </row>
    <row r="35" spans="1:20" x14ac:dyDescent="0.2">
      <c r="A35" s="13" t="s">
        <v>9</v>
      </c>
      <c r="B35" s="13" t="s">
        <v>10</v>
      </c>
      <c r="C35" s="13" t="s">
        <v>11</v>
      </c>
      <c r="D35" s="13" t="s">
        <v>65</v>
      </c>
      <c r="E35" s="13" t="s">
        <v>62</v>
      </c>
      <c r="F35" s="13" t="s">
        <v>129</v>
      </c>
      <c r="G35" s="13" t="s">
        <v>131</v>
      </c>
      <c r="H35" s="14">
        <v>2.46</v>
      </c>
      <c r="I35" s="14"/>
      <c r="J35" s="14"/>
      <c r="K35" s="14">
        <v>2.5</v>
      </c>
      <c r="L35" s="14">
        <f t="shared" si="0"/>
        <v>2.46</v>
      </c>
      <c r="M35" s="13" t="s">
        <v>14</v>
      </c>
      <c r="N35" s="2"/>
      <c r="O35" s="3" t="str">
        <f t="shared" si="1"/>
        <v/>
      </c>
      <c r="P35" s="3" t="str">
        <f t="shared" si="2"/>
        <v/>
      </c>
      <c r="Q35" s="4"/>
      <c r="R35" s="3" t="str">
        <f t="shared" si="3"/>
        <v/>
      </c>
      <c r="S35" s="5" t="str">
        <f t="shared" si="4"/>
        <v/>
      </c>
      <c r="T35" s="5" t="str">
        <f t="shared" si="5"/>
        <v/>
      </c>
    </row>
    <row r="36" spans="1:20" x14ac:dyDescent="0.2">
      <c r="A36" s="13" t="s">
        <v>9</v>
      </c>
      <c r="B36" s="13" t="s">
        <v>10</v>
      </c>
      <c r="C36" s="13" t="s">
        <v>11</v>
      </c>
      <c r="D36" s="13" t="s">
        <v>66</v>
      </c>
      <c r="E36" s="13" t="s">
        <v>67</v>
      </c>
      <c r="F36" s="13" t="s">
        <v>127</v>
      </c>
      <c r="G36" s="13" t="s">
        <v>131</v>
      </c>
      <c r="H36" s="14">
        <v>6.5</v>
      </c>
      <c r="I36" s="14"/>
      <c r="J36" s="14"/>
      <c r="K36" s="14">
        <v>2.5</v>
      </c>
      <c r="L36" s="14">
        <f t="shared" si="0"/>
        <v>6.5</v>
      </c>
      <c r="M36" s="13" t="s">
        <v>14</v>
      </c>
      <c r="N36" s="2"/>
      <c r="O36" s="3" t="str">
        <f t="shared" si="1"/>
        <v/>
      </c>
      <c r="P36" s="3" t="str">
        <f t="shared" si="2"/>
        <v/>
      </c>
      <c r="Q36" s="4"/>
      <c r="R36" s="3" t="str">
        <f t="shared" si="3"/>
        <v/>
      </c>
      <c r="S36" s="5" t="str">
        <f t="shared" si="4"/>
        <v/>
      </c>
      <c r="T36" s="5" t="str">
        <f t="shared" si="5"/>
        <v/>
      </c>
    </row>
    <row r="37" spans="1:20" x14ac:dyDescent="0.2">
      <c r="A37" s="13" t="s">
        <v>9</v>
      </c>
      <c r="B37" s="13" t="s">
        <v>10</v>
      </c>
      <c r="C37" s="13" t="s">
        <v>11</v>
      </c>
      <c r="D37" s="13" t="s">
        <v>68</v>
      </c>
      <c r="E37" s="13" t="s">
        <v>69</v>
      </c>
      <c r="F37" s="13" t="s">
        <v>151</v>
      </c>
      <c r="G37" s="13"/>
      <c r="H37" s="14"/>
      <c r="I37" s="14">
        <v>8.43</v>
      </c>
      <c r="J37" s="14"/>
      <c r="K37" s="14">
        <v>2.5</v>
      </c>
      <c r="L37" s="14">
        <f t="shared" si="0"/>
        <v>8.43</v>
      </c>
      <c r="M37" s="13" t="s">
        <v>14</v>
      </c>
      <c r="N37" s="2"/>
      <c r="O37" s="3" t="str">
        <f t="shared" si="1"/>
        <v/>
      </c>
      <c r="P37" s="3" t="str">
        <f t="shared" si="2"/>
        <v/>
      </c>
      <c r="Q37" s="4"/>
      <c r="R37" s="3" t="str">
        <f t="shared" si="3"/>
        <v/>
      </c>
      <c r="S37" s="5" t="str">
        <f t="shared" si="4"/>
        <v/>
      </c>
      <c r="T37" s="5" t="str">
        <f t="shared" si="5"/>
        <v/>
      </c>
    </row>
    <row r="38" spans="1:20" x14ac:dyDescent="0.2">
      <c r="A38" s="13" t="s">
        <v>9</v>
      </c>
      <c r="B38" s="13" t="s">
        <v>10</v>
      </c>
      <c r="C38" s="13" t="s">
        <v>11</v>
      </c>
      <c r="D38" s="13" t="s">
        <v>70</v>
      </c>
      <c r="E38" s="13" t="s">
        <v>25</v>
      </c>
      <c r="F38" s="13" t="s">
        <v>151</v>
      </c>
      <c r="G38" s="13"/>
      <c r="H38" s="14">
        <v>11.84</v>
      </c>
      <c r="I38" s="14"/>
      <c r="J38" s="14"/>
      <c r="K38" s="14">
        <v>2.5</v>
      </c>
      <c r="L38" s="14">
        <f t="shared" si="0"/>
        <v>11.84</v>
      </c>
      <c r="M38" s="13" t="s">
        <v>14</v>
      </c>
      <c r="N38" s="2"/>
      <c r="O38" s="3" t="str">
        <f t="shared" si="1"/>
        <v/>
      </c>
      <c r="P38" s="3" t="str">
        <f t="shared" si="2"/>
        <v/>
      </c>
      <c r="Q38" s="4"/>
      <c r="R38" s="3" t="str">
        <f t="shared" si="3"/>
        <v/>
      </c>
      <c r="S38" s="5" t="str">
        <f t="shared" si="4"/>
        <v/>
      </c>
      <c r="T38" s="5" t="str">
        <f t="shared" si="5"/>
        <v/>
      </c>
    </row>
    <row r="39" spans="1:20" x14ac:dyDescent="0.2">
      <c r="A39" s="13" t="s">
        <v>9</v>
      </c>
      <c r="B39" s="13" t="s">
        <v>10</v>
      </c>
      <c r="C39" s="13" t="s">
        <v>11</v>
      </c>
      <c r="D39" s="13" t="s">
        <v>71</v>
      </c>
      <c r="E39" s="13" t="s">
        <v>72</v>
      </c>
      <c r="F39" s="13" t="s">
        <v>151</v>
      </c>
      <c r="G39" s="13"/>
      <c r="H39" s="14">
        <v>22.57</v>
      </c>
      <c r="I39" s="14"/>
      <c r="J39" s="14"/>
      <c r="K39" s="14">
        <v>2.75</v>
      </c>
      <c r="L39" s="14">
        <f t="shared" si="0"/>
        <v>22.57</v>
      </c>
      <c r="M39" s="13" t="s">
        <v>14</v>
      </c>
      <c r="N39" s="2"/>
      <c r="O39" s="3" t="str">
        <f t="shared" si="1"/>
        <v/>
      </c>
      <c r="P39" s="3" t="str">
        <f t="shared" si="2"/>
        <v/>
      </c>
      <c r="Q39" s="4"/>
      <c r="R39" s="3" t="str">
        <f t="shared" si="3"/>
        <v/>
      </c>
      <c r="S39" s="5" t="str">
        <f t="shared" si="4"/>
        <v/>
      </c>
      <c r="T39" s="5" t="str">
        <f t="shared" si="5"/>
        <v/>
      </c>
    </row>
    <row r="40" spans="1:20" x14ac:dyDescent="0.2">
      <c r="A40" s="13" t="s">
        <v>9</v>
      </c>
      <c r="B40" s="13" t="s">
        <v>10</v>
      </c>
      <c r="C40" s="13" t="s">
        <v>11</v>
      </c>
      <c r="D40" s="13" t="s">
        <v>73</v>
      </c>
      <c r="E40" s="13" t="s">
        <v>74</v>
      </c>
      <c r="F40" s="13" t="s">
        <v>129</v>
      </c>
      <c r="G40" s="13" t="s">
        <v>131</v>
      </c>
      <c r="H40" s="14">
        <v>244.96</v>
      </c>
      <c r="I40" s="14"/>
      <c r="J40" s="14"/>
      <c r="K40" s="14">
        <v>3</v>
      </c>
      <c r="L40" s="14">
        <f t="shared" si="0"/>
        <v>244.96</v>
      </c>
      <c r="M40" s="13" t="s">
        <v>14</v>
      </c>
      <c r="N40" s="2"/>
      <c r="O40" s="3" t="str">
        <f t="shared" si="1"/>
        <v/>
      </c>
      <c r="P40" s="3" t="str">
        <f t="shared" si="2"/>
        <v/>
      </c>
      <c r="Q40" s="4"/>
      <c r="R40" s="3" t="str">
        <f t="shared" si="3"/>
        <v/>
      </c>
      <c r="S40" s="5" t="str">
        <f t="shared" si="4"/>
        <v/>
      </c>
      <c r="T40" s="5" t="str">
        <f t="shared" si="5"/>
        <v/>
      </c>
    </row>
    <row r="41" spans="1:20" x14ac:dyDescent="0.2">
      <c r="A41" s="13" t="s">
        <v>9</v>
      </c>
      <c r="B41" s="13" t="s">
        <v>10</v>
      </c>
      <c r="C41" s="13" t="s">
        <v>11</v>
      </c>
      <c r="D41" s="13" t="s">
        <v>75</v>
      </c>
      <c r="E41" s="13" t="s">
        <v>76</v>
      </c>
      <c r="F41" s="13" t="s">
        <v>129</v>
      </c>
      <c r="G41" s="13" t="s">
        <v>131</v>
      </c>
      <c r="H41" s="14"/>
      <c r="I41" s="14"/>
      <c r="J41" s="14">
        <v>31.03</v>
      </c>
      <c r="K41" s="14">
        <v>3</v>
      </c>
      <c r="L41" s="14">
        <f t="shared" si="0"/>
        <v>31.03</v>
      </c>
      <c r="M41" s="13" t="s">
        <v>14</v>
      </c>
      <c r="N41" s="2"/>
      <c r="O41" s="3" t="str">
        <f t="shared" si="1"/>
        <v/>
      </c>
      <c r="P41" s="3" t="str">
        <f t="shared" si="2"/>
        <v/>
      </c>
      <c r="Q41" s="4"/>
      <c r="R41" s="3" t="str">
        <f t="shared" si="3"/>
        <v/>
      </c>
      <c r="S41" s="5" t="str">
        <f t="shared" si="4"/>
        <v/>
      </c>
      <c r="T41" s="5" t="str">
        <f t="shared" si="5"/>
        <v/>
      </c>
    </row>
    <row r="42" spans="1:20" x14ac:dyDescent="0.2">
      <c r="A42" s="13" t="s">
        <v>9</v>
      </c>
      <c r="B42" s="13" t="s">
        <v>10</v>
      </c>
      <c r="C42" s="13" t="s">
        <v>11</v>
      </c>
      <c r="D42" s="13" t="s">
        <v>77</v>
      </c>
      <c r="E42" s="13" t="s">
        <v>78</v>
      </c>
      <c r="F42" s="13" t="s">
        <v>151</v>
      </c>
      <c r="G42" s="13"/>
      <c r="H42" s="14">
        <v>232.02</v>
      </c>
      <c r="I42" s="14"/>
      <c r="J42" s="14"/>
      <c r="K42" s="14">
        <v>2.75</v>
      </c>
      <c r="L42" s="14">
        <f t="shared" si="0"/>
        <v>232.02</v>
      </c>
      <c r="M42" s="13" t="s">
        <v>14</v>
      </c>
      <c r="N42" s="2"/>
      <c r="O42" s="3" t="str">
        <f t="shared" si="1"/>
        <v/>
      </c>
      <c r="P42" s="3" t="str">
        <f t="shared" si="2"/>
        <v/>
      </c>
      <c r="Q42" s="4"/>
      <c r="R42" s="3" t="str">
        <f t="shared" si="3"/>
        <v/>
      </c>
      <c r="S42" s="5" t="str">
        <f t="shared" si="4"/>
        <v/>
      </c>
      <c r="T42" s="5" t="str">
        <f t="shared" si="5"/>
        <v/>
      </c>
    </row>
    <row r="43" spans="1:20" x14ac:dyDescent="0.2">
      <c r="A43" s="13" t="s">
        <v>9</v>
      </c>
      <c r="B43" s="13" t="s">
        <v>10</v>
      </c>
      <c r="C43" s="13" t="s">
        <v>11</v>
      </c>
      <c r="D43" s="13" t="s">
        <v>79</v>
      </c>
      <c r="E43" s="13" t="s">
        <v>80</v>
      </c>
      <c r="F43" s="13" t="s">
        <v>151</v>
      </c>
      <c r="G43" s="13"/>
      <c r="H43" s="14">
        <v>160.80000000000001</v>
      </c>
      <c r="I43" s="14"/>
      <c r="J43" s="14"/>
      <c r="K43" s="14">
        <v>2.75</v>
      </c>
      <c r="L43" s="14">
        <f t="shared" si="0"/>
        <v>160.80000000000001</v>
      </c>
      <c r="M43" s="13" t="s">
        <v>14</v>
      </c>
      <c r="N43" s="2"/>
      <c r="O43" s="3" t="str">
        <f t="shared" si="1"/>
        <v/>
      </c>
      <c r="P43" s="3" t="str">
        <f t="shared" si="2"/>
        <v/>
      </c>
      <c r="Q43" s="4"/>
      <c r="R43" s="3" t="str">
        <f t="shared" si="3"/>
        <v/>
      </c>
      <c r="S43" s="5" t="str">
        <f t="shared" si="4"/>
        <v/>
      </c>
      <c r="T43" s="5" t="str">
        <f t="shared" si="5"/>
        <v/>
      </c>
    </row>
    <row r="44" spans="1:20" x14ac:dyDescent="0.2">
      <c r="A44" s="13" t="s">
        <v>9</v>
      </c>
      <c r="B44" s="13" t="s">
        <v>10</v>
      </c>
      <c r="C44" s="13" t="s">
        <v>11</v>
      </c>
      <c r="D44" s="13" t="s">
        <v>81</v>
      </c>
      <c r="E44" s="13" t="s">
        <v>82</v>
      </c>
      <c r="F44" s="13" t="s">
        <v>129</v>
      </c>
      <c r="G44" s="13" t="s">
        <v>131</v>
      </c>
      <c r="H44" s="14">
        <v>163.12</v>
      </c>
      <c r="I44" s="14"/>
      <c r="J44" s="14"/>
      <c r="K44" s="14">
        <v>3</v>
      </c>
      <c r="L44" s="14">
        <f t="shared" si="0"/>
        <v>163.12</v>
      </c>
      <c r="M44" s="13" t="s">
        <v>14</v>
      </c>
      <c r="N44" s="2"/>
      <c r="O44" s="3" t="str">
        <f t="shared" si="1"/>
        <v/>
      </c>
      <c r="P44" s="3" t="str">
        <f t="shared" si="2"/>
        <v/>
      </c>
      <c r="Q44" s="4"/>
      <c r="R44" s="3" t="str">
        <f t="shared" si="3"/>
        <v/>
      </c>
      <c r="S44" s="5" t="str">
        <f t="shared" si="4"/>
        <v/>
      </c>
      <c r="T44" s="5" t="str">
        <f t="shared" si="5"/>
        <v/>
      </c>
    </row>
    <row r="45" spans="1:20" x14ac:dyDescent="0.2">
      <c r="A45" s="13" t="s">
        <v>9</v>
      </c>
      <c r="B45" s="13" t="s">
        <v>10</v>
      </c>
      <c r="C45" s="13" t="s">
        <v>11</v>
      </c>
      <c r="D45" s="13" t="s">
        <v>83</v>
      </c>
      <c r="E45" s="13" t="s">
        <v>84</v>
      </c>
      <c r="F45" s="13" t="s">
        <v>151</v>
      </c>
      <c r="G45" s="13"/>
      <c r="H45" s="14">
        <v>34.76</v>
      </c>
      <c r="I45" s="14"/>
      <c r="J45" s="14"/>
      <c r="K45" s="14">
        <v>3</v>
      </c>
      <c r="L45" s="14">
        <f t="shared" si="0"/>
        <v>34.76</v>
      </c>
      <c r="M45" s="13" t="s">
        <v>14</v>
      </c>
      <c r="N45" s="2"/>
      <c r="O45" s="3" t="str">
        <f t="shared" si="1"/>
        <v/>
      </c>
      <c r="P45" s="3" t="str">
        <f t="shared" si="2"/>
        <v/>
      </c>
      <c r="Q45" s="4"/>
      <c r="R45" s="3" t="str">
        <f t="shared" si="3"/>
        <v/>
      </c>
      <c r="S45" s="5" t="str">
        <f t="shared" si="4"/>
        <v/>
      </c>
      <c r="T45" s="5" t="str">
        <f t="shared" si="5"/>
        <v/>
      </c>
    </row>
    <row r="46" spans="1:20" x14ac:dyDescent="0.2">
      <c r="A46" s="15" t="s">
        <v>9</v>
      </c>
      <c r="B46" s="15" t="s">
        <v>10</v>
      </c>
      <c r="C46" s="15" t="s">
        <v>85</v>
      </c>
      <c r="D46" s="15" t="s">
        <v>86</v>
      </c>
      <c r="E46" s="15" t="s">
        <v>87</v>
      </c>
      <c r="F46" s="13" t="s">
        <v>129</v>
      </c>
      <c r="G46" s="13" t="s">
        <v>131</v>
      </c>
      <c r="H46" s="16"/>
      <c r="I46" s="16"/>
      <c r="J46" s="16">
        <v>41.86</v>
      </c>
      <c r="K46" s="16">
        <v>2.85</v>
      </c>
      <c r="L46" s="14">
        <f t="shared" si="0"/>
        <v>41.86</v>
      </c>
      <c r="M46" s="13" t="s">
        <v>14</v>
      </c>
      <c r="N46" s="2"/>
      <c r="O46" s="3" t="str">
        <f t="shared" si="1"/>
        <v/>
      </c>
      <c r="P46" s="3" t="str">
        <f t="shared" si="2"/>
        <v/>
      </c>
      <c r="Q46" s="4"/>
      <c r="R46" s="3" t="str">
        <f t="shared" si="3"/>
        <v/>
      </c>
      <c r="S46" s="5" t="str">
        <f t="shared" si="4"/>
        <v/>
      </c>
      <c r="T46" s="5" t="str">
        <f t="shared" si="5"/>
        <v/>
      </c>
    </row>
    <row r="47" spans="1:20" x14ac:dyDescent="0.2">
      <c r="A47" s="15" t="s">
        <v>9</v>
      </c>
      <c r="B47" s="15" t="s">
        <v>10</v>
      </c>
      <c r="C47" s="15" t="s">
        <v>85</v>
      </c>
      <c r="D47" s="15" t="s">
        <v>88</v>
      </c>
      <c r="E47" s="15" t="s">
        <v>67</v>
      </c>
      <c r="F47" s="13" t="s">
        <v>127</v>
      </c>
      <c r="G47" s="13" t="s">
        <v>131</v>
      </c>
      <c r="H47" s="16">
        <v>3.59</v>
      </c>
      <c r="I47" s="16"/>
      <c r="J47" s="16"/>
      <c r="K47" s="16">
        <v>2.85</v>
      </c>
      <c r="L47" s="14">
        <f t="shared" si="0"/>
        <v>3.59</v>
      </c>
      <c r="M47" s="13" t="s">
        <v>14</v>
      </c>
      <c r="N47" s="2"/>
      <c r="O47" s="3" t="str">
        <f t="shared" si="1"/>
        <v/>
      </c>
      <c r="P47" s="3" t="str">
        <f t="shared" si="2"/>
        <v/>
      </c>
      <c r="Q47" s="4"/>
      <c r="R47" s="3" t="str">
        <f t="shared" si="3"/>
        <v/>
      </c>
      <c r="S47" s="5" t="str">
        <f t="shared" si="4"/>
        <v/>
      </c>
      <c r="T47" s="5" t="str">
        <f t="shared" si="5"/>
        <v/>
      </c>
    </row>
    <row r="48" spans="1:20" x14ac:dyDescent="0.2">
      <c r="A48" s="15" t="s">
        <v>9</v>
      </c>
      <c r="B48" s="15" t="s">
        <v>10</v>
      </c>
      <c r="C48" s="15" t="s">
        <v>85</v>
      </c>
      <c r="D48" s="15" t="s">
        <v>89</v>
      </c>
      <c r="E48" s="15" t="s">
        <v>18</v>
      </c>
      <c r="F48" s="13" t="s">
        <v>125</v>
      </c>
      <c r="G48" s="13" t="s">
        <v>132</v>
      </c>
      <c r="H48" s="16">
        <v>15.49</v>
      </c>
      <c r="I48" s="16"/>
      <c r="J48" s="16"/>
      <c r="K48" s="16">
        <v>2.85</v>
      </c>
      <c r="L48" s="14">
        <f t="shared" si="0"/>
        <v>15.49</v>
      </c>
      <c r="M48" s="13" t="s">
        <v>14</v>
      </c>
      <c r="N48" s="2"/>
      <c r="O48" s="3" t="str">
        <f t="shared" si="1"/>
        <v/>
      </c>
      <c r="P48" s="3" t="str">
        <f t="shared" si="2"/>
        <v/>
      </c>
      <c r="Q48" s="4"/>
      <c r="R48" s="3" t="str">
        <f t="shared" si="3"/>
        <v/>
      </c>
      <c r="S48" s="5" t="str">
        <f t="shared" si="4"/>
        <v/>
      </c>
      <c r="T48" s="5" t="str">
        <f t="shared" si="5"/>
        <v/>
      </c>
    </row>
    <row r="49" spans="1:20" x14ac:dyDescent="0.2">
      <c r="A49" s="15" t="s">
        <v>9</v>
      </c>
      <c r="B49" s="15" t="s">
        <v>10</v>
      </c>
      <c r="C49" s="15" t="s">
        <v>85</v>
      </c>
      <c r="D49" s="15" t="s">
        <v>90</v>
      </c>
      <c r="E49" s="15" t="s">
        <v>64</v>
      </c>
      <c r="F49" s="13" t="s">
        <v>127</v>
      </c>
      <c r="G49" s="13" t="s">
        <v>131</v>
      </c>
      <c r="H49" s="16">
        <v>3.61</v>
      </c>
      <c r="I49" s="16"/>
      <c r="J49" s="16"/>
      <c r="K49" s="16">
        <v>2.85</v>
      </c>
      <c r="L49" s="14">
        <f t="shared" si="0"/>
        <v>3.61</v>
      </c>
      <c r="M49" s="13" t="s">
        <v>14</v>
      </c>
      <c r="N49" s="2"/>
      <c r="O49" s="3" t="str">
        <f t="shared" si="1"/>
        <v/>
      </c>
      <c r="P49" s="3" t="str">
        <f t="shared" si="2"/>
        <v/>
      </c>
      <c r="Q49" s="4"/>
      <c r="R49" s="3" t="str">
        <f t="shared" si="3"/>
        <v/>
      </c>
      <c r="S49" s="5" t="str">
        <f t="shared" si="4"/>
        <v/>
      </c>
      <c r="T49" s="5" t="str">
        <f t="shared" si="5"/>
        <v/>
      </c>
    </row>
    <row r="50" spans="1:20" x14ac:dyDescent="0.2">
      <c r="A50" s="15" t="s">
        <v>9</v>
      </c>
      <c r="B50" s="15" t="s">
        <v>10</v>
      </c>
      <c r="C50" s="15" t="s">
        <v>85</v>
      </c>
      <c r="D50" s="15" t="s">
        <v>91</v>
      </c>
      <c r="E50" s="15" t="s">
        <v>18</v>
      </c>
      <c r="F50" s="13" t="s">
        <v>125</v>
      </c>
      <c r="G50" s="13" t="s">
        <v>132</v>
      </c>
      <c r="H50" s="16">
        <v>28.78</v>
      </c>
      <c r="I50" s="16"/>
      <c r="J50" s="16"/>
      <c r="K50" s="16">
        <v>2.85</v>
      </c>
      <c r="L50" s="14">
        <f t="shared" si="0"/>
        <v>28.78</v>
      </c>
      <c r="M50" s="13" t="s">
        <v>14</v>
      </c>
      <c r="N50" s="2"/>
      <c r="O50" s="3" t="str">
        <f t="shared" si="1"/>
        <v/>
      </c>
      <c r="P50" s="3" t="str">
        <f t="shared" si="2"/>
        <v/>
      </c>
      <c r="Q50" s="4"/>
      <c r="R50" s="3" t="str">
        <f t="shared" si="3"/>
        <v/>
      </c>
      <c r="S50" s="5" t="str">
        <f t="shared" si="4"/>
        <v/>
      </c>
      <c r="T50" s="5" t="str">
        <f t="shared" si="5"/>
        <v/>
      </c>
    </row>
    <row r="51" spans="1:20" x14ac:dyDescent="0.2">
      <c r="A51" s="15" t="s">
        <v>9</v>
      </c>
      <c r="B51" s="15" t="s">
        <v>10</v>
      </c>
      <c r="C51" s="15" t="s">
        <v>85</v>
      </c>
      <c r="D51" s="15" t="s">
        <v>92</v>
      </c>
      <c r="E51" s="15" t="s">
        <v>18</v>
      </c>
      <c r="F51" s="13" t="s">
        <v>125</v>
      </c>
      <c r="G51" s="13" t="s">
        <v>132</v>
      </c>
      <c r="H51" s="16">
        <v>17.02</v>
      </c>
      <c r="I51" s="16"/>
      <c r="J51" s="16"/>
      <c r="K51" s="16">
        <v>2.85</v>
      </c>
      <c r="L51" s="14">
        <f t="shared" si="0"/>
        <v>17.02</v>
      </c>
      <c r="M51" s="13" t="s">
        <v>14</v>
      </c>
      <c r="N51" s="2"/>
      <c r="O51" s="3" t="str">
        <f t="shared" si="1"/>
        <v/>
      </c>
      <c r="P51" s="3" t="str">
        <f t="shared" si="2"/>
        <v/>
      </c>
      <c r="Q51" s="4"/>
      <c r="R51" s="3" t="str">
        <f t="shared" si="3"/>
        <v/>
      </c>
      <c r="S51" s="5" t="str">
        <f t="shared" si="4"/>
        <v/>
      </c>
      <c r="T51" s="5" t="str">
        <f t="shared" si="5"/>
        <v/>
      </c>
    </row>
    <row r="52" spans="1:20" x14ac:dyDescent="0.2">
      <c r="A52" s="15" t="s">
        <v>9</v>
      </c>
      <c r="B52" s="15" t="s">
        <v>10</v>
      </c>
      <c r="C52" s="15" t="s">
        <v>85</v>
      </c>
      <c r="D52" s="15" t="s">
        <v>93</v>
      </c>
      <c r="E52" s="15" t="s">
        <v>18</v>
      </c>
      <c r="F52" s="13" t="s">
        <v>125</v>
      </c>
      <c r="G52" s="13" t="s">
        <v>132</v>
      </c>
      <c r="H52" s="16">
        <v>19.63</v>
      </c>
      <c r="I52" s="16"/>
      <c r="J52" s="16"/>
      <c r="K52" s="16">
        <v>2.85</v>
      </c>
      <c r="L52" s="14">
        <f t="shared" si="0"/>
        <v>19.63</v>
      </c>
      <c r="M52" s="13" t="s">
        <v>14</v>
      </c>
      <c r="N52" s="2"/>
      <c r="O52" s="3" t="str">
        <f t="shared" si="1"/>
        <v/>
      </c>
      <c r="P52" s="3" t="str">
        <f t="shared" si="2"/>
        <v/>
      </c>
      <c r="Q52" s="4"/>
      <c r="R52" s="3" t="str">
        <f t="shared" si="3"/>
        <v/>
      </c>
      <c r="S52" s="5" t="str">
        <f t="shared" si="4"/>
        <v/>
      </c>
      <c r="T52" s="5" t="str">
        <f t="shared" si="5"/>
        <v/>
      </c>
    </row>
    <row r="53" spans="1:20" x14ac:dyDescent="0.2">
      <c r="A53" s="15" t="s">
        <v>9</v>
      </c>
      <c r="B53" s="15" t="s">
        <v>10</v>
      </c>
      <c r="C53" s="15" t="s">
        <v>85</v>
      </c>
      <c r="D53" s="15" t="s">
        <v>94</v>
      </c>
      <c r="E53" s="15" t="s">
        <v>124</v>
      </c>
      <c r="F53" s="13" t="s">
        <v>128</v>
      </c>
      <c r="G53" s="13" t="s">
        <v>132</v>
      </c>
      <c r="H53" s="16">
        <v>6.5</v>
      </c>
      <c r="I53" s="16"/>
      <c r="J53" s="16"/>
      <c r="K53" s="16">
        <v>2.5</v>
      </c>
      <c r="L53" s="14">
        <f t="shared" si="0"/>
        <v>6.5</v>
      </c>
      <c r="M53" s="13" t="s">
        <v>14</v>
      </c>
      <c r="N53" s="2"/>
      <c r="O53" s="3" t="str">
        <f t="shared" si="1"/>
        <v/>
      </c>
      <c r="P53" s="3" t="str">
        <f t="shared" si="2"/>
        <v/>
      </c>
      <c r="Q53" s="4"/>
      <c r="R53" s="3" t="str">
        <f t="shared" si="3"/>
        <v/>
      </c>
      <c r="S53" s="5" t="str">
        <f t="shared" si="4"/>
        <v/>
      </c>
      <c r="T53" s="5" t="str">
        <f t="shared" si="5"/>
        <v/>
      </c>
    </row>
    <row r="54" spans="1:20" x14ac:dyDescent="0.2">
      <c r="A54" s="15" t="s">
        <v>9</v>
      </c>
      <c r="B54" s="15" t="s">
        <v>10</v>
      </c>
      <c r="C54" s="15" t="s">
        <v>85</v>
      </c>
      <c r="D54" s="15" t="s">
        <v>95</v>
      </c>
      <c r="E54" s="15" t="s">
        <v>96</v>
      </c>
      <c r="F54" s="13" t="s">
        <v>127</v>
      </c>
      <c r="G54" s="13" t="s">
        <v>131</v>
      </c>
      <c r="H54" s="16">
        <v>35</v>
      </c>
      <c r="I54" s="16"/>
      <c r="J54" s="16"/>
      <c r="K54" s="16">
        <v>2.85</v>
      </c>
      <c r="L54" s="14">
        <f t="shared" si="0"/>
        <v>35</v>
      </c>
      <c r="M54" s="13" t="s">
        <v>14</v>
      </c>
      <c r="N54" s="2"/>
      <c r="O54" s="3" t="str">
        <f t="shared" si="1"/>
        <v/>
      </c>
      <c r="P54" s="3" t="str">
        <f t="shared" si="2"/>
        <v/>
      </c>
      <c r="Q54" s="4"/>
      <c r="R54" s="3" t="str">
        <f t="shared" si="3"/>
        <v/>
      </c>
      <c r="S54" s="5" t="str">
        <f t="shared" si="4"/>
        <v/>
      </c>
      <c r="T54" s="5" t="str">
        <f t="shared" si="5"/>
        <v/>
      </c>
    </row>
    <row r="55" spans="1:20" x14ac:dyDescent="0.2">
      <c r="A55" s="15" t="s">
        <v>9</v>
      </c>
      <c r="B55" s="15" t="s">
        <v>10</v>
      </c>
      <c r="C55" s="15" t="s">
        <v>85</v>
      </c>
      <c r="D55" s="15" t="s">
        <v>97</v>
      </c>
      <c r="E55" s="15" t="s">
        <v>62</v>
      </c>
      <c r="F55" s="13" t="s">
        <v>129</v>
      </c>
      <c r="G55" s="13" t="s">
        <v>131</v>
      </c>
      <c r="H55" s="16">
        <v>7.68</v>
      </c>
      <c r="I55" s="16"/>
      <c r="J55" s="16"/>
      <c r="K55" s="16">
        <v>2.85</v>
      </c>
      <c r="L55" s="14">
        <f t="shared" si="0"/>
        <v>7.68</v>
      </c>
      <c r="M55" s="13" t="s">
        <v>14</v>
      </c>
      <c r="N55" s="2"/>
      <c r="O55" s="3" t="str">
        <f t="shared" si="1"/>
        <v/>
      </c>
      <c r="P55" s="3" t="str">
        <f t="shared" si="2"/>
        <v/>
      </c>
      <c r="Q55" s="4"/>
      <c r="R55" s="3" t="str">
        <f t="shared" si="3"/>
        <v/>
      </c>
      <c r="S55" s="5" t="str">
        <f t="shared" si="4"/>
        <v/>
      </c>
      <c r="T55" s="5" t="str">
        <f t="shared" si="5"/>
        <v/>
      </c>
    </row>
    <row r="56" spans="1:20" x14ac:dyDescent="0.2">
      <c r="A56" s="15" t="s">
        <v>9</v>
      </c>
      <c r="B56" s="15" t="s">
        <v>10</v>
      </c>
      <c r="C56" s="15" t="s">
        <v>85</v>
      </c>
      <c r="D56" s="15" t="s">
        <v>98</v>
      </c>
      <c r="E56" s="15" t="s">
        <v>67</v>
      </c>
      <c r="F56" s="13" t="s">
        <v>127</v>
      </c>
      <c r="G56" s="13" t="s">
        <v>131</v>
      </c>
      <c r="H56" s="16">
        <v>10.96</v>
      </c>
      <c r="I56" s="16"/>
      <c r="J56" s="16"/>
      <c r="K56" s="16">
        <v>2.85</v>
      </c>
      <c r="L56" s="14">
        <f t="shared" si="0"/>
        <v>10.96</v>
      </c>
      <c r="M56" s="13" t="s">
        <v>14</v>
      </c>
      <c r="N56" s="2"/>
      <c r="O56" s="3" t="str">
        <f t="shared" si="1"/>
        <v/>
      </c>
      <c r="P56" s="3" t="str">
        <f t="shared" si="2"/>
        <v/>
      </c>
      <c r="Q56" s="4"/>
      <c r="R56" s="3" t="str">
        <f t="shared" si="3"/>
        <v/>
      </c>
      <c r="S56" s="5" t="str">
        <f t="shared" si="4"/>
        <v/>
      </c>
      <c r="T56" s="5" t="str">
        <f t="shared" si="5"/>
        <v/>
      </c>
    </row>
    <row r="57" spans="1:20" x14ac:dyDescent="0.2">
      <c r="A57" s="15" t="s">
        <v>9</v>
      </c>
      <c r="B57" s="15" t="s">
        <v>10</v>
      </c>
      <c r="C57" s="15" t="s">
        <v>85</v>
      </c>
      <c r="D57" s="15" t="s">
        <v>99</v>
      </c>
      <c r="E57" s="15" t="s">
        <v>100</v>
      </c>
      <c r="F57" s="13" t="s">
        <v>127</v>
      </c>
      <c r="G57" s="13" t="s">
        <v>131</v>
      </c>
      <c r="H57" s="16">
        <v>7.18</v>
      </c>
      <c r="I57" s="16"/>
      <c r="J57" s="16"/>
      <c r="K57" s="16">
        <v>2.85</v>
      </c>
      <c r="L57" s="14">
        <f t="shared" si="0"/>
        <v>7.18</v>
      </c>
      <c r="M57" s="13" t="s">
        <v>14</v>
      </c>
      <c r="N57" s="2"/>
      <c r="O57" s="3" t="str">
        <f t="shared" si="1"/>
        <v/>
      </c>
      <c r="P57" s="3" t="str">
        <f t="shared" si="2"/>
        <v/>
      </c>
      <c r="Q57" s="4"/>
      <c r="R57" s="3" t="str">
        <f t="shared" si="3"/>
        <v/>
      </c>
      <c r="S57" s="5" t="str">
        <f t="shared" si="4"/>
        <v/>
      </c>
      <c r="T57" s="5" t="str">
        <f t="shared" si="5"/>
        <v/>
      </c>
    </row>
    <row r="58" spans="1:20" x14ac:dyDescent="0.2">
      <c r="A58" s="15" t="s">
        <v>9</v>
      </c>
      <c r="B58" s="15" t="s">
        <v>10</v>
      </c>
      <c r="C58" s="15" t="s">
        <v>85</v>
      </c>
      <c r="D58" s="15" t="s">
        <v>101</v>
      </c>
      <c r="E58" s="15" t="s">
        <v>102</v>
      </c>
      <c r="F58" s="13" t="s">
        <v>127</v>
      </c>
      <c r="G58" s="13" t="s">
        <v>131</v>
      </c>
      <c r="H58" s="16">
        <v>8.58</v>
      </c>
      <c r="I58" s="16"/>
      <c r="J58" s="16"/>
      <c r="K58" s="16">
        <v>2.85</v>
      </c>
      <c r="L58" s="14">
        <f t="shared" si="0"/>
        <v>8.58</v>
      </c>
      <c r="M58" s="13" t="s">
        <v>14</v>
      </c>
      <c r="N58" s="2"/>
      <c r="O58" s="3" t="str">
        <f t="shared" si="1"/>
        <v/>
      </c>
      <c r="P58" s="3" t="str">
        <f t="shared" si="2"/>
        <v/>
      </c>
      <c r="Q58" s="4"/>
      <c r="R58" s="3" t="str">
        <f t="shared" si="3"/>
        <v/>
      </c>
      <c r="S58" s="5" t="str">
        <f t="shared" si="4"/>
        <v/>
      </c>
      <c r="T58" s="5" t="str">
        <f t="shared" si="5"/>
        <v/>
      </c>
    </row>
    <row r="59" spans="1:20" x14ac:dyDescent="0.2">
      <c r="A59" s="17" t="s">
        <v>9</v>
      </c>
      <c r="B59" s="17" t="s">
        <v>10</v>
      </c>
      <c r="C59" s="17" t="s">
        <v>85</v>
      </c>
      <c r="D59" s="17" t="s">
        <v>103</v>
      </c>
      <c r="E59" s="17" t="s">
        <v>69</v>
      </c>
      <c r="F59" s="13" t="s">
        <v>151</v>
      </c>
      <c r="G59" s="13"/>
      <c r="H59" s="18"/>
      <c r="I59" s="18">
        <v>13.15</v>
      </c>
      <c r="J59" s="18"/>
      <c r="K59" s="18">
        <v>2.85</v>
      </c>
      <c r="L59" s="14">
        <f t="shared" si="0"/>
        <v>13.15</v>
      </c>
      <c r="M59" s="13" t="s">
        <v>14</v>
      </c>
      <c r="N59" s="2"/>
      <c r="O59" s="3" t="str">
        <f t="shared" si="1"/>
        <v/>
      </c>
      <c r="P59" s="3" t="str">
        <f t="shared" si="2"/>
        <v/>
      </c>
      <c r="Q59" s="4"/>
      <c r="R59" s="3" t="str">
        <f t="shared" si="3"/>
        <v/>
      </c>
      <c r="S59" s="5" t="str">
        <f t="shared" si="4"/>
        <v/>
      </c>
      <c r="T59" s="5" t="str">
        <f t="shared" si="5"/>
        <v/>
      </c>
    </row>
    <row r="60" spans="1:20" x14ac:dyDescent="0.2">
      <c r="A60" s="17" t="s">
        <v>9</v>
      </c>
      <c r="B60" s="17" t="s">
        <v>10</v>
      </c>
      <c r="C60" s="17" t="s">
        <v>85</v>
      </c>
      <c r="D60" s="17" t="s">
        <v>104</v>
      </c>
      <c r="E60" s="17" t="s">
        <v>105</v>
      </c>
      <c r="F60" s="13" t="s">
        <v>151</v>
      </c>
      <c r="G60" s="13"/>
      <c r="H60" s="18"/>
      <c r="I60" s="18">
        <v>98.26</v>
      </c>
      <c r="J60" s="18"/>
      <c r="K60" s="18">
        <v>4.8499999999999996</v>
      </c>
      <c r="L60" s="14">
        <f t="shared" si="0"/>
        <v>98.26</v>
      </c>
      <c r="M60" s="13" t="s">
        <v>14</v>
      </c>
      <c r="N60" s="2"/>
      <c r="O60" s="3" t="str">
        <f t="shared" si="1"/>
        <v/>
      </c>
      <c r="P60" s="3" t="str">
        <f t="shared" si="2"/>
        <v/>
      </c>
      <c r="Q60" s="4"/>
      <c r="R60" s="3" t="str">
        <f t="shared" si="3"/>
        <v/>
      </c>
      <c r="S60" s="5" t="str">
        <f t="shared" si="4"/>
        <v/>
      </c>
      <c r="T60" s="5" t="str">
        <f t="shared" si="5"/>
        <v/>
      </c>
    </row>
    <row r="61" spans="1:20" x14ac:dyDescent="0.2">
      <c r="A61" s="17" t="s">
        <v>9</v>
      </c>
      <c r="B61" s="17" t="s">
        <v>10</v>
      </c>
      <c r="C61" s="17" t="s">
        <v>85</v>
      </c>
      <c r="D61" s="17" t="s">
        <v>106</v>
      </c>
      <c r="E61" s="17" t="s">
        <v>107</v>
      </c>
      <c r="F61" s="13" t="s">
        <v>151</v>
      </c>
      <c r="G61" s="13"/>
      <c r="H61" s="18"/>
      <c r="I61" s="18">
        <v>39.47</v>
      </c>
      <c r="J61" s="18"/>
      <c r="K61" s="18">
        <v>4.8499999999999996</v>
      </c>
      <c r="L61" s="14">
        <f t="shared" si="0"/>
        <v>39.47</v>
      </c>
      <c r="M61" s="13" t="s">
        <v>14</v>
      </c>
      <c r="N61" s="2"/>
      <c r="O61" s="3" t="str">
        <f t="shared" si="1"/>
        <v/>
      </c>
      <c r="P61" s="3" t="str">
        <f t="shared" si="2"/>
        <v/>
      </c>
      <c r="Q61" s="4"/>
      <c r="R61" s="3" t="str">
        <f t="shared" si="3"/>
        <v/>
      </c>
      <c r="S61" s="5" t="str">
        <f t="shared" si="4"/>
        <v/>
      </c>
      <c r="T61" s="5" t="str">
        <f t="shared" si="5"/>
        <v/>
      </c>
    </row>
    <row r="62" spans="1:20" x14ac:dyDescent="0.2">
      <c r="A62" s="17" t="s">
        <v>9</v>
      </c>
      <c r="B62" s="17" t="s">
        <v>10</v>
      </c>
      <c r="C62" s="17" t="s">
        <v>85</v>
      </c>
      <c r="D62" s="17" t="s">
        <v>108</v>
      </c>
      <c r="E62" s="17" t="s">
        <v>109</v>
      </c>
      <c r="F62" s="13" t="s">
        <v>151</v>
      </c>
      <c r="G62" s="13"/>
      <c r="H62" s="18"/>
      <c r="I62" s="18">
        <v>36.72</v>
      </c>
      <c r="J62" s="18"/>
      <c r="K62" s="18">
        <v>4.8499999999999996</v>
      </c>
      <c r="L62" s="14">
        <f t="shared" si="0"/>
        <v>36.72</v>
      </c>
      <c r="M62" s="13" t="s">
        <v>14</v>
      </c>
      <c r="N62" s="2"/>
      <c r="O62" s="3" t="str">
        <f t="shared" si="1"/>
        <v/>
      </c>
      <c r="P62" s="3" t="str">
        <f t="shared" si="2"/>
        <v/>
      </c>
      <c r="Q62" s="4"/>
      <c r="R62" s="3" t="str">
        <f t="shared" si="3"/>
        <v/>
      </c>
      <c r="S62" s="5" t="str">
        <f t="shared" si="4"/>
        <v/>
      </c>
      <c r="T62" s="5" t="str">
        <f t="shared" si="5"/>
        <v/>
      </c>
    </row>
    <row r="63" spans="1:20" x14ac:dyDescent="0.2">
      <c r="A63" s="15" t="s">
        <v>9</v>
      </c>
      <c r="B63" s="15" t="s">
        <v>10</v>
      </c>
      <c r="C63" s="15" t="s">
        <v>85</v>
      </c>
      <c r="D63" s="15" t="s">
        <v>110</v>
      </c>
      <c r="E63" s="15" t="s">
        <v>13</v>
      </c>
      <c r="F63" s="13" t="s">
        <v>129</v>
      </c>
      <c r="G63" s="13" t="s">
        <v>131</v>
      </c>
      <c r="H63" s="16"/>
      <c r="I63" s="16"/>
      <c r="J63" s="16">
        <v>29.31</v>
      </c>
      <c r="K63" s="16">
        <v>2.85</v>
      </c>
      <c r="L63" s="14">
        <f t="shared" si="0"/>
        <v>29.31</v>
      </c>
      <c r="M63" s="13" t="s">
        <v>14</v>
      </c>
      <c r="N63" s="2"/>
      <c r="O63" s="3" t="str">
        <f t="shared" si="1"/>
        <v/>
      </c>
      <c r="P63" s="3" t="str">
        <f t="shared" si="2"/>
        <v/>
      </c>
      <c r="Q63" s="4"/>
      <c r="R63" s="3" t="str">
        <f t="shared" si="3"/>
        <v/>
      </c>
      <c r="S63" s="5" t="str">
        <f t="shared" si="4"/>
        <v/>
      </c>
      <c r="T63" s="5" t="str">
        <f t="shared" si="5"/>
        <v/>
      </c>
    </row>
    <row r="64" spans="1:20" x14ac:dyDescent="0.2">
      <c r="A64" s="15" t="s">
        <v>9</v>
      </c>
      <c r="B64" s="15" t="s">
        <v>10</v>
      </c>
      <c r="C64" s="15" t="s">
        <v>85</v>
      </c>
      <c r="D64" s="15" t="s">
        <v>111</v>
      </c>
      <c r="E64" s="15" t="s">
        <v>62</v>
      </c>
      <c r="F64" s="13" t="s">
        <v>129</v>
      </c>
      <c r="G64" s="13" t="s">
        <v>131</v>
      </c>
      <c r="H64" s="16">
        <v>6.48</v>
      </c>
      <c r="I64" s="16"/>
      <c r="J64" s="16"/>
      <c r="K64" s="16">
        <v>2.85</v>
      </c>
      <c r="L64" s="14">
        <f t="shared" si="0"/>
        <v>6.48</v>
      </c>
      <c r="M64" s="13" t="s">
        <v>14</v>
      </c>
      <c r="N64" s="2"/>
      <c r="O64" s="3" t="str">
        <f t="shared" si="1"/>
        <v/>
      </c>
      <c r="P64" s="3" t="str">
        <f t="shared" si="2"/>
        <v/>
      </c>
      <c r="Q64" s="4"/>
      <c r="R64" s="3" t="str">
        <f t="shared" si="3"/>
        <v/>
      </c>
      <c r="S64" s="5" t="str">
        <f t="shared" si="4"/>
        <v/>
      </c>
      <c r="T64" s="5" t="str">
        <f t="shared" si="5"/>
        <v/>
      </c>
    </row>
    <row r="65" spans="1:20" x14ac:dyDescent="0.2">
      <c r="A65" s="15" t="s">
        <v>9</v>
      </c>
      <c r="B65" s="15" t="s">
        <v>10</v>
      </c>
      <c r="C65" s="15" t="s">
        <v>85</v>
      </c>
      <c r="D65" s="15" t="s">
        <v>112</v>
      </c>
      <c r="E65" s="15" t="s">
        <v>64</v>
      </c>
      <c r="F65" s="13" t="s">
        <v>127</v>
      </c>
      <c r="G65" s="13" t="s">
        <v>131</v>
      </c>
      <c r="H65" s="16">
        <v>10.75</v>
      </c>
      <c r="I65" s="16"/>
      <c r="J65" s="16"/>
      <c r="K65" s="16">
        <v>2.85</v>
      </c>
      <c r="L65" s="14">
        <f t="shared" si="0"/>
        <v>10.75</v>
      </c>
      <c r="M65" s="13" t="s">
        <v>14</v>
      </c>
      <c r="N65" s="2"/>
      <c r="O65" s="3" t="str">
        <f t="shared" si="1"/>
        <v/>
      </c>
      <c r="P65" s="3" t="str">
        <f t="shared" si="2"/>
        <v/>
      </c>
      <c r="Q65" s="4"/>
      <c r="R65" s="3" t="str">
        <f t="shared" si="3"/>
        <v/>
      </c>
      <c r="S65" s="5" t="str">
        <f t="shared" si="4"/>
        <v/>
      </c>
      <c r="T65" s="5" t="str">
        <f t="shared" si="5"/>
        <v/>
      </c>
    </row>
    <row r="66" spans="1:20" x14ac:dyDescent="0.2">
      <c r="A66" s="15" t="s">
        <v>9</v>
      </c>
      <c r="B66" s="15" t="s">
        <v>10</v>
      </c>
      <c r="C66" s="15" t="s">
        <v>85</v>
      </c>
      <c r="D66" s="15" t="s">
        <v>113</v>
      </c>
      <c r="E66" s="15" t="s">
        <v>114</v>
      </c>
      <c r="F66" s="13" t="s">
        <v>127</v>
      </c>
      <c r="G66" s="13" t="s">
        <v>131</v>
      </c>
      <c r="H66" s="16">
        <v>9.3000000000000007</v>
      </c>
      <c r="I66" s="16"/>
      <c r="J66" s="16"/>
      <c r="K66" s="16">
        <v>2.85</v>
      </c>
      <c r="L66" s="14">
        <f t="shared" si="0"/>
        <v>9.3000000000000007</v>
      </c>
      <c r="M66" s="13" t="s">
        <v>14</v>
      </c>
      <c r="N66" s="2"/>
      <c r="O66" s="3" t="str">
        <f t="shared" si="1"/>
        <v/>
      </c>
      <c r="P66" s="3" t="str">
        <f t="shared" si="2"/>
        <v/>
      </c>
      <c r="Q66" s="4"/>
      <c r="R66" s="3" t="str">
        <f t="shared" si="3"/>
        <v/>
      </c>
      <c r="S66" s="5" t="str">
        <f t="shared" si="4"/>
        <v/>
      </c>
      <c r="T66" s="5" t="str">
        <f t="shared" si="5"/>
        <v/>
      </c>
    </row>
    <row r="67" spans="1:20" x14ac:dyDescent="0.2">
      <c r="A67" s="15" t="s">
        <v>9</v>
      </c>
      <c r="B67" s="15" t="s">
        <v>10</v>
      </c>
      <c r="C67" s="15" t="s">
        <v>85</v>
      </c>
      <c r="D67" s="15" t="s">
        <v>115</v>
      </c>
      <c r="E67" s="15" t="s">
        <v>116</v>
      </c>
      <c r="F67" s="13" t="s">
        <v>127</v>
      </c>
      <c r="G67" s="13" t="s">
        <v>131</v>
      </c>
      <c r="H67" s="16">
        <v>7.27</v>
      </c>
      <c r="I67" s="16"/>
      <c r="J67" s="16"/>
      <c r="K67" s="16">
        <v>2.85</v>
      </c>
      <c r="L67" s="14">
        <f t="shared" si="0"/>
        <v>7.27</v>
      </c>
      <c r="M67" s="13" t="s">
        <v>14</v>
      </c>
      <c r="N67" s="2"/>
      <c r="O67" s="3" t="str">
        <f t="shared" si="1"/>
        <v/>
      </c>
      <c r="P67" s="3" t="str">
        <f t="shared" si="2"/>
        <v/>
      </c>
      <c r="Q67" s="4"/>
      <c r="R67" s="3" t="str">
        <f t="shared" si="3"/>
        <v/>
      </c>
      <c r="S67" s="5" t="str">
        <f t="shared" si="4"/>
        <v/>
      </c>
      <c r="T67" s="5" t="str">
        <f t="shared" si="5"/>
        <v/>
      </c>
    </row>
    <row r="68" spans="1:20" x14ac:dyDescent="0.2">
      <c r="A68" s="15" t="s">
        <v>9</v>
      </c>
      <c r="B68" s="15" t="s">
        <v>10</v>
      </c>
      <c r="C68" s="15" t="s">
        <v>85</v>
      </c>
      <c r="D68" s="15" t="s">
        <v>117</v>
      </c>
      <c r="E68" s="15" t="s">
        <v>96</v>
      </c>
      <c r="F68" s="13" t="s">
        <v>127</v>
      </c>
      <c r="G68" s="13" t="s">
        <v>131</v>
      </c>
      <c r="H68" s="16">
        <v>110.1</v>
      </c>
      <c r="I68" s="16"/>
      <c r="J68" s="16"/>
      <c r="K68" s="16">
        <v>2.85</v>
      </c>
      <c r="L68" s="14">
        <f t="shared" si="0"/>
        <v>110.1</v>
      </c>
      <c r="M68" s="13" t="s">
        <v>14</v>
      </c>
      <c r="N68" s="2"/>
      <c r="O68" s="3" t="str">
        <f t="shared" si="1"/>
        <v/>
      </c>
      <c r="P68" s="3" t="str">
        <f t="shared" si="2"/>
        <v/>
      </c>
      <c r="Q68" s="4"/>
      <c r="R68" s="3" t="str">
        <f t="shared" si="3"/>
        <v/>
      </c>
      <c r="S68" s="5" t="str">
        <f t="shared" si="4"/>
        <v/>
      </c>
      <c r="T68" s="5" t="str">
        <f t="shared" si="5"/>
        <v/>
      </c>
    </row>
    <row r="69" spans="1:20" x14ac:dyDescent="0.2">
      <c r="A69" s="15" t="s">
        <v>9</v>
      </c>
      <c r="B69" s="15" t="s">
        <v>10</v>
      </c>
      <c r="C69" s="15" t="s">
        <v>85</v>
      </c>
      <c r="D69" s="15" t="s">
        <v>118</v>
      </c>
      <c r="E69" s="15" t="s">
        <v>13</v>
      </c>
      <c r="F69" s="13" t="s">
        <v>129</v>
      </c>
      <c r="G69" s="13" t="s">
        <v>131</v>
      </c>
      <c r="H69" s="16"/>
      <c r="I69" s="16"/>
      <c r="J69" s="16">
        <v>40.619999999999997</v>
      </c>
      <c r="K69" s="16">
        <v>2.85</v>
      </c>
      <c r="L69" s="14">
        <f t="shared" ref="L69:L71" si="6">SUM(H69:J69)</f>
        <v>40.619999999999997</v>
      </c>
      <c r="M69" s="13" t="s">
        <v>14</v>
      </c>
      <c r="N69" s="2"/>
      <c r="O69" s="3" t="str">
        <f t="shared" ref="O69:O71" si="7">IF(N69&gt;0,L69/N69,"")</f>
        <v/>
      </c>
      <c r="P69" s="3" t="str">
        <f t="shared" ref="P69:P71" si="8">IF(N69&gt;0,O69*G69,"")</f>
        <v/>
      </c>
      <c r="Q69" s="4"/>
      <c r="R69" s="3" t="str">
        <f t="shared" ref="R69:R71" si="9">IF(N69&gt;0,ROUND(Q69/N69,5),"")</f>
        <v/>
      </c>
      <c r="S69" s="5" t="str">
        <f t="shared" ref="S69:S71" si="10">IF(N69&gt;0,ROUND(G69*L69*R69,2),"")</f>
        <v/>
      </c>
      <c r="T69" s="5" t="str">
        <f t="shared" ref="T69:T71" si="11">IF(N69&gt;0,ROUND(S69/12,2),"")</f>
        <v/>
      </c>
    </row>
    <row r="70" spans="1:20" x14ac:dyDescent="0.2">
      <c r="A70" s="15" t="s">
        <v>9</v>
      </c>
      <c r="B70" s="15" t="s">
        <v>10</v>
      </c>
      <c r="C70" s="15" t="s">
        <v>85</v>
      </c>
      <c r="D70" s="15" t="s">
        <v>119</v>
      </c>
      <c r="E70" s="15" t="s">
        <v>120</v>
      </c>
      <c r="F70" s="13" t="s">
        <v>129</v>
      </c>
      <c r="G70" s="13" t="s">
        <v>131</v>
      </c>
      <c r="H70" s="16">
        <v>4.07</v>
      </c>
      <c r="I70" s="16"/>
      <c r="J70" s="16"/>
      <c r="K70" s="16">
        <v>2.5</v>
      </c>
      <c r="L70" s="14">
        <f t="shared" si="6"/>
        <v>4.07</v>
      </c>
      <c r="M70" s="13" t="s">
        <v>14</v>
      </c>
      <c r="N70" s="2"/>
      <c r="O70" s="3" t="str">
        <f t="shared" si="7"/>
        <v/>
      </c>
      <c r="P70" s="3" t="str">
        <f t="shared" si="8"/>
        <v/>
      </c>
      <c r="Q70" s="4"/>
      <c r="R70" s="3" t="str">
        <f t="shared" si="9"/>
        <v/>
      </c>
      <c r="S70" s="5" t="str">
        <f t="shared" si="10"/>
        <v/>
      </c>
      <c r="T70" s="5" t="str">
        <f t="shared" si="11"/>
        <v/>
      </c>
    </row>
    <row r="71" spans="1:20" ht="13.5" thickBot="1" x14ac:dyDescent="0.25">
      <c r="A71" s="13" t="s">
        <v>9</v>
      </c>
      <c r="B71" s="13" t="s">
        <v>10</v>
      </c>
      <c r="C71" s="13" t="s">
        <v>11</v>
      </c>
      <c r="D71" s="13" t="s">
        <v>121</v>
      </c>
      <c r="E71" s="13" t="s">
        <v>122</v>
      </c>
      <c r="F71" s="13" t="s">
        <v>151</v>
      </c>
      <c r="G71" s="13"/>
      <c r="H71" s="14">
        <v>10.97</v>
      </c>
      <c r="I71" s="14"/>
      <c r="J71" s="14"/>
      <c r="K71" s="14">
        <v>3</v>
      </c>
      <c r="L71" s="14">
        <f t="shared" si="6"/>
        <v>10.97</v>
      </c>
      <c r="M71" s="13" t="s">
        <v>123</v>
      </c>
      <c r="N71" s="2"/>
      <c r="O71" s="3" t="str">
        <f t="shared" si="7"/>
        <v/>
      </c>
      <c r="P71" s="3" t="str">
        <f t="shared" si="8"/>
        <v/>
      </c>
      <c r="Q71" s="4"/>
      <c r="R71" s="3" t="str">
        <f t="shared" si="9"/>
        <v/>
      </c>
      <c r="S71" s="50" t="str">
        <f t="shared" si="10"/>
        <v/>
      </c>
      <c r="T71" s="50" t="str">
        <f t="shared" si="11"/>
        <v/>
      </c>
    </row>
    <row r="72" spans="1:20" s="46" customFormat="1" ht="21" customHeight="1" thickBot="1" x14ac:dyDescent="0.25">
      <c r="L72" s="47"/>
      <c r="N72" s="48"/>
      <c r="O72" s="49"/>
      <c r="P72" s="49"/>
      <c r="Q72" s="48"/>
      <c r="R72" s="49"/>
      <c r="S72" s="8">
        <f>SUM(S4:S71)</f>
        <v>0</v>
      </c>
      <c r="T72" s="8">
        <f>SUM(T4:T71)</f>
        <v>0</v>
      </c>
    </row>
    <row r="73" spans="1:20" s="46" customFormat="1" x14ac:dyDescent="0.2">
      <c r="L73" s="47"/>
      <c r="N73" s="48"/>
      <c r="O73" s="49"/>
      <c r="P73" s="49"/>
      <c r="Q73" s="48"/>
      <c r="R73" s="49"/>
      <c r="S73" s="49"/>
      <c r="T73" s="49"/>
    </row>
  </sheetData>
  <sheetProtection algorithmName="SHA-512" hashValue="a4+FpceFsguZSOcXVw0GBTLgo4XqMQIAEiej1S06/aqNv2rMjMtDjnnuJMVevWAv0m8FHjiR4Bv7NCfG+ZP3sw==" saltValue="BwK6YIc+3crB1yqq8eG6Yw==" spinCount="100000" sheet="1" objects="1" scenarios="1"/>
  <autoFilter ref="A3:G72"/>
  <pageMargins left="0.7" right="0.7" top="0.78740157499999996" bottom="0.78740157499999996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workbookViewId="0">
      <selection activeCell="F5" sqref="F5"/>
    </sheetView>
  </sheetViews>
  <sheetFormatPr baseColWidth="10" defaultRowHeight="12.75" x14ac:dyDescent="0.2"/>
  <cols>
    <col min="1" max="1" width="21.28515625" style="26" customWidth="1"/>
    <col min="2" max="2" width="17.140625" style="26" bestFit="1" customWidth="1"/>
    <col min="3" max="3" width="13.42578125" style="26" customWidth="1"/>
    <col min="4" max="4" width="70.140625" style="26" customWidth="1"/>
    <col min="5" max="5" width="15" style="26" customWidth="1"/>
    <col min="6" max="16384" width="11.42578125" style="26"/>
  </cols>
  <sheetData>
    <row r="1" spans="1:9" ht="13.5" thickBot="1" x14ac:dyDescent="0.25">
      <c r="F1" s="54" t="s">
        <v>189</v>
      </c>
      <c r="G1" s="55"/>
      <c r="H1" s="56"/>
      <c r="I1" s="57"/>
    </row>
    <row r="2" spans="1:9" x14ac:dyDescent="0.2">
      <c r="F2" s="58"/>
      <c r="G2" s="59"/>
      <c r="H2" s="60" t="s">
        <v>190</v>
      </c>
      <c r="I2" s="60" t="s">
        <v>190</v>
      </c>
    </row>
    <row r="3" spans="1:9" ht="13.5" thickBot="1" x14ac:dyDescent="0.25">
      <c r="F3" s="61" t="s">
        <v>191</v>
      </c>
      <c r="G3" s="62" t="s">
        <v>192</v>
      </c>
      <c r="H3" s="63" t="s">
        <v>193</v>
      </c>
      <c r="I3" s="63" t="s">
        <v>145</v>
      </c>
    </row>
    <row r="4" spans="1:9" s="65" customFormat="1" ht="32.25" customHeight="1" thickBot="1" x14ac:dyDescent="0.25">
      <c r="A4" s="66" t="s">
        <v>2</v>
      </c>
      <c r="B4" s="67" t="s">
        <v>153</v>
      </c>
      <c r="C4" s="67" t="s">
        <v>154</v>
      </c>
      <c r="D4" s="67" t="s">
        <v>155</v>
      </c>
      <c r="E4" s="68" t="s">
        <v>156</v>
      </c>
      <c r="F4" s="69"/>
      <c r="G4" s="70"/>
      <c r="H4" s="64" t="s">
        <v>194</v>
      </c>
      <c r="I4" s="64" t="s">
        <v>195</v>
      </c>
    </row>
    <row r="5" spans="1:9" s="52" customFormat="1" ht="24" x14ac:dyDescent="0.2">
      <c r="A5" s="83" t="s">
        <v>196</v>
      </c>
      <c r="B5" s="84" t="s">
        <v>157</v>
      </c>
      <c r="C5" s="84" t="s">
        <v>158</v>
      </c>
      <c r="D5" s="85" t="s">
        <v>171</v>
      </c>
      <c r="E5" s="86">
        <v>5.24</v>
      </c>
      <c r="F5" s="87"/>
      <c r="G5" s="87"/>
      <c r="H5" s="88">
        <f>G5*E6</f>
        <v>0</v>
      </c>
      <c r="I5" s="89">
        <f t="shared" ref="I5" si="0">H5*2</f>
        <v>0</v>
      </c>
    </row>
    <row r="6" spans="1:9" s="52" customFormat="1" x14ac:dyDescent="0.2">
      <c r="A6" s="90" t="s">
        <v>196</v>
      </c>
      <c r="B6" s="72" t="s">
        <v>157</v>
      </c>
      <c r="C6" s="72" t="s">
        <v>158</v>
      </c>
      <c r="D6" s="71" t="s">
        <v>172</v>
      </c>
      <c r="E6" s="73">
        <v>6.4700000000000006</v>
      </c>
      <c r="F6" s="74"/>
      <c r="G6" s="74"/>
      <c r="H6" s="75">
        <f t="shared" ref="H6:H42" si="1">G6*E7</f>
        <v>0</v>
      </c>
      <c r="I6" s="91">
        <f t="shared" ref="I6:I42" si="2">H6*2</f>
        <v>0</v>
      </c>
    </row>
    <row r="7" spans="1:9" s="52" customFormat="1" ht="24" x14ac:dyDescent="0.2">
      <c r="A7" s="90" t="s">
        <v>197</v>
      </c>
      <c r="B7" s="72" t="s">
        <v>157</v>
      </c>
      <c r="C7" s="72" t="s">
        <v>158</v>
      </c>
      <c r="D7" s="71" t="s">
        <v>173</v>
      </c>
      <c r="E7" s="73">
        <v>6.4700000000000006</v>
      </c>
      <c r="F7" s="74"/>
      <c r="G7" s="74"/>
      <c r="H7" s="75">
        <f t="shared" si="1"/>
        <v>0</v>
      </c>
      <c r="I7" s="91">
        <f t="shared" si="2"/>
        <v>0</v>
      </c>
    </row>
    <row r="8" spans="1:9" s="52" customFormat="1" ht="24" x14ac:dyDescent="0.2">
      <c r="A8" s="90" t="s">
        <v>197</v>
      </c>
      <c r="B8" s="72" t="s">
        <v>157</v>
      </c>
      <c r="C8" s="72" t="s">
        <v>158</v>
      </c>
      <c r="D8" s="71" t="s">
        <v>174</v>
      </c>
      <c r="E8" s="73">
        <v>3.16</v>
      </c>
      <c r="F8" s="74"/>
      <c r="G8" s="74"/>
      <c r="H8" s="75">
        <f t="shared" si="1"/>
        <v>0</v>
      </c>
      <c r="I8" s="91">
        <f t="shared" si="2"/>
        <v>0</v>
      </c>
    </row>
    <row r="9" spans="1:9" s="52" customFormat="1" ht="24" x14ac:dyDescent="0.2">
      <c r="A9" s="90" t="s">
        <v>198</v>
      </c>
      <c r="B9" s="72" t="s">
        <v>157</v>
      </c>
      <c r="C9" s="72" t="s">
        <v>158</v>
      </c>
      <c r="D9" s="71" t="s">
        <v>174</v>
      </c>
      <c r="E9" s="73">
        <v>3.16</v>
      </c>
      <c r="F9" s="74"/>
      <c r="G9" s="74"/>
      <c r="H9" s="75">
        <f t="shared" si="1"/>
        <v>0</v>
      </c>
      <c r="I9" s="91">
        <f t="shared" si="2"/>
        <v>0</v>
      </c>
    </row>
    <row r="10" spans="1:9" s="52" customFormat="1" ht="24" x14ac:dyDescent="0.2">
      <c r="A10" s="90" t="s">
        <v>199</v>
      </c>
      <c r="B10" s="72" t="s">
        <v>157</v>
      </c>
      <c r="C10" s="72" t="s">
        <v>158</v>
      </c>
      <c r="D10" s="71" t="s">
        <v>174</v>
      </c>
      <c r="E10" s="73">
        <v>3.16</v>
      </c>
      <c r="F10" s="74"/>
      <c r="G10" s="74"/>
      <c r="H10" s="75">
        <f t="shared" si="1"/>
        <v>0</v>
      </c>
      <c r="I10" s="91">
        <f t="shared" si="2"/>
        <v>0</v>
      </c>
    </row>
    <row r="11" spans="1:9" s="52" customFormat="1" ht="24" x14ac:dyDescent="0.2">
      <c r="A11" s="90" t="s">
        <v>200</v>
      </c>
      <c r="B11" s="72" t="s">
        <v>157</v>
      </c>
      <c r="C11" s="72" t="s">
        <v>158</v>
      </c>
      <c r="D11" s="71" t="s">
        <v>175</v>
      </c>
      <c r="E11" s="73">
        <v>1.5</v>
      </c>
      <c r="F11" s="74"/>
      <c r="G11" s="74"/>
      <c r="H11" s="75">
        <f t="shared" si="1"/>
        <v>0</v>
      </c>
      <c r="I11" s="91">
        <f t="shared" si="2"/>
        <v>0</v>
      </c>
    </row>
    <row r="12" spans="1:9" s="52" customFormat="1" ht="24" x14ac:dyDescent="0.2">
      <c r="A12" s="90" t="s">
        <v>201</v>
      </c>
      <c r="B12" s="72" t="s">
        <v>157</v>
      </c>
      <c r="C12" s="72" t="s">
        <v>158</v>
      </c>
      <c r="D12" s="71" t="s">
        <v>174</v>
      </c>
      <c r="E12" s="73">
        <v>3.16</v>
      </c>
      <c r="F12" s="74"/>
      <c r="G12" s="74"/>
      <c r="H12" s="75">
        <f t="shared" si="1"/>
        <v>0</v>
      </c>
      <c r="I12" s="91">
        <f t="shared" si="2"/>
        <v>0</v>
      </c>
    </row>
    <row r="13" spans="1:9" s="52" customFormat="1" ht="24" x14ac:dyDescent="0.2">
      <c r="A13" s="90" t="s">
        <v>201</v>
      </c>
      <c r="B13" s="72" t="s">
        <v>157</v>
      </c>
      <c r="C13" s="72" t="s">
        <v>158</v>
      </c>
      <c r="D13" s="71" t="s">
        <v>176</v>
      </c>
      <c r="E13" s="73">
        <v>1.5</v>
      </c>
      <c r="F13" s="74"/>
      <c r="G13" s="74"/>
      <c r="H13" s="75">
        <f t="shared" si="1"/>
        <v>0</v>
      </c>
      <c r="I13" s="91">
        <f t="shared" si="2"/>
        <v>0</v>
      </c>
    </row>
    <row r="14" spans="1:9" s="53" customFormat="1" ht="24" x14ac:dyDescent="0.2">
      <c r="A14" s="92" t="s">
        <v>201</v>
      </c>
      <c r="B14" s="77" t="s">
        <v>159</v>
      </c>
      <c r="C14" s="77" t="s">
        <v>160</v>
      </c>
      <c r="D14" s="76" t="s">
        <v>177</v>
      </c>
      <c r="E14" s="73">
        <v>2.7</v>
      </c>
      <c r="F14" s="74"/>
      <c r="G14" s="74"/>
      <c r="H14" s="75">
        <f t="shared" si="1"/>
        <v>0</v>
      </c>
      <c r="I14" s="91">
        <f t="shared" si="2"/>
        <v>0</v>
      </c>
    </row>
    <row r="15" spans="1:9" s="53" customFormat="1" ht="24" x14ac:dyDescent="0.2">
      <c r="A15" s="93" t="s">
        <v>26</v>
      </c>
      <c r="B15" s="77" t="s">
        <v>161</v>
      </c>
      <c r="C15" s="77" t="s">
        <v>162</v>
      </c>
      <c r="D15" s="76" t="s">
        <v>178</v>
      </c>
      <c r="E15" s="73">
        <v>154.38</v>
      </c>
      <c r="F15" s="74"/>
      <c r="G15" s="74"/>
      <c r="H15" s="75">
        <f t="shared" si="1"/>
        <v>0</v>
      </c>
      <c r="I15" s="91">
        <f t="shared" si="2"/>
        <v>0</v>
      </c>
    </row>
    <row r="16" spans="1:9" s="53" customFormat="1" ht="24" x14ac:dyDescent="0.2">
      <c r="A16" s="92" t="s">
        <v>202</v>
      </c>
      <c r="B16" s="77" t="s">
        <v>159</v>
      </c>
      <c r="C16" s="77" t="s">
        <v>160</v>
      </c>
      <c r="D16" s="76" t="s">
        <v>177</v>
      </c>
      <c r="E16" s="73">
        <v>2.7</v>
      </c>
      <c r="F16" s="74"/>
      <c r="G16" s="74"/>
      <c r="H16" s="75">
        <f t="shared" si="1"/>
        <v>0</v>
      </c>
      <c r="I16" s="91">
        <f t="shared" si="2"/>
        <v>0</v>
      </c>
    </row>
    <row r="17" spans="1:9" s="53" customFormat="1" ht="24" x14ac:dyDescent="0.2">
      <c r="A17" s="92" t="s">
        <v>203</v>
      </c>
      <c r="B17" s="77" t="s">
        <v>159</v>
      </c>
      <c r="C17" s="77" t="s">
        <v>160</v>
      </c>
      <c r="D17" s="76" t="s">
        <v>163</v>
      </c>
      <c r="E17" s="73">
        <v>2.7</v>
      </c>
      <c r="F17" s="74"/>
      <c r="G17" s="74"/>
      <c r="H17" s="75">
        <f t="shared" si="1"/>
        <v>0</v>
      </c>
      <c r="I17" s="91">
        <f t="shared" si="2"/>
        <v>0</v>
      </c>
    </row>
    <row r="18" spans="1:9" s="53" customFormat="1" ht="24" x14ac:dyDescent="0.2">
      <c r="A18" s="92" t="s">
        <v>204</v>
      </c>
      <c r="B18" s="77" t="s">
        <v>157</v>
      </c>
      <c r="C18" s="77" t="s">
        <v>158</v>
      </c>
      <c r="D18" s="76" t="s">
        <v>179</v>
      </c>
      <c r="E18" s="73">
        <v>8.24</v>
      </c>
      <c r="F18" s="74"/>
      <c r="G18" s="74"/>
      <c r="H18" s="75">
        <f t="shared" si="1"/>
        <v>0</v>
      </c>
      <c r="I18" s="91">
        <f t="shared" si="2"/>
        <v>0</v>
      </c>
    </row>
    <row r="19" spans="1:9" s="53" customFormat="1" ht="51" customHeight="1" x14ac:dyDescent="0.2">
      <c r="A19" s="92" t="s">
        <v>204</v>
      </c>
      <c r="B19" s="78" t="s">
        <v>164</v>
      </c>
      <c r="C19" s="77" t="s">
        <v>160</v>
      </c>
      <c r="D19" s="76" t="s">
        <v>165</v>
      </c>
      <c r="E19" s="73">
        <v>1.35</v>
      </c>
      <c r="F19" s="74"/>
      <c r="G19" s="74"/>
      <c r="H19" s="75">
        <f t="shared" si="1"/>
        <v>0</v>
      </c>
      <c r="I19" s="91">
        <f t="shared" si="2"/>
        <v>0</v>
      </c>
    </row>
    <row r="20" spans="1:9" s="52" customFormat="1" ht="24" x14ac:dyDescent="0.2">
      <c r="A20" s="90" t="s">
        <v>205</v>
      </c>
      <c r="B20" s="72" t="s">
        <v>157</v>
      </c>
      <c r="C20" s="72" t="s">
        <v>158</v>
      </c>
      <c r="D20" s="71" t="s">
        <v>180</v>
      </c>
      <c r="E20" s="73">
        <v>2.58</v>
      </c>
      <c r="F20" s="74"/>
      <c r="G20" s="74"/>
      <c r="H20" s="75">
        <f t="shared" si="1"/>
        <v>0</v>
      </c>
      <c r="I20" s="91">
        <f t="shared" si="2"/>
        <v>0</v>
      </c>
    </row>
    <row r="21" spans="1:9" s="52" customFormat="1" ht="24" x14ac:dyDescent="0.2">
      <c r="A21" s="90" t="s">
        <v>206</v>
      </c>
      <c r="B21" s="72" t="s">
        <v>157</v>
      </c>
      <c r="C21" s="72" t="s">
        <v>158</v>
      </c>
      <c r="D21" s="71" t="s">
        <v>181</v>
      </c>
      <c r="E21" s="73">
        <v>1.26</v>
      </c>
      <c r="F21" s="74"/>
      <c r="G21" s="74"/>
      <c r="H21" s="75">
        <f t="shared" si="1"/>
        <v>0</v>
      </c>
      <c r="I21" s="91">
        <f t="shared" si="2"/>
        <v>0</v>
      </c>
    </row>
    <row r="22" spans="1:9" s="52" customFormat="1" x14ac:dyDescent="0.2">
      <c r="A22" s="90" t="s">
        <v>207</v>
      </c>
      <c r="B22" s="72" t="s">
        <v>157</v>
      </c>
      <c r="C22" s="72" t="s">
        <v>158</v>
      </c>
      <c r="D22" s="71" t="s">
        <v>174</v>
      </c>
      <c r="E22" s="73">
        <v>3.16</v>
      </c>
      <c r="F22" s="74"/>
      <c r="G22" s="74"/>
      <c r="H22" s="75">
        <f t="shared" si="1"/>
        <v>0</v>
      </c>
      <c r="I22" s="91">
        <f t="shared" si="2"/>
        <v>0</v>
      </c>
    </row>
    <row r="23" spans="1:9" s="52" customFormat="1" x14ac:dyDescent="0.2">
      <c r="A23" s="90" t="s">
        <v>207</v>
      </c>
      <c r="B23" s="72" t="s">
        <v>157</v>
      </c>
      <c r="C23" s="72" t="s">
        <v>158</v>
      </c>
      <c r="D23" s="71" t="s">
        <v>180</v>
      </c>
      <c r="E23" s="73">
        <v>1.5</v>
      </c>
      <c r="F23" s="74"/>
      <c r="G23" s="74"/>
      <c r="H23" s="75">
        <f t="shared" si="1"/>
        <v>0</v>
      </c>
      <c r="I23" s="91">
        <f t="shared" si="2"/>
        <v>0</v>
      </c>
    </row>
    <row r="24" spans="1:9" s="52" customFormat="1" x14ac:dyDescent="0.2">
      <c r="A24" s="90" t="s">
        <v>207</v>
      </c>
      <c r="B24" s="72" t="s">
        <v>157</v>
      </c>
      <c r="C24" s="72" t="s">
        <v>158</v>
      </c>
      <c r="D24" s="71" t="s">
        <v>180</v>
      </c>
      <c r="E24" s="73">
        <v>1.5</v>
      </c>
      <c r="F24" s="74"/>
      <c r="G24" s="74"/>
      <c r="H24" s="75">
        <f t="shared" si="1"/>
        <v>0</v>
      </c>
      <c r="I24" s="91">
        <f t="shared" si="2"/>
        <v>0</v>
      </c>
    </row>
    <row r="25" spans="1:9" s="52" customFormat="1" x14ac:dyDescent="0.2">
      <c r="A25" s="90" t="s">
        <v>207</v>
      </c>
      <c r="B25" s="72" t="s">
        <v>157</v>
      </c>
      <c r="C25" s="72" t="s">
        <v>158</v>
      </c>
      <c r="D25" s="71" t="s">
        <v>174</v>
      </c>
      <c r="E25" s="73">
        <v>3.16</v>
      </c>
      <c r="F25" s="74"/>
      <c r="G25" s="74"/>
      <c r="H25" s="75">
        <f t="shared" si="1"/>
        <v>0</v>
      </c>
      <c r="I25" s="91">
        <f t="shared" si="2"/>
        <v>0</v>
      </c>
    </row>
    <row r="26" spans="1:9" s="52" customFormat="1" ht="24" x14ac:dyDescent="0.2">
      <c r="A26" s="90" t="s">
        <v>208</v>
      </c>
      <c r="B26" s="72" t="s">
        <v>157</v>
      </c>
      <c r="C26" s="72" t="s">
        <v>158</v>
      </c>
      <c r="D26" s="71" t="s">
        <v>173</v>
      </c>
      <c r="E26" s="73">
        <v>19.41</v>
      </c>
      <c r="F26" s="74"/>
      <c r="G26" s="74"/>
      <c r="H26" s="75">
        <f t="shared" si="1"/>
        <v>0</v>
      </c>
      <c r="I26" s="91">
        <f t="shared" si="2"/>
        <v>0</v>
      </c>
    </row>
    <row r="27" spans="1:9" s="52" customFormat="1" ht="24" x14ac:dyDescent="0.2">
      <c r="A27" s="90" t="s">
        <v>208</v>
      </c>
      <c r="B27" s="72" t="s">
        <v>157</v>
      </c>
      <c r="C27" s="72" t="s">
        <v>158</v>
      </c>
      <c r="D27" s="71" t="s">
        <v>182</v>
      </c>
      <c r="E27" s="73">
        <v>7.29</v>
      </c>
      <c r="F27" s="74"/>
      <c r="G27" s="74"/>
      <c r="H27" s="75">
        <f t="shared" si="1"/>
        <v>0</v>
      </c>
      <c r="I27" s="91">
        <f t="shared" si="2"/>
        <v>0</v>
      </c>
    </row>
    <row r="28" spans="1:9" s="52" customFormat="1" ht="24" x14ac:dyDescent="0.2">
      <c r="A28" s="90" t="s">
        <v>208</v>
      </c>
      <c r="B28" s="72" t="s">
        <v>157</v>
      </c>
      <c r="C28" s="72" t="s">
        <v>158</v>
      </c>
      <c r="D28" s="71" t="s">
        <v>183</v>
      </c>
      <c r="E28" s="73">
        <v>8.24</v>
      </c>
      <c r="F28" s="74"/>
      <c r="G28" s="74"/>
      <c r="H28" s="75">
        <f t="shared" si="1"/>
        <v>0</v>
      </c>
      <c r="I28" s="91">
        <f t="shared" si="2"/>
        <v>0</v>
      </c>
    </row>
    <row r="29" spans="1:9" s="52" customFormat="1" ht="24" x14ac:dyDescent="0.2">
      <c r="A29" s="90" t="s">
        <v>209</v>
      </c>
      <c r="B29" s="72" t="s">
        <v>157</v>
      </c>
      <c r="C29" s="72" t="s">
        <v>158</v>
      </c>
      <c r="D29" s="71" t="s">
        <v>184</v>
      </c>
      <c r="E29" s="73">
        <v>8.24</v>
      </c>
      <c r="F29" s="74"/>
      <c r="G29" s="74"/>
      <c r="H29" s="75">
        <f t="shared" si="1"/>
        <v>0</v>
      </c>
      <c r="I29" s="91">
        <f t="shared" si="2"/>
        <v>0</v>
      </c>
    </row>
    <row r="30" spans="1:9" s="52" customFormat="1" ht="24" x14ac:dyDescent="0.2">
      <c r="A30" s="90" t="s">
        <v>209</v>
      </c>
      <c r="B30" s="72" t="s">
        <v>157</v>
      </c>
      <c r="C30" s="72" t="s">
        <v>158</v>
      </c>
      <c r="D30" s="71" t="s">
        <v>185</v>
      </c>
      <c r="E30" s="73">
        <v>2.52</v>
      </c>
      <c r="F30" s="74"/>
      <c r="G30" s="74"/>
      <c r="H30" s="75">
        <f t="shared" si="1"/>
        <v>0</v>
      </c>
      <c r="I30" s="91">
        <f t="shared" si="2"/>
        <v>0</v>
      </c>
    </row>
    <row r="31" spans="1:9" s="52" customFormat="1" ht="24" x14ac:dyDescent="0.2">
      <c r="A31" s="90" t="s">
        <v>210</v>
      </c>
      <c r="B31" s="72" t="s">
        <v>157</v>
      </c>
      <c r="C31" s="72" t="s">
        <v>158</v>
      </c>
      <c r="D31" s="71" t="s">
        <v>184</v>
      </c>
      <c r="E31" s="73">
        <v>8.24</v>
      </c>
      <c r="F31" s="74"/>
      <c r="G31" s="74"/>
      <c r="H31" s="75">
        <f t="shared" si="1"/>
        <v>0</v>
      </c>
      <c r="I31" s="91">
        <f t="shared" si="2"/>
        <v>0</v>
      </c>
    </row>
    <row r="32" spans="1:9" s="53" customFormat="1" ht="24" x14ac:dyDescent="0.2">
      <c r="A32" s="92" t="s">
        <v>211</v>
      </c>
      <c r="B32" s="77" t="s">
        <v>157</v>
      </c>
      <c r="C32" s="77" t="s">
        <v>158</v>
      </c>
      <c r="D32" s="76" t="s">
        <v>166</v>
      </c>
      <c r="E32" s="73">
        <v>0.49</v>
      </c>
      <c r="F32" s="74"/>
      <c r="G32" s="74"/>
      <c r="H32" s="75">
        <f t="shared" si="1"/>
        <v>0</v>
      </c>
      <c r="I32" s="91">
        <f t="shared" si="2"/>
        <v>0</v>
      </c>
    </row>
    <row r="33" spans="1:9" s="52" customFormat="1" ht="24" x14ac:dyDescent="0.2">
      <c r="A33" s="90" t="s">
        <v>212</v>
      </c>
      <c r="B33" s="72" t="s">
        <v>157</v>
      </c>
      <c r="C33" s="72" t="s">
        <v>158</v>
      </c>
      <c r="D33" s="71" t="s">
        <v>167</v>
      </c>
      <c r="E33" s="73">
        <v>3.7</v>
      </c>
      <c r="F33" s="74"/>
      <c r="G33" s="74"/>
      <c r="H33" s="75">
        <f t="shared" si="1"/>
        <v>0</v>
      </c>
      <c r="I33" s="91">
        <f t="shared" si="2"/>
        <v>0</v>
      </c>
    </row>
    <row r="34" spans="1:9" s="52" customFormat="1" ht="24" x14ac:dyDescent="0.2">
      <c r="A34" s="90" t="s">
        <v>213</v>
      </c>
      <c r="B34" s="72" t="s">
        <v>157</v>
      </c>
      <c r="C34" s="72" t="s">
        <v>158</v>
      </c>
      <c r="D34" s="71" t="s">
        <v>166</v>
      </c>
      <c r="E34" s="73">
        <v>0.49</v>
      </c>
      <c r="F34" s="74"/>
      <c r="G34" s="74"/>
      <c r="H34" s="75">
        <f t="shared" si="1"/>
        <v>0</v>
      </c>
      <c r="I34" s="91">
        <f t="shared" si="2"/>
        <v>0</v>
      </c>
    </row>
    <row r="35" spans="1:9" s="52" customFormat="1" ht="24" x14ac:dyDescent="0.2">
      <c r="A35" s="90" t="s">
        <v>214</v>
      </c>
      <c r="B35" s="72" t="s">
        <v>157</v>
      </c>
      <c r="C35" s="72" t="s">
        <v>158</v>
      </c>
      <c r="D35" s="71" t="s">
        <v>167</v>
      </c>
      <c r="E35" s="73">
        <v>3.7</v>
      </c>
      <c r="F35" s="74"/>
      <c r="G35" s="74"/>
      <c r="H35" s="75">
        <f t="shared" si="1"/>
        <v>0</v>
      </c>
      <c r="I35" s="91">
        <f t="shared" si="2"/>
        <v>0</v>
      </c>
    </row>
    <row r="36" spans="1:9" s="52" customFormat="1" ht="24" x14ac:dyDescent="0.2">
      <c r="A36" s="90" t="s">
        <v>215</v>
      </c>
      <c r="B36" s="72" t="s">
        <v>157</v>
      </c>
      <c r="C36" s="72" t="s">
        <v>158</v>
      </c>
      <c r="D36" s="71" t="s">
        <v>167</v>
      </c>
      <c r="E36" s="73">
        <v>3.7</v>
      </c>
      <c r="F36" s="74"/>
      <c r="G36" s="74"/>
      <c r="H36" s="75">
        <f t="shared" si="1"/>
        <v>0</v>
      </c>
      <c r="I36" s="91">
        <f t="shared" si="2"/>
        <v>0</v>
      </c>
    </row>
    <row r="37" spans="1:9" s="52" customFormat="1" ht="24" x14ac:dyDescent="0.2">
      <c r="A37" s="90" t="s">
        <v>216</v>
      </c>
      <c r="B37" s="72" t="s">
        <v>157</v>
      </c>
      <c r="C37" s="72" t="s">
        <v>158</v>
      </c>
      <c r="D37" s="71" t="s">
        <v>168</v>
      </c>
      <c r="E37" s="73">
        <v>1.85</v>
      </c>
      <c r="F37" s="74"/>
      <c r="G37" s="74"/>
      <c r="H37" s="75">
        <f t="shared" si="1"/>
        <v>0</v>
      </c>
      <c r="I37" s="91">
        <f t="shared" si="2"/>
        <v>0</v>
      </c>
    </row>
    <row r="38" spans="1:9" s="52" customFormat="1" ht="24" x14ac:dyDescent="0.2">
      <c r="A38" s="90" t="s">
        <v>217</v>
      </c>
      <c r="B38" s="72" t="s">
        <v>157</v>
      </c>
      <c r="C38" s="72" t="s">
        <v>158</v>
      </c>
      <c r="D38" s="71" t="s">
        <v>186</v>
      </c>
      <c r="E38" s="73">
        <v>2.13</v>
      </c>
      <c r="F38" s="74"/>
      <c r="G38" s="74"/>
      <c r="H38" s="75">
        <f t="shared" si="1"/>
        <v>0</v>
      </c>
      <c r="I38" s="91">
        <f t="shared" si="2"/>
        <v>0</v>
      </c>
    </row>
    <row r="39" spans="1:9" s="52" customFormat="1" ht="24" x14ac:dyDescent="0.2">
      <c r="A39" s="90" t="s">
        <v>218</v>
      </c>
      <c r="B39" s="72" t="s">
        <v>157</v>
      </c>
      <c r="C39" s="72" t="s">
        <v>158</v>
      </c>
      <c r="D39" s="71" t="s">
        <v>167</v>
      </c>
      <c r="E39" s="73">
        <v>2.2599999999999998</v>
      </c>
      <c r="F39" s="74"/>
      <c r="G39" s="74"/>
      <c r="H39" s="75">
        <f t="shared" si="1"/>
        <v>0</v>
      </c>
      <c r="I39" s="91">
        <f t="shared" si="2"/>
        <v>0</v>
      </c>
    </row>
    <row r="40" spans="1:9" s="52" customFormat="1" ht="24" x14ac:dyDescent="0.2">
      <c r="A40" s="90" t="s">
        <v>219</v>
      </c>
      <c r="B40" s="72" t="s">
        <v>157</v>
      </c>
      <c r="C40" s="72" t="s">
        <v>158</v>
      </c>
      <c r="D40" s="71" t="s">
        <v>187</v>
      </c>
      <c r="E40" s="73">
        <v>0.98</v>
      </c>
      <c r="F40" s="74"/>
      <c r="G40" s="74"/>
      <c r="H40" s="75">
        <f t="shared" si="1"/>
        <v>0</v>
      </c>
      <c r="I40" s="91">
        <f t="shared" si="2"/>
        <v>0</v>
      </c>
    </row>
    <row r="41" spans="1:9" s="52" customFormat="1" ht="24" x14ac:dyDescent="0.2">
      <c r="A41" s="90" t="s">
        <v>220</v>
      </c>
      <c r="B41" s="72" t="s">
        <v>157</v>
      </c>
      <c r="C41" s="72" t="s">
        <v>158</v>
      </c>
      <c r="D41" s="71" t="s">
        <v>166</v>
      </c>
      <c r="E41" s="73">
        <v>0.49</v>
      </c>
      <c r="F41" s="74"/>
      <c r="G41" s="74"/>
      <c r="H41" s="75">
        <f t="shared" si="1"/>
        <v>0</v>
      </c>
      <c r="I41" s="91">
        <f t="shared" si="2"/>
        <v>0</v>
      </c>
    </row>
    <row r="42" spans="1:9" s="52" customFormat="1" ht="24" x14ac:dyDescent="0.2">
      <c r="A42" s="90" t="s">
        <v>221</v>
      </c>
      <c r="B42" s="72" t="s">
        <v>157</v>
      </c>
      <c r="C42" s="72" t="s">
        <v>158</v>
      </c>
      <c r="D42" s="71" t="s">
        <v>188</v>
      </c>
      <c r="E42" s="73">
        <v>4.95</v>
      </c>
      <c r="F42" s="74"/>
      <c r="G42" s="74"/>
      <c r="H42" s="75">
        <f t="shared" si="1"/>
        <v>0</v>
      </c>
      <c r="I42" s="91">
        <f t="shared" si="2"/>
        <v>0</v>
      </c>
    </row>
    <row r="43" spans="1:9" x14ac:dyDescent="0.2">
      <c r="A43" s="94"/>
      <c r="B43" s="79"/>
      <c r="C43" s="79"/>
      <c r="D43" s="79"/>
      <c r="E43" s="79"/>
      <c r="F43" s="79"/>
      <c r="G43" s="79"/>
      <c r="H43" s="79"/>
      <c r="I43" s="95"/>
    </row>
    <row r="44" spans="1:9" ht="24" x14ac:dyDescent="0.2">
      <c r="A44" s="96" t="s">
        <v>169</v>
      </c>
      <c r="B44" s="81" t="s">
        <v>161</v>
      </c>
      <c r="C44" s="82"/>
      <c r="D44" s="80" t="s">
        <v>222</v>
      </c>
      <c r="E44" s="79">
        <v>36.799999999999997</v>
      </c>
      <c r="F44" s="79"/>
      <c r="G44" s="79"/>
      <c r="H44" s="79"/>
      <c r="I44" s="95"/>
    </row>
    <row r="45" spans="1:9" ht="24.75" thickBot="1" x14ac:dyDescent="0.25">
      <c r="A45" s="97" t="s">
        <v>170</v>
      </c>
      <c r="B45" s="98" t="s">
        <v>161</v>
      </c>
      <c r="C45" s="99"/>
      <c r="D45" s="100" t="s">
        <v>223</v>
      </c>
      <c r="E45" s="101">
        <v>38</v>
      </c>
      <c r="F45" s="101"/>
      <c r="G45" s="101"/>
      <c r="H45" s="101"/>
      <c r="I45" s="102"/>
    </row>
    <row r="46" spans="1:9" ht="18" customHeight="1" thickBot="1" x14ac:dyDescent="0.25">
      <c r="I46" s="103">
        <f>SUM(I5:I45)</f>
        <v>0</v>
      </c>
    </row>
  </sheetData>
  <sheetProtection algorithmName="SHA-512" hashValue="4Y6tS3+MUIc7fRviuQKsDhgeDf1UZhtmF6vj/IsCFvr+5W2W/UutqE4/Zlk8iCSX6vTr0go1M1QS4gsxZA+y2Q==" saltValue="gJWjc9OpUa7RxNNgSiS+EQ==" spinCount="100000" sheet="1" objects="1" scenarios="1"/>
  <mergeCells count="1">
    <mergeCell ref="F1:I1"/>
  </mergeCells>
  <pageMargins left="0" right="0" top="0" bottom="0" header="0" footer="0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Preiszusammenstellung Los 8</vt:lpstr>
      <vt:lpstr>RFV KCC</vt:lpstr>
      <vt:lpstr>GFV KCC</vt:lpstr>
    </vt:vector>
  </TitlesOfParts>
  <Company>Klinikum Chemnitz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Kunze, Uta</dc:creator>
  <cp:lastModifiedBy>Oehme, Janine</cp:lastModifiedBy>
  <cp:lastPrinted>2025-03-27T12:41:24Z</cp:lastPrinted>
  <dcterms:created xsi:type="dcterms:W3CDTF">2025-03-21T06:57:58Z</dcterms:created>
  <dcterms:modified xsi:type="dcterms:W3CDTF">2025-03-27T12:42:59Z</dcterms:modified>
</cp:coreProperties>
</file>