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WW\ZBM\7-Datensicherung-ZBM\SüßJ\Janine\2 - Ausschreibungen\OFFEN 2025 Unterhalts- und Glasreinigung\3. Vergabeunterlagen\Preisblätter\"/>
    </mc:Choice>
  </mc:AlternateContent>
  <bookViews>
    <workbookView xWindow="0" yWindow="0" windowWidth="23040" windowHeight="9195"/>
  </bookViews>
  <sheets>
    <sheet name="Preiszusammenstellung Los 2" sheetId="4" r:id="rId1"/>
    <sheet name="1) SVS Glasreinigung" sheetId="5" r:id="rId2"/>
    <sheet name="2) Regieleistungen" sheetId="3" r:id="rId3"/>
    <sheet name="3) GFV FS 2" sheetId="9" r:id="rId4"/>
    <sheet name="4) GFV KW" sheetId="7" r:id="rId5"/>
    <sheet name="5) GFV DS" sheetId="6" r:id="rId6"/>
    <sheet name="6) GFV FKK" sheetId="8" r:id="rId7"/>
  </sheets>
  <definedNames>
    <definedName name="_xlnm._FilterDatabase" localSheetId="3" hidden="1">'3) GFV FS 2'!$B$5:$L$5</definedName>
    <definedName name="_xlnm._FilterDatabase" localSheetId="4" hidden="1">'4) GFV KW'!$B$5:$L$5</definedName>
    <definedName name="_xlnm._FilterDatabase" localSheetId="5" hidden="1">'5) GFV DS'!$B$5:$K$5</definedName>
    <definedName name="_xlnm._FilterDatabase" localSheetId="6" hidden="1">'6) GFV FKK'!$B$5:$L$5</definedName>
    <definedName name="_Ref34657318" localSheetId="2">'2) Regieleistungen'!$A$1</definedName>
    <definedName name="_Toc415583089" localSheetId="1">'1) SVS Glasreinigung'!#REF!</definedName>
    <definedName name="_xlnm.Print_Area" localSheetId="0">'Preiszusammenstellung Los 2'!$A$1:$F$13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9" l="1"/>
  <c r="J26" i="7"/>
  <c r="I22" i="6"/>
  <c r="J18" i="8"/>
  <c r="J8" i="8"/>
  <c r="K8" i="8" s="1"/>
  <c r="L8" i="8" s="1"/>
  <c r="J9" i="8"/>
  <c r="K9" i="8" s="1"/>
  <c r="L9" i="8" s="1"/>
  <c r="J10" i="8"/>
  <c r="K10" i="8" s="1"/>
  <c r="L10" i="8" s="1"/>
  <c r="J11" i="8"/>
  <c r="K11" i="8" s="1"/>
  <c r="L11" i="8" s="1"/>
  <c r="J12" i="8"/>
  <c r="K12" i="8" s="1"/>
  <c r="L12" i="8" s="1"/>
  <c r="J13" i="8"/>
  <c r="K13" i="8" s="1"/>
  <c r="L13" i="8" s="1"/>
  <c r="J14" i="8"/>
  <c r="K14" i="8"/>
  <c r="L14" i="8" s="1"/>
  <c r="J15" i="8"/>
  <c r="K15" i="8"/>
  <c r="L15" i="8" s="1"/>
  <c r="J16" i="8"/>
  <c r="K16" i="8" s="1"/>
  <c r="L16" i="8" s="1"/>
  <c r="J17" i="8"/>
  <c r="K17" i="8" s="1"/>
  <c r="L17" i="8" s="1"/>
  <c r="K18" i="8"/>
  <c r="L18" i="8" s="1"/>
  <c r="J19" i="8"/>
  <c r="K19" i="8" s="1"/>
  <c r="L19" i="8" s="1"/>
  <c r="J20" i="8"/>
  <c r="K20" i="8"/>
  <c r="L20" i="8" s="1"/>
  <c r="J21" i="8"/>
  <c r="K21" i="8" s="1"/>
  <c r="L21" i="8" s="1"/>
  <c r="J22" i="8"/>
  <c r="K22" i="8"/>
  <c r="L22" i="8" s="1"/>
  <c r="J23" i="8"/>
  <c r="K23" i="8"/>
  <c r="L23" i="8" s="1"/>
  <c r="J24" i="8"/>
  <c r="K24" i="8" s="1"/>
  <c r="L24" i="8" s="1"/>
  <c r="J25" i="8"/>
  <c r="K25" i="8" s="1"/>
  <c r="L25" i="8" s="1"/>
  <c r="J26" i="8"/>
  <c r="K26" i="8" s="1"/>
  <c r="L26" i="8" s="1"/>
  <c r="J27" i="8"/>
  <c r="K27" i="8" s="1"/>
  <c r="L27" i="8" s="1"/>
  <c r="J28" i="8"/>
  <c r="K28" i="8"/>
  <c r="L28" i="8"/>
  <c r="J29" i="8"/>
  <c r="K29" i="8"/>
  <c r="L29" i="8"/>
  <c r="J30" i="8"/>
  <c r="K30" i="8"/>
  <c r="L30" i="8" s="1"/>
  <c r="J31" i="8"/>
  <c r="K31" i="8"/>
  <c r="L31" i="8" s="1"/>
  <c r="J32" i="8"/>
  <c r="K32" i="8" s="1"/>
  <c r="L32" i="8" s="1"/>
  <c r="J33" i="8"/>
  <c r="K33" i="8" s="1"/>
  <c r="L33" i="8" s="1"/>
  <c r="J34" i="8"/>
  <c r="K34" i="8" s="1"/>
  <c r="L34" i="8" s="1"/>
  <c r="J35" i="8"/>
  <c r="K35" i="8" s="1"/>
  <c r="L35" i="8" s="1"/>
  <c r="J36" i="8"/>
  <c r="K36" i="8"/>
  <c r="L36" i="8" s="1"/>
  <c r="J37" i="8"/>
  <c r="K37" i="8" s="1"/>
  <c r="L37" i="8" s="1"/>
  <c r="J38" i="8"/>
  <c r="K38" i="8" s="1"/>
  <c r="L38" i="8" s="1"/>
  <c r="J39" i="8"/>
  <c r="K39" i="8"/>
  <c r="L39" i="8" s="1"/>
  <c r="J40" i="8"/>
  <c r="K40" i="8"/>
  <c r="L40" i="8"/>
  <c r="J41" i="8"/>
  <c r="K41" i="8"/>
  <c r="L41" i="8"/>
  <c r="J42" i="8"/>
  <c r="K42" i="8" s="1"/>
  <c r="L42" i="8" s="1"/>
  <c r="J43" i="8"/>
  <c r="K43" i="8" s="1"/>
  <c r="L43" i="8" s="1"/>
  <c r="J44" i="8"/>
  <c r="K44" i="8" s="1"/>
  <c r="L44" i="8" s="1"/>
  <c r="J45" i="8"/>
  <c r="K45" i="8" s="1"/>
  <c r="L45" i="8" s="1"/>
  <c r="J46" i="8"/>
  <c r="K46" i="8"/>
  <c r="L46" i="8" s="1"/>
  <c r="J47" i="8"/>
  <c r="K47" i="8" s="1"/>
  <c r="L47" i="8" s="1"/>
  <c r="J48" i="8"/>
  <c r="K48" i="8" s="1"/>
  <c r="L48" i="8" s="1"/>
  <c r="J49" i="8"/>
  <c r="K49" i="8" s="1"/>
  <c r="L49" i="8" s="1"/>
  <c r="J50" i="8"/>
  <c r="K50" i="8" s="1"/>
  <c r="L50" i="8" s="1"/>
  <c r="J51" i="8"/>
  <c r="K51" i="8" s="1"/>
  <c r="L51" i="8" s="1"/>
  <c r="J52" i="8"/>
  <c r="K52" i="8"/>
  <c r="L52" i="8" s="1"/>
  <c r="J53" i="8"/>
  <c r="K53" i="8" s="1"/>
  <c r="L53" i="8" s="1"/>
  <c r="J54" i="8"/>
  <c r="K54" i="8"/>
  <c r="L54" i="8" s="1"/>
  <c r="J55" i="8"/>
  <c r="K55" i="8"/>
  <c r="L55" i="8" s="1"/>
  <c r="J56" i="8"/>
  <c r="K56" i="8" s="1"/>
  <c r="L56" i="8" s="1"/>
  <c r="J57" i="8"/>
  <c r="K57" i="8" s="1"/>
  <c r="L57" i="8" s="1"/>
  <c r="J58" i="8"/>
  <c r="K58" i="8" s="1"/>
  <c r="L58" i="8" s="1"/>
  <c r="J59" i="8"/>
  <c r="K59" i="8" s="1"/>
  <c r="L59" i="8" s="1"/>
  <c r="J60" i="8"/>
  <c r="K60" i="8"/>
  <c r="L60" i="8" s="1"/>
  <c r="J61" i="8"/>
  <c r="K61" i="8" s="1"/>
  <c r="L61" i="8" s="1"/>
  <c r="J62" i="8"/>
  <c r="K62" i="8" s="1"/>
  <c r="L62" i="8" s="1"/>
  <c r="J63" i="8"/>
  <c r="K63" i="8" s="1"/>
  <c r="L63" i="8" s="1"/>
  <c r="J64" i="8"/>
  <c r="K64" i="8" s="1"/>
  <c r="L64" i="8" s="1"/>
  <c r="J65" i="8"/>
  <c r="K65" i="8" s="1"/>
  <c r="L65" i="8" s="1"/>
  <c r="J66" i="8"/>
  <c r="K66" i="8" s="1"/>
  <c r="L66" i="8" s="1"/>
  <c r="J67" i="8"/>
  <c r="K67" i="8" s="1"/>
  <c r="L67" i="8" s="1"/>
  <c r="J68" i="8"/>
  <c r="K68" i="8"/>
  <c r="L68" i="8" s="1"/>
  <c r="J69" i="8"/>
  <c r="K69" i="8" s="1"/>
  <c r="L69" i="8" s="1"/>
  <c r="J70" i="8"/>
  <c r="K70" i="8" s="1"/>
  <c r="L70" i="8" s="1"/>
  <c r="J71" i="8"/>
  <c r="K71" i="8"/>
  <c r="L71" i="8" s="1"/>
  <c r="J72" i="8"/>
  <c r="K72" i="8" s="1"/>
  <c r="L72" i="8" s="1"/>
  <c r="J73" i="8"/>
  <c r="K73" i="8"/>
  <c r="L73" i="8"/>
  <c r="J74" i="8"/>
  <c r="K74" i="8"/>
  <c r="L74" i="8"/>
  <c r="J75" i="8"/>
  <c r="K75" i="8" s="1"/>
  <c r="L75" i="8" s="1"/>
  <c r="J76" i="8"/>
  <c r="K76" i="8" s="1"/>
  <c r="L76" i="8" s="1"/>
  <c r="J77" i="8"/>
  <c r="K77" i="8" s="1"/>
  <c r="L77" i="8" s="1"/>
  <c r="J78" i="8"/>
  <c r="K78" i="8" s="1"/>
  <c r="L78" i="8" s="1"/>
  <c r="J79" i="8"/>
  <c r="K79" i="8" s="1"/>
  <c r="L79" i="8" s="1"/>
  <c r="J80" i="8"/>
  <c r="K80" i="8"/>
  <c r="L80" i="8" s="1"/>
  <c r="J81" i="8"/>
  <c r="K81" i="8"/>
  <c r="L81" i="8"/>
  <c r="J82" i="8"/>
  <c r="K82" i="8"/>
  <c r="L82" i="8"/>
  <c r="J83" i="8"/>
  <c r="K83" i="8" s="1"/>
  <c r="L83" i="8" s="1"/>
  <c r="J84" i="8"/>
  <c r="K84" i="8"/>
  <c r="L84" i="8" s="1"/>
  <c r="J85" i="8"/>
  <c r="K85" i="8" s="1"/>
  <c r="L85" i="8" s="1"/>
  <c r="J86" i="8"/>
  <c r="K86" i="8"/>
  <c r="L86" i="8" s="1"/>
  <c r="J87" i="8"/>
  <c r="K87" i="8" s="1"/>
  <c r="L87" i="8" s="1"/>
  <c r="J88" i="8"/>
  <c r="K88" i="8"/>
  <c r="L88" i="8"/>
  <c r="J89" i="8"/>
  <c r="K89" i="8"/>
  <c r="L89" i="8"/>
  <c r="J90" i="8"/>
  <c r="K90" i="8" s="1"/>
  <c r="L90" i="8" s="1"/>
  <c r="J91" i="8"/>
  <c r="K91" i="8" s="1"/>
  <c r="L91" i="8" s="1"/>
  <c r="J92" i="8"/>
  <c r="K92" i="8"/>
  <c r="L92" i="8" s="1"/>
  <c r="J93" i="8"/>
  <c r="K93" i="8" s="1"/>
  <c r="L93" i="8" s="1"/>
  <c r="J94" i="8"/>
  <c r="K94" i="8" s="1"/>
  <c r="L94" i="8" s="1"/>
  <c r="J95" i="8"/>
  <c r="K95" i="8"/>
  <c r="L95" i="8" s="1"/>
  <c r="J96" i="8"/>
  <c r="K96" i="8" s="1"/>
  <c r="L96" i="8" s="1"/>
  <c r="J97" i="8"/>
  <c r="K97" i="8" s="1"/>
  <c r="L97" i="8" s="1"/>
  <c r="J98" i="8"/>
  <c r="K98" i="8"/>
  <c r="L98" i="8"/>
  <c r="J99" i="8"/>
  <c r="K99" i="8"/>
  <c r="L99" i="8"/>
  <c r="J100" i="8"/>
  <c r="K100" i="8" s="1"/>
  <c r="L100" i="8" s="1"/>
  <c r="J101" i="8"/>
  <c r="K101" i="8" s="1"/>
  <c r="L101" i="8" s="1"/>
  <c r="J102" i="8"/>
  <c r="K102" i="8" s="1"/>
  <c r="L102" i="8" s="1"/>
  <c r="J103" i="8"/>
  <c r="K103" i="8" s="1"/>
  <c r="L103" i="8" s="1"/>
  <c r="J104" i="8"/>
  <c r="K104" i="8" s="1"/>
  <c r="L104" i="8" s="1"/>
  <c r="J105" i="8"/>
  <c r="K105" i="8" s="1"/>
  <c r="L105" i="8" s="1"/>
  <c r="J106" i="8"/>
  <c r="K106" i="8"/>
  <c r="L106" i="8" s="1"/>
  <c r="J107" i="8"/>
  <c r="K107" i="8" s="1"/>
  <c r="L107" i="8" s="1"/>
  <c r="J108" i="8"/>
  <c r="K108" i="8" s="1"/>
  <c r="L108" i="8" s="1"/>
  <c r="J109" i="8"/>
  <c r="K109" i="8" s="1"/>
  <c r="L109" i="8" s="1"/>
  <c r="J110" i="8"/>
  <c r="K110" i="8" s="1"/>
  <c r="L110" i="8" s="1"/>
  <c r="J111" i="8"/>
  <c r="K111" i="8" s="1"/>
  <c r="L111" i="8" s="1"/>
  <c r="J112" i="8"/>
  <c r="K112" i="8" s="1"/>
  <c r="L112" i="8" s="1"/>
  <c r="J113" i="8"/>
  <c r="K113" i="8" s="1"/>
  <c r="L113" i="8" s="1"/>
  <c r="J114" i="8"/>
  <c r="K114" i="8" s="1"/>
  <c r="L114" i="8" s="1"/>
  <c r="J115" i="8"/>
  <c r="K115" i="8"/>
  <c r="L115" i="8"/>
  <c r="J116" i="8"/>
  <c r="K116" i="8" s="1"/>
  <c r="L116" i="8" s="1"/>
  <c r="J117" i="8"/>
  <c r="K117" i="8" s="1"/>
  <c r="L117" i="8" s="1"/>
  <c r="J118" i="8"/>
  <c r="K118" i="8" s="1"/>
  <c r="L118" i="8" s="1"/>
  <c r="J7" i="8"/>
  <c r="K7" i="8" s="1"/>
  <c r="L7" i="8" s="1"/>
  <c r="I34" i="6"/>
  <c r="J34" i="6"/>
  <c r="K34" i="6"/>
  <c r="I35" i="6"/>
  <c r="J35" i="6"/>
  <c r="K35" i="6"/>
  <c r="I36" i="6"/>
  <c r="J36" i="6" s="1"/>
  <c r="K36" i="6" s="1"/>
  <c r="I37" i="6"/>
  <c r="J37" i="6"/>
  <c r="K37" i="6"/>
  <c r="I38" i="6"/>
  <c r="J38" i="6"/>
  <c r="K38" i="6" s="1"/>
  <c r="I39" i="6"/>
  <c r="J39" i="6" s="1"/>
  <c r="K39" i="6" s="1"/>
  <c r="I40" i="6"/>
  <c r="J40" i="6" s="1"/>
  <c r="K40" i="6" s="1"/>
  <c r="I41" i="6"/>
  <c r="J41" i="6" s="1"/>
  <c r="K41" i="6" s="1"/>
  <c r="I42" i="6"/>
  <c r="J42" i="6" s="1"/>
  <c r="K42" i="6" s="1"/>
  <c r="I43" i="6"/>
  <c r="J43" i="6"/>
  <c r="K43" i="6"/>
  <c r="I44" i="6"/>
  <c r="J44" i="6"/>
  <c r="K44" i="6"/>
  <c r="I45" i="6"/>
  <c r="J45" i="6"/>
  <c r="K45" i="6"/>
  <c r="I46" i="6"/>
  <c r="J46" i="6"/>
  <c r="K46" i="6"/>
  <c r="I47" i="6"/>
  <c r="J47" i="6"/>
  <c r="K47" i="6"/>
  <c r="I48" i="6"/>
  <c r="J48" i="6" s="1"/>
  <c r="K48" i="6" s="1"/>
  <c r="I49" i="6"/>
  <c r="J49" i="6"/>
  <c r="K49" i="6"/>
  <c r="I50" i="6"/>
  <c r="J50" i="6"/>
  <c r="K50" i="6" s="1"/>
  <c r="I51" i="6"/>
  <c r="J51" i="6" s="1"/>
  <c r="K51" i="6" s="1"/>
  <c r="I52" i="6"/>
  <c r="J52" i="6" s="1"/>
  <c r="K52" i="6" s="1"/>
  <c r="I53" i="6"/>
  <c r="J53" i="6" s="1"/>
  <c r="K53" i="6" s="1"/>
  <c r="I54" i="6"/>
  <c r="J54" i="6"/>
  <c r="K54" i="6" s="1"/>
  <c r="I55" i="6"/>
  <c r="J55" i="6" s="1"/>
  <c r="K55" i="6" s="1"/>
  <c r="I56" i="6"/>
  <c r="J56" i="6" s="1"/>
  <c r="K56" i="6" s="1"/>
  <c r="I57" i="6"/>
  <c r="J57" i="6" s="1"/>
  <c r="K57" i="6" s="1"/>
  <c r="I58" i="6"/>
  <c r="J58" i="6"/>
  <c r="K58" i="6" s="1"/>
  <c r="I59" i="6"/>
  <c r="J59" i="6" s="1"/>
  <c r="K59" i="6" s="1"/>
  <c r="I60" i="6"/>
  <c r="J60" i="6" s="1"/>
  <c r="K60" i="6" s="1"/>
  <c r="I61" i="6"/>
  <c r="J61" i="6" s="1"/>
  <c r="K61" i="6" s="1"/>
  <c r="I62" i="6"/>
  <c r="J62" i="6" s="1"/>
  <c r="K62" i="6" s="1"/>
  <c r="I63" i="6"/>
  <c r="J63" i="6" s="1"/>
  <c r="K63" i="6" s="1"/>
  <c r="I64" i="6"/>
  <c r="J64" i="6" s="1"/>
  <c r="K64" i="6" s="1"/>
  <c r="I65" i="6"/>
  <c r="J65" i="6" s="1"/>
  <c r="K65" i="6" s="1"/>
  <c r="I66" i="6"/>
  <c r="J66" i="6"/>
  <c r="K66" i="6" s="1"/>
  <c r="I67" i="6"/>
  <c r="J67" i="6" s="1"/>
  <c r="K67" i="6" s="1"/>
  <c r="I68" i="6"/>
  <c r="J68" i="6" s="1"/>
  <c r="K68" i="6" s="1"/>
  <c r="I69" i="6"/>
  <c r="J69" i="6" s="1"/>
  <c r="K69" i="6" s="1"/>
  <c r="I70" i="6"/>
  <c r="J70" i="6"/>
  <c r="K70" i="6" s="1"/>
  <c r="I71" i="6"/>
  <c r="J71" i="6"/>
  <c r="K71" i="6"/>
  <c r="I72" i="6"/>
  <c r="J72" i="6" s="1"/>
  <c r="K72" i="6" s="1"/>
  <c r="I73" i="6"/>
  <c r="J73" i="6"/>
  <c r="K73" i="6"/>
  <c r="I74" i="6"/>
  <c r="J74" i="6"/>
  <c r="K74" i="6" s="1"/>
  <c r="I75" i="6"/>
  <c r="J75" i="6" s="1"/>
  <c r="K75" i="6" s="1"/>
  <c r="I76" i="6"/>
  <c r="J76" i="6" s="1"/>
  <c r="K76" i="6" s="1"/>
  <c r="I77" i="6"/>
  <c r="J77" i="6" s="1"/>
  <c r="K77" i="6" s="1"/>
  <c r="I78" i="6"/>
  <c r="J78" i="6"/>
  <c r="K78" i="6"/>
  <c r="I79" i="6"/>
  <c r="J79" i="6" s="1"/>
  <c r="K79" i="6" s="1"/>
  <c r="I80" i="6"/>
  <c r="J80" i="6"/>
  <c r="K80" i="6"/>
  <c r="I81" i="6"/>
  <c r="J81" i="6" s="1"/>
  <c r="K81" i="6" s="1"/>
  <c r="I82" i="6"/>
  <c r="J82" i="6" s="1"/>
  <c r="K82" i="6" s="1"/>
  <c r="I83" i="6"/>
  <c r="J83" i="6" s="1"/>
  <c r="K83" i="6" s="1"/>
  <c r="I84" i="6"/>
  <c r="J84" i="6" s="1"/>
  <c r="K84" i="6" s="1"/>
  <c r="K8" i="6"/>
  <c r="K13" i="6"/>
  <c r="K85" i="6"/>
  <c r="J8" i="6"/>
  <c r="J13" i="6"/>
  <c r="J85" i="6"/>
  <c r="I8" i="6"/>
  <c r="I9" i="6"/>
  <c r="J9" i="6" s="1"/>
  <c r="K9" i="6" s="1"/>
  <c r="I10" i="6"/>
  <c r="J10" i="6" s="1"/>
  <c r="K10" i="6" s="1"/>
  <c r="I11" i="6"/>
  <c r="J11" i="6" s="1"/>
  <c r="K11" i="6" s="1"/>
  <c r="I12" i="6"/>
  <c r="J12" i="6" s="1"/>
  <c r="K12" i="6" s="1"/>
  <c r="I13" i="6"/>
  <c r="I14" i="6"/>
  <c r="J14" i="6" s="1"/>
  <c r="K14" i="6" s="1"/>
  <c r="I15" i="6"/>
  <c r="J15" i="6" s="1"/>
  <c r="K15" i="6" s="1"/>
  <c r="I16" i="6"/>
  <c r="J16" i="6" s="1"/>
  <c r="K16" i="6" s="1"/>
  <c r="I17" i="6"/>
  <c r="J17" i="6" s="1"/>
  <c r="K17" i="6" s="1"/>
  <c r="I18" i="6"/>
  <c r="J18" i="6" s="1"/>
  <c r="K18" i="6" s="1"/>
  <c r="I19" i="6"/>
  <c r="J19" i="6" s="1"/>
  <c r="K19" i="6" s="1"/>
  <c r="I20" i="6"/>
  <c r="J20" i="6" s="1"/>
  <c r="K20" i="6" s="1"/>
  <c r="I21" i="6"/>
  <c r="J21" i="6" s="1"/>
  <c r="K21" i="6" s="1"/>
  <c r="J22" i="6"/>
  <c r="K22" i="6" s="1"/>
  <c r="I23" i="6"/>
  <c r="J23" i="6" s="1"/>
  <c r="K23" i="6" s="1"/>
  <c r="I24" i="6"/>
  <c r="J24" i="6" s="1"/>
  <c r="K24" i="6" s="1"/>
  <c r="I25" i="6"/>
  <c r="J25" i="6" s="1"/>
  <c r="K25" i="6" s="1"/>
  <c r="I26" i="6"/>
  <c r="J26" i="6" s="1"/>
  <c r="K26" i="6" s="1"/>
  <c r="I27" i="6"/>
  <c r="J27" i="6" s="1"/>
  <c r="K27" i="6" s="1"/>
  <c r="I28" i="6"/>
  <c r="J28" i="6" s="1"/>
  <c r="K28" i="6" s="1"/>
  <c r="I29" i="6"/>
  <c r="J29" i="6" s="1"/>
  <c r="K29" i="6" s="1"/>
  <c r="I30" i="6"/>
  <c r="J30" i="6" s="1"/>
  <c r="K30" i="6" s="1"/>
  <c r="I31" i="6"/>
  <c r="J31" i="6" s="1"/>
  <c r="K31" i="6" s="1"/>
  <c r="I32" i="6"/>
  <c r="J32" i="6" s="1"/>
  <c r="K32" i="6" s="1"/>
  <c r="I33" i="6"/>
  <c r="J33" i="6" s="1"/>
  <c r="K33" i="6" s="1"/>
  <c r="I7" i="6"/>
  <c r="J7" i="6" s="1"/>
  <c r="K7" i="6" s="1"/>
  <c r="I6" i="6"/>
  <c r="J6" i="6" s="1"/>
  <c r="K6" i="6" s="1"/>
  <c r="J243" i="7"/>
  <c r="K243" i="7" s="1"/>
  <c r="L243" i="7" s="1"/>
  <c r="J242" i="7"/>
  <c r="K242" i="7" s="1"/>
  <c r="L242" i="7" s="1"/>
  <c r="L241" i="7"/>
  <c r="K241" i="7"/>
  <c r="J241" i="7"/>
  <c r="J240" i="7"/>
  <c r="K240" i="7" s="1"/>
  <c r="L240" i="7" s="1"/>
  <c r="J239" i="7"/>
  <c r="K239" i="7" s="1"/>
  <c r="L239" i="7" s="1"/>
  <c r="J238" i="7"/>
  <c r="K238" i="7" s="1"/>
  <c r="L238" i="7" s="1"/>
  <c r="J237" i="7"/>
  <c r="K237" i="7" s="1"/>
  <c r="L237" i="7" s="1"/>
  <c r="J236" i="7"/>
  <c r="K236" i="7" s="1"/>
  <c r="L236" i="7" s="1"/>
  <c r="J199" i="7"/>
  <c r="K199" i="7" s="1"/>
  <c r="L199" i="7" s="1"/>
  <c r="J200" i="7"/>
  <c r="K200" i="7" s="1"/>
  <c r="L200" i="7" s="1"/>
  <c r="J201" i="7"/>
  <c r="K201" i="7" s="1"/>
  <c r="L201" i="7" s="1"/>
  <c r="J202" i="7"/>
  <c r="K202" i="7" s="1"/>
  <c r="L202" i="7" s="1"/>
  <c r="J203" i="7"/>
  <c r="K203" i="7" s="1"/>
  <c r="L203" i="7" s="1"/>
  <c r="J204" i="7"/>
  <c r="K204" i="7" s="1"/>
  <c r="L204" i="7" s="1"/>
  <c r="J205" i="7"/>
  <c r="K205" i="7" s="1"/>
  <c r="L205" i="7" s="1"/>
  <c r="J206" i="7"/>
  <c r="K206" i="7" s="1"/>
  <c r="L206" i="7" s="1"/>
  <c r="J207" i="7"/>
  <c r="K207" i="7" s="1"/>
  <c r="L207" i="7" s="1"/>
  <c r="J208" i="7"/>
  <c r="K208" i="7" s="1"/>
  <c r="L208" i="7" s="1"/>
  <c r="J209" i="7"/>
  <c r="K209" i="7" s="1"/>
  <c r="L209" i="7" s="1"/>
  <c r="J210" i="7"/>
  <c r="K210" i="7" s="1"/>
  <c r="L210" i="7" s="1"/>
  <c r="J211" i="7"/>
  <c r="K211" i="7" s="1"/>
  <c r="L211" i="7" s="1"/>
  <c r="J212" i="7"/>
  <c r="K212" i="7" s="1"/>
  <c r="L212" i="7" s="1"/>
  <c r="J213" i="7"/>
  <c r="K213" i="7" s="1"/>
  <c r="L213" i="7" s="1"/>
  <c r="J214" i="7"/>
  <c r="K214" i="7" s="1"/>
  <c r="L214" i="7" s="1"/>
  <c r="J215" i="7"/>
  <c r="K215" i="7" s="1"/>
  <c r="L215" i="7" s="1"/>
  <c r="J216" i="7"/>
  <c r="K216" i="7" s="1"/>
  <c r="L216" i="7" s="1"/>
  <c r="J217" i="7"/>
  <c r="K217" i="7" s="1"/>
  <c r="L217" i="7" s="1"/>
  <c r="J218" i="7"/>
  <c r="K218" i="7" s="1"/>
  <c r="L218" i="7" s="1"/>
  <c r="J219" i="7"/>
  <c r="K219" i="7" s="1"/>
  <c r="L219" i="7" s="1"/>
  <c r="J220" i="7"/>
  <c r="K220" i="7" s="1"/>
  <c r="L220" i="7" s="1"/>
  <c r="J221" i="7"/>
  <c r="K221" i="7"/>
  <c r="L221" i="7" s="1"/>
  <c r="J222" i="7"/>
  <c r="K222" i="7" s="1"/>
  <c r="L222" i="7" s="1"/>
  <c r="J223" i="7"/>
  <c r="K223" i="7" s="1"/>
  <c r="L223" i="7" s="1"/>
  <c r="J224" i="7"/>
  <c r="K224" i="7" s="1"/>
  <c r="L224" i="7" s="1"/>
  <c r="J225" i="7"/>
  <c r="K225" i="7" s="1"/>
  <c r="L225" i="7" s="1"/>
  <c r="J226" i="7"/>
  <c r="K226" i="7" s="1"/>
  <c r="L226" i="7" s="1"/>
  <c r="J227" i="7"/>
  <c r="K227" i="7" s="1"/>
  <c r="L227" i="7" s="1"/>
  <c r="J228" i="7"/>
  <c r="K228" i="7" s="1"/>
  <c r="L228" i="7" s="1"/>
  <c r="J229" i="7"/>
  <c r="K229" i="7" s="1"/>
  <c r="L229" i="7" s="1"/>
  <c r="J230" i="7"/>
  <c r="K230" i="7"/>
  <c r="L230" i="7" s="1"/>
  <c r="J231" i="7"/>
  <c r="K231" i="7" s="1"/>
  <c r="L231" i="7" s="1"/>
  <c r="J198" i="7"/>
  <c r="K198" i="7" s="1"/>
  <c r="L198" i="7" s="1"/>
  <c r="J192" i="7"/>
  <c r="K192" i="7" s="1"/>
  <c r="L192" i="7" s="1"/>
  <c r="J191" i="7"/>
  <c r="K191" i="7" s="1"/>
  <c r="L191" i="7" s="1"/>
  <c r="J8" i="7"/>
  <c r="K8" i="7" s="1"/>
  <c r="L8" i="7" s="1"/>
  <c r="J9" i="7"/>
  <c r="K9" i="7" s="1"/>
  <c r="L9" i="7" s="1"/>
  <c r="J10" i="7"/>
  <c r="K10" i="7"/>
  <c r="L10" i="7" s="1"/>
  <c r="J11" i="7"/>
  <c r="K11" i="7" s="1"/>
  <c r="L11" i="7" s="1"/>
  <c r="J12" i="7"/>
  <c r="K12" i="7" s="1"/>
  <c r="L12" i="7" s="1"/>
  <c r="J13" i="7"/>
  <c r="K13" i="7" s="1"/>
  <c r="L13" i="7" s="1"/>
  <c r="J14" i="7"/>
  <c r="K14" i="7"/>
  <c r="L14" i="7"/>
  <c r="J15" i="7"/>
  <c r="K15" i="7" s="1"/>
  <c r="L15" i="7" s="1"/>
  <c r="J16" i="7"/>
  <c r="K16" i="7"/>
  <c r="L16" i="7"/>
  <c r="J17" i="7"/>
  <c r="K17" i="7" s="1"/>
  <c r="L17" i="7" s="1"/>
  <c r="J18" i="7"/>
  <c r="K18" i="7"/>
  <c r="L18" i="7"/>
  <c r="J19" i="7"/>
  <c r="K19" i="7" s="1"/>
  <c r="L19" i="7" s="1"/>
  <c r="J20" i="7"/>
  <c r="K20" i="7" s="1"/>
  <c r="L20" i="7" s="1"/>
  <c r="J21" i="7"/>
  <c r="K21" i="7" s="1"/>
  <c r="L21" i="7" s="1"/>
  <c r="J22" i="7"/>
  <c r="K22" i="7" s="1"/>
  <c r="L22" i="7" s="1"/>
  <c r="J23" i="7"/>
  <c r="K23" i="7"/>
  <c r="L23" i="7" s="1"/>
  <c r="J24" i="7"/>
  <c r="K24" i="7" s="1"/>
  <c r="L24" i="7" s="1"/>
  <c r="J25" i="7"/>
  <c r="K25" i="7" s="1"/>
  <c r="L25" i="7" s="1"/>
  <c r="K26" i="7"/>
  <c r="L26" i="7" s="1"/>
  <c r="J27" i="7"/>
  <c r="K27" i="7"/>
  <c r="L27" i="7" s="1"/>
  <c r="J28" i="7"/>
  <c r="K28" i="7"/>
  <c r="L28" i="7"/>
  <c r="J29" i="7"/>
  <c r="K29" i="7" s="1"/>
  <c r="L29" i="7" s="1"/>
  <c r="J30" i="7"/>
  <c r="K30" i="7"/>
  <c r="L30" i="7"/>
  <c r="J31" i="7"/>
  <c r="K31" i="7" s="1"/>
  <c r="L31" i="7" s="1"/>
  <c r="J32" i="7"/>
  <c r="K32" i="7" s="1"/>
  <c r="L32" i="7" s="1"/>
  <c r="J33" i="7"/>
  <c r="K33" i="7" s="1"/>
  <c r="L33" i="7" s="1"/>
  <c r="J34" i="7"/>
  <c r="K34" i="7" s="1"/>
  <c r="L34" i="7" s="1"/>
  <c r="J35" i="7"/>
  <c r="K35" i="7" s="1"/>
  <c r="L35" i="7" s="1"/>
  <c r="J36" i="7"/>
  <c r="K36" i="7" s="1"/>
  <c r="L36" i="7" s="1"/>
  <c r="J37" i="7"/>
  <c r="K37" i="7" s="1"/>
  <c r="L37" i="7" s="1"/>
  <c r="J38" i="7"/>
  <c r="K38" i="7" s="1"/>
  <c r="L38" i="7" s="1"/>
  <c r="J39" i="7"/>
  <c r="K39" i="7"/>
  <c r="L39" i="7"/>
  <c r="J40" i="7"/>
  <c r="K40" i="7"/>
  <c r="L40" i="7" s="1"/>
  <c r="J41" i="7"/>
  <c r="K41" i="7"/>
  <c r="L41" i="7"/>
  <c r="J42" i="7"/>
  <c r="K42" i="7" s="1"/>
  <c r="L42" i="7" s="1"/>
  <c r="J43" i="7"/>
  <c r="K43" i="7" s="1"/>
  <c r="L43" i="7" s="1"/>
  <c r="J44" i="7"/>
  <c r="K44" i="7"/>
  <c r="L44" i="7" s="1"/>
  <c r="J45" i="7"/>
  <c r="K45" i="7" s="1"/>
  <c r="L45" i="7" s="1"/>
  <c r="J46" i="7"/>
  <c r="K46" i="7" s="1"/>
  <c r="L46" i="7" s="1"/>
  <c r="J47" i="7"/>
  <c r="K47" i="7"/>
  <c r="L47" i="7"/>
  <c r="J48" i="7"/>
  <c r="K48" i="7" s="1"/>
  <c r="L48" i="7" s="1"/>
  <c r="J49" i="7"/>
  <c r="K49" i="7"/>
  <c r="L49" i="7"/>
  <c r="J50" i="7"/>
  <c r="K50" i="7" s="1"/>
  <c r="L50" i="7" s="1"/>
  <c r="J51" i="7"/>
  <c r="K51" i="7" s="1"/>
  <c r="L51" i="7" s="1"/>
  <c r="J52" i="7"/>
  <c r="K52" i="7" s="1"/>
  <c r="L52" i="7" s="1"/>
  <c r="J53" i="7"/>
  <c r="K53" i="7" s="1"/>
  <c r="L53" i="7" s="1"/>
  <c r="J54" i="7"/>
  <c r="K54" i="7"/>
  <c r="L54" i="7" s="1"/>
  <c r="J55" i="7"/>
  <c r="K55" i="7" s="1"/>
  <c r="L55" i="7" s="1"/>
  <c r="J56" i="7"/>
  <c r="K56" i="7" s="1"/>
  <c r="L56" i="7" s="1"/>
  <c r="J57" i="7"/>
  <c r="K57" i="7" s="1"/>
  <c r="L57" i="7" s="1"/>
  <c r="J58" i="7"/>
  <c r="K58" i="7" s="1"/>
  <c r="L58" i="7" s="1"/>
  <c r="J59" i="7"/>
  <c r="K59" i="7" s="1"/>
  <c r="L59" i="7" s="1"/>
  <c r="J60" i="7"/>
  <c r="K60" i="7"/>
  <c r="L60" i="7"/>
  <c r="J61" i="7"/>
  <c r="K61" i="7" s="1"/>
  <c r="L61" i="7" s="1"/>
  <c r="J62" i="7"/>
  <c r="K62" i="7"/>
  <c r="L62" i="7"/>
  <c r="J63" i="7"/>
  <c r="K63" i="7" s="1"/>
  <c r="L63" i="7" s="1"/>
  <c r="J64" i="7"/>
  <c r="K64" i="7" s="1"/>
  <c r="L64" i="7" s="1"/>
  <c r="J65" i="7"/>
  <c r="K65" i="7" s="1"/>
  <c r="L65" i="7" s="1"/>
  <c r="J66" i="7"/>
  <c r="K66" i="7"/>
  <c r="L66" i="7" s="1"/>
  <c r="J67" i="7"/>
  <c r="K67" i="7" s="1"/>
  <c r="L67" i="7" s="1"/>
  <c r="J68" i="7"/>
  <c r="K68" i="7" s="1"/>
  <c r="L68" i="7" s="1"/>
  <c r="J69" i="7"/>
  <c r="K69" i="7" s="1"/>
  <c r="L69" i="7" s="1"/>
  <c r="J70" i="7"/>
  <c r="K70" i="7"/>
  <c r="L70" i="7"/>
  <c r="J71" i="7"/>
  <c r="K71" i="7"/>
  <c r="L71" i="7"/>
  <c r="J72" i="7"/>
  <c r="K72" i="7"/>
  <c r="L72" i="7" s="1"/>
  <c r="J73" i="7"/>
  <c r="K73" i="7" s="1"/>
  <c r="L73" i="7" s="1"/>
  <c r="J74" i="7"/>
  <c r="K74" i="7" s="1"/>
  <c r="L74" i="7" s="1"/>
  <c r="J75" i="7"/>
  <c r="K75" i="7"/>
  <c r="L75" i="7"/>
  <c r="J76" i="7"/>
  <c r="K76" i="7"/>
  <c r="L76" i="7"/>
  <c r="J77" i="7"/>
  <c r="K77" i="7"/>
  <c r="L77" i="7"/>
  <c r="J78" i="7"/>
  <c r="K78" i="7" s="1"/>
  <c r="L78" i="7" s="1"/>
  <c r="J79" i="7"/>
  <c r="K79" i="7" s="1"/>
  <c r="L79" i="7" s="1"/>
  <c r="J80" i="7"/>
  <c r="K80" i="7" s="1"/>
  <c r="L80" i="7" s="1"/>
  <c r="J81" i="7"/>
  <c r="K81" i="7" s="1"/>
  <c r="L81" i="7" s="1"/>
  <c r="J82" i="7"/>
  <c r="K82" i="7"/>
  <c r="L82" i="7"/>
  <c r="J83" i="7"/>
  <c r="K83" i="7" s="1"/>
  <c r="L83" i="7" s="1"/>
  <c r="J84" i="7"/>
  <c r="K84" i="7"/>
  <c r="L84" i="7" s="1"/>
  <c r="J85" i="7"/>
  <c r="K85" i="7" s="1"/>
  <c r="L85" i="7" s="1"/>
  <c r="J86" i="7"/>
  <c r="K86" i="7" s="1"/>
  <c r="L86" i="7" s="1"/>
  <c r="J87" i="7"/>
  <c r="K87" i="7" s="1"/>
  <c r="L87" i="7" s="1"/>
  <c r="J88" i="7"/>
  <c r="K88" i="7" s="1"/>
  <c r="L88" i="7" s="1"/>
  <c r="J89" i="7"/>
  <c r="K89" i="7" s="1"/>
  <c r="L89" i="7" s="1"/>
  <c r="J90" i="7"/>
  <c r="K90" i="7" s="1"/>
  <c r="L90" i="7" s="1"/>
  <c r="J91" i="7"/>
  <c r="K91" i="7"/>
  <c r="L91" i="7"/>
  <c r="J92" i="7"/>
  <c r="K92" i="7" s="1"/>
  <c r="L92" i="7" s="1"/>
  <c r="J93" i="7"/>
  <c r="K93" i="7" s="1"/>
  <c r="L93" i="7" s="1"/>
  <c r="J94" i="7"/>
  <c r="K94" i="7"/>
  <c r="L94" i="7" s="1"/>
  <c r="J95" i="7"/>
  <c r="K95" i="7" s="1"/>
  <c r="L95" i="7" s="1"/>
  <c r="J96" i="7"/>
  <c r="K96" i="7" s="1"/>
  <c r="L96" i="7" s="1"/>
  <c r="J97" i="7"/>
  <c r="K97" i="7" s="1"/>
  <c r="L97" i="7" s="1"/>
  <c r="J98" i="7"/>
  <c r="K98" i="7" s="1"/>
  <c r="L98" i="7" s="1"/>
  <c r="J99" i="7"/>
  <c r="K99" i="7" s="1"/>
  <c r="L99" i="7" s="1"/>
  <c r="J100" i="7"/>
  <c r="K100" i="7"/>
  <c r="L100" i="7"/>
  <c r="J101" i="7"/>
  <c r="K101" i="7" s="1"/>
  <c r="L101" i="7" s="1"/>
  <c r="J102" i="7"/>
  <c r="K102" i="7" s="1"/>
  <c r="L102" i="7" s="1"/>
  <c r="J103" i="7"/>
  <c r="K103" i="7" s="1"/>
  <c r="L103" i="7" s="1"/>
  <c r="J104" i="7"/>
  <c r="K104" i="7"/>
  <c r="L104" i="7"/>
  <c r="J105" i="7"/>
  <c r="K105" i="7" s="1"/>
  <c r="L105" i="7" s="1"/>
  <c r="J106" i="7"/>
  <c r="K106" i="7" s="1"/>
  <c r="L106" i="7" s="1"/>
  <c r="J107" i="7"/>
  <c r="K107" i="7" s="1"/>
  <c r="L107" i="7" s="1"/>
  <c r="J108" i="7"/>
  <c r="J109" i="7"/>
  <c r="K109" i="7" s="1"/>
  <c r="L109" i="7" s="1"/>
  <c r="J110" i="7"/>
  <c r="K110" i="7"/>
  <c r="L110" i="7"/>
  <c r="J111" i="7"/>
  <c r="K111" i="7"/>
  <c r="L111" i="7"/>
  <c r="J112" i="7"/>
  <c r="K112" i="7"/>
  <c r="L112" i="7" s="1"/>
  <c r="J113" i="7"/>
  <c r="K113" i="7" s="1"/>
  <c r="L113" i="7" s="1"/>
  <c r="J114" i="7"/>
  <c r="K114" i="7"/>
  <c r="L114" i="7" s="1"/>
  <c r="J115" i="7"/>
  <c r="K115" i="7"/>
  <c r="L115" i="7"/>
  <c r="J116" i="7"/>
  <c r="K116" i="7" s="1"/>
  <c r="L116" i="7" s="1"/>
  <c r="J117" i="7"/>
  <c r="K117" i="7" s="1"/>
  <c r="L117" i="7" s="1"/>
  <c r="J118" i="7"/>
  <c r="K118" i="7"/>
  <c r="L118" i="7"/>
  <c r="J119" i="7"/>
  <c r="K119" i="7" s="1"/>
  <c r="L119" i="7" s="1"/>
  <c r="J120" i="7"/>
  <c r="K120" i="7" s="1"/>
  <c r="L120" i="7" s="1"/>
  <c r="J121" i="7"/>
  <c r="K121" i="7"/>
  <c r="L121" i="7"/>
  <c r="J122" i="7"/>
  <c r="K122" i="7" s="1"/>
  <c r="L122" i="7" s="1"/>
  <c r="J123" i="7"/>
  <c r="K123" i="7" s="1"/>
  <c r="L123" i="7" s="1"/>
  <c r="J124" i="7"/>
  <c r="K124" i="7" s="1"/>
  <c r="L124" i="7" s="1"/>
  <c r="J125" i="7"/>
  <c r="K125" i="7" s="1"/>
  <c r="L125" i="7" s="1"/>
  <c r="J126" i="7"/>
  <c r="K126" i="7" s="1"/>
  <c r="L126" i="7" s="1"/>
  <c r="J127" i="7"/>
  <c r="K127" i="7" s="1"/>
  <c r="L127" i="7" s="1"/>
  <c r="J128" i="7"/>
  <c r="K128" i="7" s="1"/>
  <c r="L128" i="7" s="1"/>
  <c r="J129" i="7"/>
  <c r="K129" i="7" s="1"/>
  <c r="L129" i="7" s="1"/>
  <c r="J130" i="7"/>
  <c r="K130" i="7"/>
  <c r="L130" i="7"/>
  <c r="J131" i="7"/>
  <c r="K131" i="7" s="1"/>
  <c r="L131" i="7" s="1"/>
  <c r="J132" i="7"/>
  <c r="K132" i="7"/>
  <c r="L132" i="7" s="1"/>
  <c r="J133" i="7"/>
  <c r="K133" i="7" s="1"/>
  <c r="L133" i="7" s="1"/>
  <c r="J134" i="7"/>
  <c r="K134" i="7" s="1"/>
  <c r="L134" i="7" s="1"/>
  <c r="J135" i="7"/>
  <c r="K135" i="7" s="1"/>
  <c r="L135" i="7" s="1"/>
  <c r="J136" i="7"/>
  <c r="K136" i="7" s="1"/>
  <c r="L136" i="7" s="1"/>
  <c r="J137" i="7"/>
  <c r="K137" i="7" s="1"/>
  <c r="L137" i="7" s="1"/>
  <c r="J138" i="7"/>
  <c r="K138" i="7" s="1"/>
  <c r="L138" i="7" s="1"/>
  <c r="J139" i="7"/>
  <c r="K139" i="7" s="1"/>
  <c r="L139" i="7" s="1"/>
  <c r="J140" i="7"/>
  <c r="K140" i="7" s="1"/>
  <c r="L140" i="7" s="1"/>
  <c r="J141" i="7"/>
  <c r="K141" i="7"/>
  <c r="L141" i="7"/>
  <c r="J142" i="7"/>
  <c r="K142" i="7"/>
  <c r="L142" i="7" s="1"/>
  <c r="J143" i="7"/>
  <c r="K143" i="7" s="1"/>
  <c r="L143" i="7" s="1"/>
  <c r="J144" i="7"/>
  <c r="K144" i="7"/>
  <c r="L144" i="7"/>
  <c r="J145" i="7"/>
  <c r="K145" i="7" s="1"/>
  <c r="L145" i="7" s="1"/>
  <c r="J146" i="7"/>
  <c r="K146" i="7" s="1"/>
  <c r="L146" i="7" s="1"/>
  <c r="J147" i="7"/>
  <c r="K147" i="7" s="1"/>
  <c r="L147" i="7" s="1"/>
  <c r="J148" i="7"/>
  <c r="K148" i="7" s="1"/>
  <c r="L148" i="7" s="1"/>
  <c r="J149" i="7"/>
  <c r="K149" i="7" s="1"/>
  <c r="L149" i="7" s="1"/>
  <c r="J150" i="7"/>
  <c r="K150" i="7" s="1"/>
  <c r="L150" i="7" s="1"/>
  <c r="J151" i="7"/>
  <c r="K151" i="7"/>
  <c r="L151" i="7" s="1"/>
  <c r="J152" i="7"/>
  <c r="K152" i="7" s="1"/>
  <c r="L152" i="7" s="1"/>
  <c r="J153" i="7"/>
  <c r="K153" i="7" s="1"/>
  <c r="L153" i="7" s="1"/>
  <c r="J154" i="7"/>
  <c r="K154" i="7"/>
  <c r="L154" i="7"/>
  <c r="J155" i="7"/>
  <c r="K155" i="7"/>
  <c r="L155" i="7"/>
  <c r="J156" i="7"/>
  <c r="K156" i="7" s="1"/>
  <c r="L156" i="7" s="1"/>
  <c r="J157" i="7"/>
  <c r="K157" i="7" s="1"/>
  <c r="L157" i="7" s="1"/>
  <c r="J158" i="7"/>
  <c r="K158" i="7"/>
  <c r="L158" i="7"/>
  <c r="J159" i="7"/>
  <c r="J160" i="7"/>
  <c r="K160" i="7"/>
  <c r="L160" i="7" s="1"/>
  <c r="J161" i="7"/>
  <c r="K161" i="7" s="1"/>
  <c r="L161" i="7" s="1"/>
  <c r="J162" i="7"/>
  <c r="K162" i="7"/>
  <c r="L162" i="7" s="1"/>
  <c r="J163" i="7"/>
  <c r="K163" i="7" s="1"/>
  <c r="L163" i="7" s="1"/>
  <c r="J164" i="7"/>
  <c r="K164" i="7" s="1"/>
  <c r="L164" i="7" s="1"/>
  <c r="J165" i="7"/>
  <c r="K165" i="7" s="1"/>
  <c r="L165" i="7" s="1"/>
  <c r="J166" i="7"/>
  <c r="K166" i="7" s="1"/>
  <c r="L166" i="7" s="1"/>
  <c r="J167" i="7"/>
  <c r="K167" i="7" s="1"/>
  <c r="L167" i="7" s="1"/>
  <c r="J168" i="7"/>
  <c r="K168" i="7"/>
  <c r="L168" i="7"/>
  <c r="J169" i="7"/>
  <c r="K169" i="7" s="1"/>
  <c r="L169" i="7" s="1"/>
  <c r="J170" i="7"/>
  <c r="K170" i="7"/>
  <c r="L170" i="7"/>
  <c r="J171" i="7"/>
  <c r="K171" i="7" s="1"/>
  <c r="L171" i="7" s="1"/>
  <c r="J172" i="7"/>
  <c r="K172" i="7" s="1"/>
  <c r="L172" i="7" s="1"/>
  <c r="J173" i="7"/>
  <c r="K173" i="7"/>
  <c r="L173" i="7"/>
  <c r="J174" i="7"/>
  <c r="K174" i="7" s="1"/>
  <c r="L174" i="7" s="1"/>
  <c r="J175" i="7"/>
  <c r="K175" i="7" s="1"/>
  <c r="L175" i="7" s="1"/>
  <c r="J176" i="7"/>
  <c r="K176" i="7" s="1"/>
  <c r="L176" i="7" s="1"/>
  <c r="J177" i="7"/>
  <c r="K177" i="7" s="1"/>
  <c r="L177" i="7" s="1"/>
  <c r="J178" i="7"/>
  <c r="K178" i="7" s="1"/>
  <c r="L178" i="7" s="1"/>
  <c r="J179" i="7"/>
  <c r="K179" i="7" s="1"/>
  <c r="L179" i="7" s="1"/>
  <c r="J180" i="7"/>
  <c r="K180" i="7" s="1"/>
  <c r="L180" i="7" s="1"/>
  <c r="J181" i="7"/>
  <c r="K181" i="7" s="1"/>
  <c r="L181" i="7" s="1"/>
  <c r="J182" i="7"/>
  <c r="K182" i="7" s="1"/>
  <c r="L182" i="7" s="1"/>
  <c r="J183" i="7"/>
  <c r="K183" i="7" s="1"/>
  <c r="L183" i="7" s="1"/>
  <c r="J184" i="7"/>
  <c r="K184" i="7"/>
  <c r="L184" i="7" s="1"/>
  <c r="J185" i="7"/>
  <c r="K185" i="7" s="1"/>
  <c r="L185" i="7" s="1"/>
  <c r="J186" i="7"/>
  <c r="K186" i="7"/>
  <c r="L186" i="7"/>
  <c r="J187" i="7"/>
  <c r="K187" i="7" s="1"/>
  <c r="L187" i="7" s="1"/>
  <c r="J7" i="7"/>
  <c r="K7" i="7" s="1"/>
  <c r="L7" i="7" s="1"/>
  <c r="L12" i="9"/>
  <c r="L13" i="9"/>
  <c r="L21" i="9"/>
  <c r="L73" i="9"/>
  <c r="L75" i="9"/>
  <c r="L76" i="9"/>
  <c r="L81" i="9"/>
  <c r="L82" i="9"/>
  <c r="L88" i="9"/>
  <c r="L89" i="9"/>
  <c r="L92" i="9"/>
  <c r="L93" i="9"/>
  <c r="L97" i="9"/>
  <c r="L98" i="9"/>
  <c r="L103" i="9"/>
  <c r="L104" i="9"/>
  <c r="L108" i="9"/>
  <c r="L109" i="9"/>
  <c r="L110" i="9"/>
  <c r="L111" i="9"/>
  <c r="L124" i="9"/>
  <c r="L125" i="9"/>
  <c r="L126" i="9"/>
  <c r="L130" i="9"/>
  <c r="L132" i="9"/>
  <c r="L134" i="9"/>
  <c r="L135" i="9"/>
  <c r="L149" i="9"/>
  <c r="L151" i="9"/>
  <c r="K9" i="9"/>
  <c r="L9" i="9" s="1"/>
  <c r="K12" i="9"/>
  <c r="K13" i="9"/>
  <c r="K21" i="9"/>
  <c r="K25" i="9"/>
  <c r="L25" i="9" s="1"/>
  <c r="K33" i="9"/>
  <c r="L33" i="9" s="1"/>
  <c r="K39" i="9"/>
  <c r="L39" i="9" s="1"/>
  <c r="K45" i="9"/>
  <c r="L45" i="9" s="1"/>
  <c r="K53" i="9"/>
  <c r="L53" i="9" s="1"/>
  <c r="K57" i="9"/>
  <c r="L57" i="9" s="1"/>
  <c r="K65" i="9"/>
  <c r="L65" i="9" s="1"/>
  <c r="K73" i="9"/>
  <c r="K75" i="9"/>
  <c r="K76" i="9"/>
  <c r="K81" i="9"/>
  <c r="K82" i="9"/>
  <c r="K88" i="9"/>
  <c r="K89" i="9"/>
  <c r="K91" i="9"/>
  <c r="L91" i="9" s="1"/>
  <c r="K92" i="9"/>
  <c r="K93" i="9"/>
  <c r="K97" i="9"/>
  <c r="K98" i="9"/>
  <c r="K103" i="9"/>
  <c r="K104" i="9"/>
  <c r="K105" i="9"/>
  <c r="L105" i="9" s="1"/>
  <c r="K108" i="9"/>
  <c r="K109" i="9"/>
  <c r="K110" i="9"/>
  <c r="K111" i="9"/>
  <c r="K121" i="9"/>
  <c r="L121" i="9" s="1"/>
  <c r="K124" i="9"/>
  <c r="K125" i="9"/>
  <c r="K126" i="9"/>
  <c r="K129" i="9"/>
  <c r="L129" i="9" s="1"/>
  <c r="K130" i="9"/>
  <c r="K132" i="9"/>
  <c r="K134" i="9"/>
  <c r="K135" i="9"/>
  <c r="K143" i="9"/>
  <c r="L143" i="9" s="1"/>
  <c r="K149" i="9"/>
  <c r="K151" i="9"/>
  <c r="J8" i="9"/>
  <c r="K8" i="9" s="1"/>
  <c r="L8" i="9" s="1"/>
  <c r="J9" i="9"/>
  <c r="J10" i="9"/>
  <c r="K10" i="9" s="1"/>
  <c r="L10" i="9" s="1"/>
  <c r="J11" i="9"/>
  <c r="K11" i="9" s="1"/>
  <c r="L11" i="9" s="1"/>
  <c r="J12" i="9"/>
  <c r="J13" i="9"/>
  <c r="J14" i="9"/>
  <c r="K14" i="9" s="1"/>
  <c r="L14" i="9" s="1"/>
  <c r="J15" i="9"/>
  <c r="K15" i="9" s="1"/>
  <c r="L15" i="9" s="1"/>
  <c r="J16" i="9"/>
  <c r="K16" i="9" s="1"/>
  <c r="L16" i="9" s="1"/>
  <c r="K17" i="9"/>
  <c r="L17" i="9" s="1"/>
  <c r="J18" i="9"/>
  <c r="K18" i="9" s="1"/>
  <c r="L18" i="9" s="1"/>
  <c r="J19" i="9"/>
  <c r="K19" i="9" s="1"/>
  <c r="L19" i="9" s="1"/>
  <c r="J20" i="9"/>
  <c r="K20" i="9" s="1"/>
  <c r="L20" i="9" s="1"/>
  <c r="J21" i="9"/>
  <c r="J22" i="9"/>
  <c r="K22" i="9" s="1"/>
  <c r="L22" i="9" s="1"/>
  <c r="J23" i="9"/>
  <c r="K23" i="9" s="1"/>
  <c r="L23" i="9" s="1"/>
  <c r="J24" i="9"/>
  <c r="K24" i="9" s="1"/>
  <c r="L24" i="9" s="1"/>
  <c r="J25" i="9"/>
  <c r="J26" i="9"/>
  <c r="K26" i="9" s="1"/>
  <c r="L26" i="9" s="1"/>
  <c r="J27" i="9"/>
  <c r="K27" i="9" s="1"/>
  <c r="L27" i="9" s="1"/>
  <c r="J28" i="9"/>
  <c r="K28" i="9" s="1"/>
  <c r="L28" i="9" s="1"/>
  <c r="J29" i="9"/>
  <c r="K29" i="9" s="1"/>
  <c r="L29" i="9" s="1"/>
  <c r="J30" i="9"/>
  <c r="K30" i="9" s="1"/>
  <c r="L30" i="9" s="1"/>
  <c r="J31" i="9"/>
  <c r="K31" i="9" s="1"/>
  <c r="L31" i="9" s="1"/>
  <c r="J32" i="9"/>
  <c r="K32" i="9" s="1"/>
  <c r="L32" i="9" s="1"/>
  <c r="J33" i="9"/>
  <c r="J34" i="9"/>
  <c r="K34" i="9" s="1"/>
  <c r="L34" i="9" s="1"/>
  <c r="J35" i="9"/>
  <c r="K35" i="9" s="1"/>
  <c r="L35" i="9" s="1"/>
  <c r="J36" i="9"/>
  <c r="K36" i="9" s="1"/>
  <c r="L36" i="9" s="1"/>
  <c r="J37" i="9"/>
  <c r="K37" i="9" s="1"/>
  <c r="L37" i="9" s="1"/>
  <c r="J38" i="9"/>
  <c r="K38" i="9" s="1"/>
  <c r="L38" i="9" s="1"/>
  <c r="J39" i="9"/>
  <c r="J40" i="9"/>
  <c r="K40" i="9" s="1"/>
  <c r="L40" i="9" s="1"/>
  <c r="J41" i="9"/>
  <c r="K41" i="9" s="1"/>
  <c r="L41" i="9" s="1"/>
  <c r="J42" i="9"/>
  <c r="K42" i="9" s="1"/>
  <c r="L42" i="9" s="1"/>
  <c r="J43" i="9"/>
  <c r="K43" i="9" s="1"/>
  <c r="L43" i="9" s="1"/>
  <c r="J44" i="9"/>
  <c r="K44" i="9" s="1"/>
  <c r="L44" i="9" s="1"/>
  <c r="J45" i="9"/>
  <c r="J46" i="9"/>
  <c r="K46" i="9" s="1"/>
  <c r="L46" i="9" s="1"/>
  <c r="J47" i="9"/>
  <c r="K47" i="9" s="1"/>
  <c r="L47" i="9" s="1"/>
  <c r="J48" i="9"/>
  <c r="K48" i="9" s="1"/>
  <c r="L48" i="9" s="1"/>
  <c r="J49" i="9"/>
  <c r="K49" i="9" s="1"/>
  <c r="L49" i="9" s="1"/>
  <c r="J50" i="9"/>
  <c r="K50" i="9" s="1"/>
  <c r="L50" i="9" s="1"/>
  <c r="J51" i="9"/>
  <c r="K51" i="9" s="1"/>
  <c r="L51" i="9" s="1"/>
  <c r="J52" i="9"/>
  <c r="K52" i="9" s="1"/>
  <c r="L52" i="9" s="1"/>
  <c r="J53" i="9"/>
  <c r="J54" i="9"/>
  <c r="K54" i="9" s="1"/>
  <c r="L54" i="9" s="1"/>
  <c r="J55" i="9"/>
  <c r="K55" i="9" s="1"/>
  <c r="L55" i="9" s="1"/>
  <c r="J56" i="9"/>
  <c r="K56" i="9" s="1"/>
  <c r="L56" i="9" s="1"/>
  <c r="J57" i="9"/>
  <c r="J58" i="9"/>
  <c r="K58" i="9" s="1"/>
  <c r="L58" i="9" s="1"/>
  <c r="J59" i="9"/>
  <c r="K59" i="9" s="1"/>
  <c r="L59" i="9" s="1"/>
  <c r="J60" i="9"/>
  <c r="K60" i="9" s="1"/>
  <c r="L60" i="9" s="1"/>
  <c r="J61" i="9"/>
  <c r="K61" i="9" s="1"/>
  <c r="L61" i="9" s="1"/>
  <c r="J62" i="9"/>
  <c r="K62" i="9" s="1"/>
  <c r="L62" i="9" s="1"/>
  <c r="J63" i="9"/>
  <c r="K63" i="9" s="1"/>
  <c r="L63" i="9" s="1"/>
  <c r="J64" i="9"/>
  <c r="K64" i="9" s="1"/>
  <c r="L64" i="9" s="1"/>
  <c r="J65" i="9"/>
  <c r="J66" i="9"/>
  <c r="K66" i="9" s="1"/>
  <c r="L66" i="9" s="1"/>
  <c r="J67" i="9"/>
  <c r="K67" i="9" s="1"/>
  <c r="L67" i="9" s="1"/>
  <c r="J68" i="9"/>
  <c r="K68" i="9" s="1"/>
  <c r="L68" i="9" s="1"/>
  <c r="J69" i="9"/>
  <c r="K69" i="9" s="1"/>
  <c r="L69" i="9" s="1"/>
  <c r="J70" i="9"/>
  <c r="K70" i="9" s="1"/>
  <c r="L70" i="9" s="1"/>
  <c r="J71" i="9"/>
  <c r="K71" i="9" s="1"/>
  <c r="L71" i="9" s="1"/>
  <c r="J72" i="9"/>
  <c r="K72" i="9" s="1"/>
  <c r="L72" i="9" s="1"/>
  <c r="J73" i="9"/>
  <c r="J74" i="9"/>
  <c r="K74" i="9" s="1"/>
  <c r="L74" i="9" s="1"/>
  <c r="J75" i="9"/>
  <c r="J76" i="9"/>
  <c r="J77" i="9"/>
  <c r="K77" i="9" s="1"/>
  <c r="L77" i="9" s="1"/>
  <c r="J78" i="9"/>
  <c r="K78" i="9" s="1"/>
  <c r="L78" i="9" s="1"/>
  <c r="J79" i="9"/>
  <c r="K79" i="9" s="1"/>
  <c r="L79" i="9" s="1"/>
  <c r="J80" i="9"/>
  <c r="K80" i="9" s="1"/>
  <c r="L80" i="9" s="1"/>
  <c r="J81" i="9"/>
  <c r="J82" i="9"/>
  <c r="J83" i="9"/>
  <c r="K83" i="9" s="1"/>
  <c r="L83" i="9" s="1"/>
  <c r="J84" i="9"/>
  <c r="K84" i="9" s="1"/>
  <c r="L84" i="9" s="1"/>
  <c r="J85" i="9"/>
  <c r="K85" i="9" s="1"/>
  <c r="L85" i="9" s="1"/>
  <c r="J86" i="9"/>
  <c r="K86" i="9" s="1"/>
  <c r="L86" i="9" s="1"/>
  <c r="J87" i="9"/>
  <c r="K87" i="9" s="1"/>
  <c r="L87" i="9" s="1"/>
  <c r="J88" i="9"/>
  <c r="J89" i="9"/>
  <c r="J90" i="9"/>
  <c r="K90" i="9" s="1"/>
  <c r="L90" i="9" s="1"/>
  <c r="J91" i="9"/>
  <c r="J92" i="9"/>
  <c r="J93" i="9"/>
  <c r="J94" i="9"/>
  <c r="K94" i="9" s="1"/>
  <c r="L94" i="9" s="1"/>
  <c r="J95" i="9"/>
  <c r="K95" i="9" s="1"/>
  <c r="L95" i="9" s="1"/>
  <c r="J96" i="9"/>
  <c r="K96" i="9" s="1"/>
  <c r="L96" i="9" s="1"/>
  <c r="J97" i="9"/>
  <c r="J98" i="9"/>
  <c r="J99" i="9"/>
  <c r="K99" i="9" s="1"/>
  <c r="L99" i="9" s="1"/>
  <c r="J100" i="9"/>
  <c r="K100" i="9" s="1"/>
  <c r="L100" i="9" s="1"/>
  <c r="J101" i="9"/>
  <c r="K101" i="9" s="1"/>
  <c r="L101" i="9" s="1"/>
  <c r="J102" i="9"/>
  <c r="K102" i="9" s="1"/>
  <c r="L102" i="9" s="1"/>
  <c r="J103" i="9"/>
  <c r="J104" i="9"/>
  <c r="J105" i="9"/>
  <c r="J106" i="9"/>
  <c r="K106" i="9" s="1"/>
  <c r="L106" i="9" s="1"/>
  <c r="J107" i="9"/>
  <c r="K107" i="9" s="1"/>
  <c r="L107" i="9" s="1"/>
  <c r="J108" i="9"/>
  <c r="J109" i="9"/>
  <c r="J110" i="9"/>
  <c r="J111" i="9"/>
  <c r="J112" i="9"/>
  <c r="K112" i="9" s="1"/>
  <c r="L112" i="9" s="1"/>
  <c r="J113" i="9"/>
  <c r="K113" i="9" s="1"/>
  <c r="L113" i="9" s="1"/>
  <c r="J114" i="9"/>
  <c r="K114" i="9" s="1"/>
  <c r="L114" i="9" s="1"/>
  <c r="J115" i="9"/>
  <c r="K115" i="9" s="1"/>
  <c r="L115" i="9" s="1"/>
  <c r="J116" i="9"/>
  <c r="K116" i="9" s="1"/>
  <c r="L116" i="9" s="1"/>
  <c r="J117" i="9"/>
  <c r="K117" i="9" s="1"/>
  <c r="L117" i="9" s="1"/>
  <c r="J118" i="9"/>
  <c r="K118" i="9" s="1"/>
  <c r="L118" i="9" s="1"/>
  <c r="J119" i="9"/>
  <c r="K119" i="9" s="1"/>
  <c r="L119" i="9" s="1"/>
  <c r="J120" i="9"/>
  <c r="K120" i="9" s="1"/>
  <c r="L120" i="9" s="1"/>
  <c r="J121" i="9"/>
  <c r="J122" i="9"/>
  <c r="K122" i="9" s="1"/>
  <c r="L122" i="9" s="1"/>
  <c r="J123" i="9"/>
  <c r="K123" i="9" s="1"/>
  <c r="L123" i="9" s="1"/>
  <c r="J124" i="9"/>
  <c r="J125" i="9"/>
  <c r="J126" i="9"/>
  <c r="J127" i="9"/>
  <c r="K127" i="9" s="1"/>
  <c r="L127" i="9" s="1"/>
  <c r="J128" i="9"/>
  <c r="K128" i="9" s="1"/>
  <c r="L128" i="9" s="1"/>
  <c r="J129" i="9"/>
  <c r="J130" i="9"/>
  <c r="J131" i="9"/>
  <c r="K131" i="9" s="1"/>
  <c r="L131" i="9" s="1"/>
  <c r="J132" i="9"/>
  <c r="J133" i="9"/>
  <c r="K133" i="9" s="1"/>
  <c r="L133" i="9" s="1"/>
  <c r="J134" i="9"/>
  <c r="J135" i="9"/>
  <c r="J136" i="9"/>
  <c r="K136" i="9" s="1"/>
  <c r="L136" i="9" s="1"/>
  <c r="J137" i="9"/>
  <c r="K137" i="9" s="1"/>
  <c r="L137" i="9" s="1"/>
  <c r="J138" i="9"/>
  <c r="K138" i="9" s="1"/>
  <c r="L138" i="9" s="1"/>
  <c r="J139" i="9"/>
  <c r="K139" i="9" s="1"/>
  <c r="L139" i="9" s="1"/>
  <c r="J140" i="9"/>
  <c r="K140" i="9" s="1"/>
  <c r="L140" i="9" s="1"/>
  <c r="J141" i="9"/>
  <c r="K141" i="9" s="1"/>
  <c r="L141" i="9" s="1"/>
  <c r="J142" i="9"/>
  <c r="K142" i="9" s="1"/>
  <c r="L142" i="9" s="1"/>
  <c r="J143" i="9"/>
  <c r="J144" i="9"/>
  <c r="K144" i="9" s="1"/>
  <c r="L144" i="9" s="1"/>
  <c r="J145" i="9"/>
  <c r="K145" i="9" s="1"/>
  <c r="L145" i="9" s="1"/>
  <c r="J146" i="9"/>
  <c r="K146" i="9" s="1"/>
  <c r="L146" i="9" s="1"/>
  <c r="J147" i="9"/>
  <c r="K147" i="9" s="1"/>
  <c r="L147" i="9" s="1"/>
  <c r="J148" i="9"/>
  <c r="K148" i="9" s="1"/>
  <c r="L148" i="9" s="1"/>
  <c r="J149" i="9"/>
  <c r="J150" i="9"/>
  <c r="K150" i="9" s="1"/>
  <c r="L150" i="9" s="1"/>
  <c r="J151" i="9"/>
  <c r="J7" i="9"/>
  <c r="K7" i="9" s="1"/>
  <c r="D140" i="9"/>
  <c r="D60" i="9"/>
  <c r="D59" i="9"/>
  <c r="D7" i="9"/>
  <c r="L122" i="8" l="1"/>
  <c r="E7" i="4" s="1"/>
  <c r="K86" i="6"/>
  <c r="D7" i="4" s="1"/>
  <c r="K152" i="9"/>
  <c r="L7" i="9"/>
  <c r="L152" i="9" s="1"/>
  <c r="B7" i="4" s="1"/>
  <c r="D152" i="9"/>
  <c r="L232" i="7" l="1"/>
  <c r="E232" i="7"/>
  <c r="L193" i="7"/>
  <c r="E193" i="7"/>
  <c r="E159" i="7"/>
  <c r="K159" i="7" s="1"/>
  <c r="L159" i="7" s="1"/>
  <c r="E108" i="7"/>
  <c r="E189" i="7" l="1"/>
  <c r="K108" i="7"/>
  <c r="L108" i="7" s="1"/>
  <c r="L189" i="7" s="1"/>
  <c r="L194" i="7" s="1"/>
  <c r="L233" i="7" s="1"/>
  <c r="C7" i="4" s="1"/>
  <c r="C38" i="5" l="1"/>
  <c r="C26" i="5"/>
  <c r="C18" i="5"/>
  <c r="C27" i="5" s="1"/>
  <c r="C39" i="5" s="1"/>
  <c r="C41" i="5" s="1"/>
  <c r="E7" i="3"/>
  <c r="E6" i="3"/>
  <c r="E8" i="3" l="1"/>
  <c r="F8" i="4" s="1"/>
  <c r="F7" i="4"/>
  <c r="F9" i="4" s="1"/>
</calcChain>
</file>

<file path=xl/comments1.xml><?xml version="1.0" encoding="utf-8"?>
<comments xmlns="http://schemas.openxmlformats.org/spreadsheetml/2006/main">
  <authors>
    <author>Kunze, Uta</author>
  </authors>
  <commentList>
    <comment ref="D7" authorId="0" shapeId="0">
      <text>
        <r>
          <rPr>
            <b/>
            <sz val="9"/>
            <color indexed="81"/>
            <rFont val="Segoe UI"/>
            <family val="2"/>
          </rPr>
          <t>Kunze, Uta:</t>
        </r>
        <r>
          <rPr>
            <sz val="9"/>
            <color indexed="81"/>
            <rFont val="Segoe UI"/>
            <family val="2"/>
          </rPr>
          <t xml:space="preserve">
Abzug Räume NEF-Fahrer</t>
        </r>
      </text>
    </comment>
    <comment ref="C99" authorId="0" shapeId="0">
      <text>
        <r>
          <rPr>
            <b/>
            <sz val="9"/>
            <color indexed="81"/>
            <rFont val="Segoe UI"/>
            <family val="2"/>
          </rPr>
          <t>Kunze, Uta:</t>
        </r>
        <r>
          <rPr>
            <sz val="9"/>
            <color indexed="81"/>
            <rFont val="Segoe UI"/>
            <family val="2"/>
          </rPr>
          <t xml:space="preserve">
Glasreinigung in Reinigungsgruppe S enthalten</t>
        </r>
      </text>
    </comment>
  </commentList>
</comments>
</file>

<file path=xl/sharedStrings.xml><?xml version="1.0" encoding="utf-8"?>
<sst xmlns="http://schemas.openxmlformats.org/spreadsheetml/2006/main" count="1914" uniqueCount="452">
  <si>
    <t>(        ,     %)</t>
  </si>
  <si>
    <r>
      <t>å</t>
    </r>
    <r>
      <rPr>
        <b/>
        <sz val="9"/>
        <color theme="1"/>
        <rFont val="Arial"/>
        <family val="2"/>
      </rPr>
      <t xml:space="preserve"> Positionen A und B:</t>
    </r>
  </si>
  <si>
    <r>
      <t>å</t>
    </r>
    <r>
      <rPr>
        <b/>
        <sz val="9"/>
        <color theme="1"/>
        <rFont val="Arial"/>
        <family val="2"/>
      </rPr>
      <t xml:space="preserve"> Positionen B:</t>
    </r>
  </si>
  <si>
    <t>--</t>
  </si>
  <si>
    <t>(        ,      %)</t>
  </si>
  <si>
    <t>4) Tarifliche Ausfallzeiten</t>
  </si>
  <si>
    <t>3) Gesetzliche Lohnfortzahlung</t>
  </si>
  <si>
    <t>2) Gesetzliche Feiertage</t>
  </si>
  <si>
    <t>1) Urlaub</t>
  </si>
  <si>
    <t>(         ,     %)</t>
  </si>
  <si>
    <r>
      <t>å</t>
    </r>
    <r>
      <rPr>
        <b/>
        <sz val="9"/>
        <color theme="1"/>
        <rFont val="Arial"/>
        <family val="2"/>
      </rPr>
      <t xml:space="preserve"> Position A</t>
    </r>
  </si>
  <si>
    <t>7) Insolvenzgeldumlage</t>
  </si>
  <si>
    <t>Sozialversicherung</t>
  </si>
  <si>
    <t xml:space="preserve">Summe Arbeitgeberanteil </t>
  </si>
  <si>
    <t>5) U2 Mutterschaftsaufwendungen</t>
  </si>
  <si>
    <t>4) Pflegeversicherung</t>
  </si>
  <si>
    <t>3) Arbeitslosenversicherung</t>
  </si>
  <si>
    <t>2) Krankenversicherung</t>
  </si>
  <si>
    <t>1) Rentenversicherung</t>
  </si>
  <si>
    <t>A) Lohnnebenkosten (gesetzlich)</t>
  </si>
  <si>
    <t>Tariflohn</t>
  </si>
  <si>
    <t>€/h netto</t>
  </si>
  <si>
    <t>Glasreinigung</t>
  </si>
  <si>
    <t>Dresdner Straße</t>
  </si>
  <si>
    <t>Küchwald</t>
  </si>
  <si>
    <t>und Geburtshilfe</t>
  </si>
  <si>
    <t>Flemmingstraße</t>
  </si>
  <si>
    <t>Gesamtpreis</t>
  </si>
  <si>
    <t>Standort</t>
  </si>
  <si>
    <t xml:space="preserve">Frauenheilkunde </t>
  </si>
  <si>
    <t>Reinigung von Jalousien</t>
  </si>
  <si>
    <t>Glasreinigung - Regieleistungen</t>
  </si>
  <si>
    <t>sonn-/feiertags netto</t>
  </si>
  <si>
    <t>werktags netto</t>
  </si>
  <si>
    <t>€ / h (SVS)</t>
  </si>
  <si>
    <t>Menge p.a. in h</t>
  </si>
  <si>
    <t>Gesamtwert netto p.a.</t>
  </si>
  <si>
    <t>Diese Seite ist auszudrucken und den Angebotsunterlagen beizufügen</t>
  </si>
  <si>
    <t>pro Jahr</t>
  </si>
  <si>
    <t>Gesamtpreis Regiearbeiten</t>
  </si>
  <si>
    <t xml:space="preserve">Gesamtpreis Unterhaltsreinigung netto </t>
  </si>
  <si>
    <t>dieser Wert ist einzutragen in KCLW-V02 Angebots-schreiben (Punkt 6)</t>
  </si>
  <si>
    <t xml:space="preserve">Ort, Datum                                                                                                                      Stempel und Unterschrift       </t>
  </si>
  <si>
    <t>Wird die Preiszusammenstellung an dieser Stelle nicht unterschrieben, gilt das Angebot als nicht abgegeben.</t>
  </si>
  <si>
    <t>Preiszusammenstellung Los 2</t>
  </si>
  <si>
    <t>Gesamtpreis netto aus GFV</t>
  </si>
  <si>
    <t>1) Stundenverrechnungssätze</t>
  </si>
  <si>
    <t>6) Gesetzliche Unfallversicherung (Berufsgenossenschaft)</t>
  </si>
  <si>
    <t>B) Lohnfolgekosten</t>
  </si>
  <si>
    <t>5) Arbeitgeberanteile zu gesetzl. Lohnnebenkosten aus den Pos. B1 bis B4</t>
  </si>
  <si>
    <t>6) Pauschale Lohn- und Kirchensteuer aus den Positionen B1 bis B4</t>
  </si>
  <si>
    <t>C) Sonstige Kosten</t>
  </si>
  <si>
    <t>1) Reinigungs-und Verbrauchsmaterial</t>
  </si>
  <si>
    <t>2) Geräte und Maschinen</t>
  </si>
  <si>
    <t>3) kalkulatorische Kosten (z.B. AfA)</t>
  </si>
  <si>
    <t>4) Objektleitungskosten/ technische Angestellte</t>
  </si>
  <si>
    <t>5) Kosten für kaufmännische Angestellte</t>
  </si>
  <si>
    <t>6) Kosten für Zertifizierung und QM</t>
  </si>
  <si>
    <t>7) Haftpflichtversicherung</t>
  </si>
  <si>
    <t>8) Gewerbesteuer</t>
  </si>
  <si>
    <t>9) Sonstige Verwaltungskosten</t>
  </si>
  <si>
    <r>
      <t>å</t>
    </r>
    <r>
      <rPr>
        <b/>
        <sz val="9"/>
        <color theme="1"/>
        <rFont val="Arial"/>
        <family val="2"/>
      </rPr>
      <t xml:space="preserve"> Positionen C:</t>
    </r>
  </si>
  <si>
    <t>D) Gesamtkosten     
(Tariflohn + Pos. A bis C)</t>
  </si>
  <si>
    <t>E) Risiko- u. Gewinnaufschlag 
(auf Gesamtkosten)</t>
  </si>
  <si>
    <t>Stundenverrechnungssatz (werktags)</t>
  </si>
  <si>
    <t>Verrechnungssätze für zuschlagspflichtige Arbeiten:</t>
  </si>
  <si>
    <t>Reinigung an Sonn- und Feiertagen:</t>
  </si>
  <si>
    <t>2) Regieleistungen für Los 2</t>
  </si>
  <si>
    <t>x</t>
  </si>
  <si>
    <t>lfd. Nr.</t>
  </si>
  <si>
    <t>Abteilung</t>
  </si>
  <si>
    <t>Station/Bereich</t>
  </si>
  <si>
    <t>Fläche</t>
  </si>
  <si>
    <t>Fensterart</t>
  </si>
  <si>
    <t>Reinigung mit Rahmen</t>
  </si>
  <si>
    <t>in m²</t>
  </si>
  <si>
    <t>€ pro m²</t>
  </si>
  <si>
    <t>Preis / Einheit</t>
  </si>
  <si>
    <t xml:space="preserve">Gesamtpreis </t>
  </si>
  <si>
    <t>(pro Fenster)</t>
  </si>
  <si>
    <t>Haus 01</t>
  </si>
  <si>
    <t>Verbundfenster</t>
  </si>
  <si>
    <t>Thermofenster</t>
  </si>
  <si>
    <t/>
  </si>
  <si>
    <t>Haus 02</t>
  </si>
  <si>
    <t>Station D 021</t>
  </si>
  <si>
    <t>Station D 022</t>
  </si>
  <si>
    <t>Station D 023</t>
  </si>
  <si>
    <t>Keller</t>
  </si>
  <si>
    <t>Haus 11/12</t>
  </si>
  <si>
    <t>Boden</t>
  </si>
  <si>
    <t>Station D 123</t>
  </si>
  <si>
    <t>Station D 124</t>
  </si>
  <si>
    <t>Station D 112</t>
  </si>
  <si>
    <t>Station D 113</t>
  </si>
  <si>
    <t>Station D 114</t>
  </si>
  <si>
    <t>Treppenhaus</t>
  </si>
  <si>
    <t>Notfallaufnahme</t>
  </si>
  <si>
    <t>Einfachfenster</t>
  </si>
  <si>
    <t>Physiotherapie</t>
  </si>
  <si>
    <t>Aufnahme Neurologie</t>
  </si>
  <si>
    <t>Cafeteria</t>
  </si>
  <si>
    <t>Heizhaus</t>
  </si>
  <si>
    <t>Haus 14</t>
  </si>
  <si>
    <t>DG</t>
  </si>
  <si>
    <t>Schule</t>
  </si>
  <si>
    <t>2. Etage</t>
  </si>
  <si>
    <t>EG</t>
  </si>
  <si>
    <t>Haus 13</t>
  </si>
  <si>
    <t>Arbeitstherapie</t>
  </si>
  <si>
    <t xml:space="preserve">wird abgerissen </t>
  </si>
  <si>
    <t>Haus 03</t>
  </si>
  <si>
    <t>Haus 08/09</t>
  </si>
  <si>
    <t>Klinikschule</t>
  </si>
  <si>
    <t>ehem. Ambulanz</t>
  </si>
  <si>
    <t>Durchgang</t>
  </si>
  <si>
    <t>Röntgen</t>
  </si>
  <si>
    <t>Patientenspeiseraum</t>
  </si>
  <si>
    <t>Station D 092</t>
  </si>
  <si>
    <t>Station D 093</t>
  </si>
  <si>
    <t>EKG, Sonogr.</t>
  </si>
  <si>
    <t>Verwaltung</t>
  </si>
  <si>
    <t>Station D 081</t>
  </si>
  <si>
    <t>Station D 082</t>
  </si>
  <si>
    <t>Station D 083</t>
  </si>
  <si>
    <t>Station D 084</t>
  </si>
  <si>
    <t>Haus 06</t>
  </si>
  <si>
    <t>Tagesklinik</t>
  </si>
  <si>
    <t>Kastenfenster</t>
  </si>
  <si>
    <t>Haus 07</t>
  </si>
  <si>
    <t>1. OG</t>
  </si>
  <si>
    <t xml:space="preserve">2. OG </t>
  </si>
  <si>
    <t>3. OG</t>
  </si>
  <si>
    <t>Haus 05</t>
  </si>
  <si>
    <t>Gerontopsychiatrie</t>
  </si>
  <si>
    <t>Haus 04</t>
  </si>
  <si>
    <t>Station D 041</t>
  </si>
  <si>
    <t>Station D 042</t>
  </si>
  <si>
    <t>Station D 043</t>
  </si>
  <si>
    <t>KG</t>
  </si>
  <si>
    <t>Summe</t>
  </si>
  <si>
    <t>Bemerkungen</t>
  </si>
  <si>
    <t>Fensterart: Thermofenster als Dreh-Kippflügel</t>
  </si>
  <si>
    <t>einseitig gemessen / beidseitig reinigen</t>
  </si>
  <si>
    <t>2. OG</t>
  </si>
  <si>
    <t>MG</t>
  </si>
  <si>
    <t>Verbinder 1-2</t>
  </si>
  <si>
    <t>Glas</t>
  </si>
  <si>
    <t>Verbinder 1-27</t>
  </si>
  <si>
    <t>EG Herzkatheter</t>
  </si>
  <si>
    <t>EG Schrittmacher</t>
  </si>
  <si>
    <t>Durchgang 2-3</t>
  </si>
  <si>
    <t>EG Metall</t>
  </si>
  <si>
    <t>Außenverkleidung Metall</t>
  </si>
  <si>
    <t>1-seitig</t>
  </si>
  <si>
    <t>Verbinder 3-4</t>
  </si>
  <si>
    <t>Verbinder 4-34</t>
  </si>
  <si>
    <t>OP</t>
  </si>
  <si>
    <t>EG Holding Area</t>
  </si>
  <si>
    <t>Durchgang 3-5</t>
  </si>
  <si>
    <t>Verbinder 5-6</t>
  </si>
  <si>
    <t>Station 061</t>
  </si>
  <si>
    <t>Station 062</t>
  </si>
  <si>
    <t>Station 063</t>
  </si>
  <si>
    <t>Kunststofffenster</t>
  </si>
  <si>
    <t>PR-Fassaden</t>
  </si>
  <si>
    <t>Metall-Glas-Elemente innen, beidseitig</t>
  </si>
  <si>
    <t>Haus 11</t>
  </si>
  <si>
    <t>Station 110</t>
  </si>
  <si>
    <t>Station 111</t>
  </si>
  <si>
    <t>Haus 12</t>
  </si>
  <si>
    <t>Station K120</t>
  </si>
  <si>
    <t>Station K121</t>
  </si>
  <si>
    <t>Isolierfenster</t>
  </si>
  <si>
    <t>Haus 15</t>
  </si>
  <si>
    <t>Anbau</t>
  </si>
  <si>
    <t>UG</t>
  </si>
  <si>
    <t xml:space="preserve">EG </t>
  </si>
  <si>
    <t>Aufzug</t>
  </si>
  <si>
    <t>Haus 22</t>
  </si>
  <si>
    <t>Aufnahme</t>
  </si>
  <si>
    <t>Sozialdienst</t>
  </si>
  <si>
    <t>Haus 24</t>
  </si>
  <si>
    <t>Schlaflabor 1. OG</t>
  </si>
  <si>
    <t>KG - Skills Lab</t>
  </si>
  <si>
    <t>EG - Zytostatikaherstellung</t>
  </si>
  <si>
    <t>Haus 27</t>
  </si>
  <si>
    <t>Haus 34</t>
  </si>
  <si>
    <t>Verbinder 34-27</t>
  </si>
  <si>
    <t>Haus 35</t>
  </si>
  <si>
    <t>Türen</t>
  </si>
  <si>
    <t>Festverglasung</t>
  </si>
  <si>
    <t>Glasanlagen</t>
  </si>
  <si>
    <t>Glasvordach</t>
  </si>
  <si>
    <t>Haus 37</t>
  </si>
  <si>
    <t>Außenverglasung</t>
  </si>
  <si>
    <t>Tagesklinik/Ambulanz</t>
  </si>
  <si>
    <t>Station K372</t>
  </si>
  <si>
    <t>Station K373</t>
  </si>
  <si>
    <t>Giebelseiten</t>
  </si>
  <si>
    <t>Verbinder 37-38</t>
  </si>
  <si>
    <t>Blendglas /Fassade</t>
  </si>
  <si>
    <t>Haus 38</t>
  </si>
  <si>
    <t>EG ITS</t>
  </si>
  <si>
    <t>Verbinder 38-39</t>
  </si>
  <si>
    <t>Lichthof</t>
  </si>
  <si>
    <t>Blendglas / Fassade</t>
  </si>
  <si>
    <t>Haus 39</t>
  </si>
  <si>
    <t>Station K391</t>
  </si>
  <si>
    <t>Station K392</t>
  </si>
  <si>
    <t>Verbinder 39-40</t>
  </si>
  <si>
    <t>Haus 40</t>
  </si>
  <si>
    <t>Haus 10</t>
  </si>
  <si>
    <t>UG Innenglas</t>
  </si>
  <si>
    <t>Glasvorbau</t>
  </si>
  <si>
    <t xml:space="preserve">Thermofenster, Hubtechnik </t>
  </si>
  <si>
    <t>Glasfassade</t>
  </si>
  <si>
    <t>Glasdach</t>
  </si>
  <si>
    <t>Haus 19</t>
  </si>
  <si>
    <t>Pos. Krankenhaus</t>
  </si>
  <si>
    <t>Glasreinigung Zschopau</t>
  </si>
  <si>
    <t>einseitig gemessen, zweiseitig reinigen</t>
  </si>
  <si>
    <t>Bedienraum</t>
  </si>
  <si>
    <t>Vorraum</t>
  </si>
  <si>
    <t>TRH 1</t>
  </si>
  <si>
    <t>Glasfläche</t>
  </si>
  <si>
    <t>Wartebereich</t>
  </si>
  <si>
    <t>Lüfterzentrale</t>
  </si>
  <si>
    <t>Entsorgungsraum</t>
  </si>
  <si>
    <t>BMZ</t>
  </si>
  <si>
    <t>SV</t>
  </si>
  <si>
    <t>Behandlung 2</t>
  </si>
  <si>
    <t>Arzt</t>
  </si>
  <si>
    <t>Behandlung 1 - Sprechzimmer</t>
  </si>
  <si>
    <t>Bestrahlungsplanung</t>
  </si>
  <si>
    <t>Foyer</t>
  </si>
  <si>
    <t>Windfang</t>
  </si>
  <si>
    <t>TRH 2</t>
  </si>
  <si>
    <t>Aufenthalt/Besprechung</t>
  </si>
  <si>
    <t>Umkleide Herren</t>
  </si>
  <si>
    <t>Umkleide Damen</t>
  </si>
  <si>
    <t>Raum 3</t>
  </si>
  <si>
    <t>Warten/Empfang</t>
  </si>
  <si>
    <t>Raum 1</t>
  </si>
  <si>
    <t>Raum 2</t>
  </si>
  <si>
    <t>Strahle Zschopau</t>
  </si>
  <si>
    <t>einseitig gemessen, einseitig reinigen</t>
  </si>
  <si>
    <t>Abrufleistungen</t>
  </si>
  <si>
    <t>Fassade Treppenhaus</t>
  </si>
  <si>
    <t>auf Abruf: Blendglas /Fassade</t>
  </si>
  <si>
    <t>außen</t>
  </si>
  <si>
    <t>auf Abruf, mit Hubtechnik</t>
  </si>
  <si>
    <t>auf Abruf, mit Steiger</t>
  </si>
  <si>
    <t>Bauteil</t>
  </si>
  <si>
    <t>Flemmingstraße 4</t>
  </si>
  <si>
    <t>Haus A</t>
  </si>
  <si>
    <t>TH</t>
  </si>
  <si>
    <t>Treppenhäuser 1, 2, 3, 4</t>
  </si>
  <si>
    <t>Hörsaal / NR</t>
  </si>
  <si>
    <t>Räume / Gänge</t>
  </si>
  <si>
    <t>Eingangsbereich</t>
  </si>
  <si>
    <t>Bereich Chefarzt/Verwaltung</t>
  </si>
  <si>
    <t>US/MVZ</t>
  </si>
  <si>
    <t>Doppelfenster</t>
  </si>
  <si>
    <t>Station 100</t>
  </si>
  <si>
    <t>ISB, Elternschule, Gymnastikraum</t>
  </si>
  <si>
    <t>Ärztegang</t>
  </si>
  <si>
    <t>Station 200</t>
  </si>
  <si>
    <t>Station F200 Aufwachraum</t>
  </si>
  <si>
    <t>Station 300</t>
  </si>
  <si>
    <t>Speisesaal</t>
  </si>
  <si>
    <t>Lounge Flemming 4</t>
  </si>
  <si>
    <t>Verwaltung 3. OG</t>
  </si>
  <si>
    <t>Haus B</t>
  </si>
  <si>
    <t>Treppenhäuser 5, 6 u. 7</t>
  </si>
  <si>
    <t>Handwerker</t>
  </si>
  <si>
    <t>Internationale Praxis</t>
  </si>
  <si>
    <t>Station 130, Haus B</t>
  </si>
  <si>
    <t>Übergang Haus B</t>
  </si>
  <si>
    <t>Thermoglas</t>
  </si>
  <si>
    <t>Hebebühne</t>
  </si>
  <si>
    <t>Fassade</t>
  </si>
  <si>
    <t>Station 230, Haus B</t>
  </si>
  <si>
    <t>Humang./Genetik</t>
  </si>
  <si>
    <t>Haus C</t>
  </si>
  <si>
    <t>Treppenhausfenster</t>
  </si>
  <si>
    <t>Treppenhausfenster (Festverglasung)</t>
  </si>
  <si>
    <t>Glasflächen hinter Geländer</t>
  </si>
  <si>
    <t>Einfachglas</t>
  </si>
  <si>
    <t>Treppenhausverglasung</t>
  </si>
  <si>
    <t>1. OG Tür</t>
  </si>
  <si>
    <t>2. OG Tür</t>
  </si>
  <si>
    <t>Geburtensaal Übergang Innentür</t>
  </si>
  <si>
    <t>Geburtensaal Übergang (Festverglasung)</t>
  </si>
  <si>
    <t>Geburtensaal Übergang Oberlichter</t>
  </si>
  <si>
    <t>Tür Vorraum Geburtens. zu Aufzug</t>
  </si>
  <si>
    <t>Tür zum Treppenhaus</t>
  </si>
  <si>
    <t>Tür zum Geburtensaal</t>
  </si>
  <si>
    <t>Fenster</t>
  </si>
  <si>
    <t>Türverglasung</t>
  </si>
  <si>
    <t>Blauverglasung</t>
  </si>
  <si>
    <t>OP Übergang Innentüren</t>
  </si>
  <si>
    <t>OP Übergang Oberlichter</t>
  </si>
  <si>
    <t>Tür Vorraum OP zu Aufzug</t>
  </si>
  <si>
    <t>Tür Vorraum</t>
  </si>
  <si>
    <t>Tür Eingang</t>
  </si>
  <si>
    <t>Haus D</t>
  </si>
  <si>
    <t>Treppenhäuser 8, 9</t>
  </si>
  <si>
    <t>Sockel</t>
  </si>
  <si>
    <t>Milchküche</t>
  </si>
  <si>
    <t>Station 140, Haus D</t>
  </si>
  <si>
    <t>Station 240, Haus D</t>
  </si>
  <si>
    <t>Station 340/341, Haus D</t>
  </si>
  <si>
    <t>Ärztegang, Ausbildung</t>
  </si>
  <si>
    <t>Haus D (Aufzug)</t>
  </si>
  <si>
    <t>xyz</t>
  </si>
  <si>
    <t>Haus E</t>
  </si>
  <si>
    <t>Übergang von Haus B zu E</t>
  </si>
  <si>
    <t>EG Haupteingang</t>
  </si>
  <si>
    <t>EG/1. OG</t>
  </si>
  <si>
    <t>TH + WC</t>
  </si>
  <si>
    <t>Haus G - Perinatalzentrum</t>
  </si>
  <si>
    <t>E01</t>
  </si>
  <si>
    <t>1,765 x 1,725 m, 55 Stück</t>
  </si>
  <si>
    <t>Fenster 2flg. mit Anschlag, assymetrisch</t>
  </si>
  <si>
    <t>1,00 x 1,725 m, 30 Stück</t>
  </si>
  <si>
    <t>Fenster 1flg. mit Anschlag</t>
  </si>
  <si>
    <t>1,00 x 1,00 m, 4 Stück</t>
  </si>
  <si>
    <t>E00</t>
  </si>
  <si>
    <t>1,51 x 1,26 m, 3 Stück (in Lichtschächten)</t>
  </si>
  <si>
    <t>Fenster 2flg. mit Anschlag</t>
  </si>
  <si>
    <t>1,51 x 1,26 m, RWA, 4 Stück (in Lichtschächten)</t>
  </si>
  <si>
    <t>1,59 x 1,01 m, 2 Stück</t>
  </si>
  <si>
    <t>Innenfenster, Festverglasung, Eckfenster</t>
  </si>
  <si>
    <t>2,30 x 1,01 m, 2 Stück</t>
  </si>
  <si>
    <t>1,80 x 1,01 m, 1 Stück</t>
  </si>
  <si>
    <t>0,99 x 1,01 m, 1 Stück</t>
  </si>
  <si>
    <t>1,71 x 1,01 m, 1 Stück</t>
  </si>
  <si>
    <t>1,11 x 1,01 m, 1 Stück</t>
  </si>
  <si>
    <t>2,77 x 1,01 m, 1 Stück</t>
  </si>
  <si>
    <t>0,50 x 1,01 m, 4 Stück</t>
  </si>
  <si>
    <t>Fenster festverglast</t>
  </si>
  <si>
    <t>Übergang F4 zu Haus G</t>
  </si>
  <si>
    <t xml:space="preserve">   </t>
  </si>
  <si>
    <t>Zwischentüren</t>
  </si>
  <si>
    <t>Übergangsbrücke zur FS 4</t>
  </si>
  <si>
    <t xml:space="preserve">Brücke </t>
  </si>
  <si>
    <t>Geländer</t>
  </si>
  <si>
    <t xml:space="preserve">Tür </t>
  </si>
  <si>
    <t>2-seitig</t>
  </si>
  <si>
    <t>Stundenvorgabe für Pos. Hubtechnik</t>
  </si>
  <si>
    <t>Los 2 - Glasflächenverzeichnis Flemmingstraße 2</t>
  </si>
  <si>
    <t xml:space="preserve">Flemmingstraße </t>
  </si>
  <si>
    <t>Fensterart: Thermofenster
als Dreh-Kippflügel</t>
  </si>
  <si>
    <t>Haus 1</t>
  </si>
  <si>
    <t>Fenster/Zwischentüren</t>
  </si>
  <si>
    <t>Thermofenster als Dreh-Kippflügel</t>
  </si>
  <si>
    <t>Ebene 2 - Spiel-/Warteraum Kinderchirurgie</t>
  </si>
  <si>
    <t>Haus 1 Verbinder</t>
  </si>
  <si>
    <t>alter Eingang</t>
  </si>
  <si>
    <t>Ebene 1 und 2 zusätzliche Türen</t>
  </si>
  <si>
    <t>Haus 1 Anbau</t>
  </si>
  <si>
    <t>Blindfenster</t>
  </si>
  <si>
    <t>1-seitig+Fassadenkletterer</t>
  </si>
  <si>
    <t>Fenster/Glasfront</t>
  </si>
  <si>
    <t>Glasvorbau/-dach</t>
  </si>
  <si>
    <t>Fassadenkletterer</t>
  </si>
  <si>
    <t>1-seitig Fassadenkletterer</t>
  </si>
  <si>
    <t>Brüstung</t>
  </si>
  <si>
    <t>4. OG</t>
  </si>
  <si>
    <t>5. OG</t>
  </si>
  <si>
    <t>6. OG</t>
  </si>
  <si>
    <t>7. OG</t>
  </si>
  <si>
    <t>8. OG</t>
  </si>
  <si>
    <t>9. OG</t>
  </si>
  <si>
    <t>10. OG</t>
  </si>
  <si>
    <t>2.-10. OG</t>
  </si>
  <si>
    <t>Treppenhausverglasung Glasvorbau</t>
  </si>
  <si>
    <t>11.-12. OG</t>
  </si>
  <si>
    <t>11. OG</t>
  </si>
  <si>
    <t>Oberlicht</t>
  </si>
  <si>
    <t>12. OG</t>
  </si>
  <si>
    <t>Oberlicht-Fenster</t>
  </si>
  <si>
    <t>Glaswand/Glasdach</t>
  </si>
  <si>
    <t>13. OG</t>
  </si>
  <si>
    <t>Tür Dachterasse</t>
  </si>
  <si>
    <t>Geländer Dachterasse</t>
  </si>
  <si>
    <t>Paneele</t>
  </si>
  <si>
    <t>Haus 2</t>
  </si>
  <si>
    <t>Treppenhäuser</t>
  </si>
  <si>
    <t>Eingange</t>
  </si>
  <si>
    <t>Ebene 1 - Türen neue Röntgen-/CT-Abteilung</t>
  </si>
  <si>
    <t>Haus 3</t>
  </si>
  <si>
    <t>Haupteingang</t>
  </si>
  <si>
    <t>Hintereingang</t>
  </si>
  <si>
    <t>Ebene 00 - Neue Augenambulanz und Türen</t>
  </si>
  <si>
    <t>Haus 4</t>
  </si>
  <si>
    <t>Radionuklidtherapie</t>
  </si>
  <si>
    <t xml:space="preserve">Haus 5  </t>
  </si>
  <si>
    <t>Werkstattgebäude</t>
  </si>
  <si>
    <t>Zentrale Technik</t>
  </si>
  <si>
    <t>Haus 6</t>
  </si>
  <si>
    <t>Sterizentrum</t>
  </si>
  <si>
    <t xml:space="preserve">Fenster </t>
  </si>
  <si>
    <t>Obergeschoß</t>
  </si>
  <si>
    <t>Konferenzzentrum Fenster/Zwischenverglasg./Eingang</t>
  </si>
  <si>
    <t>Verbindergang</t>
  </si>
  <si>
    <t>Verbindungsgang Konfernzzentrum</t>
  </si>
  <si>
    <t>Haus 7</t>
  </si>
  <si>
    <t>Dr. Panofsky-Haus</t>
  </si>
  <si>
    <t>Blendglas/einseit.Rg.</t>
  </si>
  <si>
    <t>Fenster Treppenhäuser</t>
  </si>
  <si>
    <t>Haus 8</t>
  </si>
  <si>
    <t>Zentrale Notaufnahme</t>
  </si>
  <si>
    <t>Fensterart Thermofenster</t>
  </si>
  <si>
    <t>einseitig gemessen / beidseitig gereinigt</t>
  </si>
  <si>
    <t>Konferenzraum/Dienstzimmer</t>
  </si>
  <si>
    <t>Fenster/Türen Verbindungsgang</t>
  </si>
  <si>
    <t>Erdgeschoß</t>
  </si>
  <si>
    <t>Tür Einfahrt</t>
  </si>
  <si>
    <t>Tür</t>
  </si>
  <si>
    <t>Haupteingang Tür</t>
  </si>
  <si>
    <t>Hautpeingang tür</t>
  </si>
  <si>
    <t>Kellergeschoß</t>
  </si>
  <si>
    <t>Medic Flemmingstr. 2 f</t>
  </si>
  <si>
    <t>Kita</t>
  </si>
  <si>
    <t xml:space="preserve">Fenster  </t>
  </si>
  <si>
    <t>Anbau Wintergarten</t>
  </si>
  <si>
    <t>Fenster EG links</t>
  </si>
  <si>
    <t>Wohnhaus 2f</t>
  </si>
  <si>
    <t>Wohneinheiten Ebene 2, 3, 6, 9 und 10</t>
  </si>
  <si>
    <t>Flemmingstr. 2 d</t>
  </si>
  <si>
    <t>FS 2d</t>
  </si>
  <si>
    <t>Haus 9</t>
  </si>
  <si>
    <t>Verbinder</t>
  </si>
  <si>
    <t>Zugang/Außentüren Verbinder, Parkdeck, Innenhof</t>
  </si>
  <si>
    <t>Glasfront Foyer</t>
  </si>
  <si>
    <t>Außentüren/Drehtür Foyer</t>
  </si>
  <si>
    <t>Glasfront</t>
  </si>
  <si>
    <t>Reinigung bei Bedarf auf separate Anforderung</t>
  </si>
  <si>
    <t>Gesamtpreis  p.a.</t>
  </si>
  <si>
    <t>nach Turnus</t>
  </si>
  <si>
    <t>pro Fenster</t>
  </si>
  <si>
    <t>Seiten</t>
  </si>
  <si>
    <t>Turnus</t>
  </si>
  <si>
    <t>Gesamtpreis p.a.</t>
  </si>
  <si>
    <t>Glasflächenverzeichnis – Standort Küchwald</t>
  </si>
  <si>
    <t>(2-seitig)</t>
  </si>
  <si>
    <t>Glasflächenverzeichnis Dresdner Straße</t>
  </si>
  <si>
    <t>Glasflächenverzeichnis Flemmingstraße 4</t>
  </si>
  <si>
    <t>2xjährlich</t>
  </si>
  <si>
    <t>2x jährlich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</si>
</sst>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0"/>
    <numFmt numFmtId="165" formatCode="#,##0.00\ &quot;€&quot;"/>
  </numFmts>
  <fonts count="28" x14ac:knownFonts="1"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Symbol"/>
      <family val="1"/>
      <charset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sz val="10"/>
      <color rgb="FFFF0000"/>
      <name val="Arial"/>
      <family val="2"/>
    </font>
    <font>
      <b/>
      <i/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Gadugi"/>
      <family val="2"/>
    </font>
    <font>
      <sz val="9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rgb="FFFF0000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sz val="9"/>
      <color indexed="10"/>
      <name val="Arial"/>
      <family val="2"/>
    </font>
    <font>
      <b/>
      <i/>
      <u/>
      <sz val="9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3FFFF"/>
        <bgColor indexed="64"/>
      </patternFill>
    </fill>
    <fill>
      <patternFill patternType="lightUp">
        <bgColor auto="1"/>
      </patternFill>
    </fill>
    <fill>
      <patternFill patternType="lightUp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</cellStyleXfs>
  <cellXfs count="483">
    <xf numFmtId="0" fontId="0" fillId="0" borderId="0" xfId="0"/>
    <xf numFmtId="0" fontId="2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6" xfId="0" applyFont="1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44" fontId="5" fillId="0" borderId="6" xfId="1" applyFont="1" applyBorder="1" applyAlignment="1">
      <alignment horizontal="right" vertical="center"/>
    </xf>
    <xf numFmtId="44" fontId="8" fillId="0" borderId="6" xfId="1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44" fontId="5" fillId="6" borderId="14" xfId="1" applyFont="1" applyFill="1" applyBorder="1" applyAlignment="1">
      <alignment horizontal="right" vertical="center"/>
    </xf>
    <xf numFmtId="44" fontId="8" fillId="0" borderId="14" xfId="1" applyFont="1" applyBorder="1" applyAlignment="1">
      <alignment horizontal="right" vertical="center"/>
    </xf>
    <xf numFmtId="0" fontId="11" fillId="0" borderId="0" xfId="0" applyFont="1"/>
    <xf numFmtId="0" fontId="2" fillId="2" borderId="10" xfId="0" applyFont="1" applyFill="1" applyBorder="1" applyAlignment="1">
      <alignment vertical="center" wrapText="1"/>
    </xf>
    <xf numFmtId="44" fontId="2" fillId="2" borderId="17" xfId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vertical="center" wrapText="1"/>
    </xf>
    <xf numFmtId="44" fontId="4" fillId="4" borderId="4" xfId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44" fontId="4" fillId="4" borderId="10" xfId="1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>
      <alignment vertical="center" wrapText="1"/>
    </xf>
    <xf numFmtId="44" fontId="2" fillId="7" borderId="4" xfId="1" applyFont="1" applyFill="1" applyBorder="1" applyAlignment="1" applyProtection="1">
      <alignment horizontal="center" vertical="center" wrapText="1"/>
      <protection locked="0"/>
    </xf>
    <xf numFmtId="44" fontId="4" fillId="0" borderId="4" xfId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/>
    </xf>
    <xf numFmtId="0" fontId="3" fillId="8" borderId="18" xfId="0" applyFont="1" applyFill="1" applyBorder="1" applyAlignment="1">
      <alignment vertical="center" wrapText="1"/>
    </xf>
    <xf numFmtId="44" fontId="2" fillId="8" borderId="3" xfId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>
      <alignment vertical="center" wrapText="1"/>
    </xf>
    <xf numFmtId="44" fontId="4" fillId="0" borderId="20" xfId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1"/>
    </xf>
    <xf numFmtId="0" fontId="2" fillId="9" borderId="10" xfId="0" applyFont="1" applyFill="1" applyBorder="1" applyAlignment="1">
      <alignment vertical="center" wrapText="1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44" fontId="2" fillId="9" borderId="10" xfId="1" applyFont="1" applyFill="1" applyBorder="1" applyAlignment="1" applyProtection="1">
      <alignment horizontal="center" vertical="center" wrapText="1"/>
      <protection locked="0"/>
    </xf>
    <xf numFmtId="44" fontId="2" fillId="4" borderId="10" xfId="1" applyFont="1" applyFill="1" applyBorder="1" applyAlignment="1" applyProtection="1">
      <alignment horizontal="center" vertical="center" wrapText="1"/>
      <protection locked="0"/>
    </xf>
    <xf numFmtId="0" fontId="2" fillId="9" borderId="10" xfId="0" applyFont="1" applyFill="1" applyBorder="1" applyAlignment="1" applyProtection="1">
      <alignment horizontal="center" vertical="center" wrapText="1"/>
      <protection locked="0"/>
    </xf>
    <xf numFmtId="44" fontId="8" fillId="9" borderId="10" xfId="1" applyFont="1" applyFill="1" applyBorder="1" applyAlignment="1" applyProtection="1">
      <alignment horizontal="center" vertical="center" wrapText="1"/>
      <protection locked="0"/>
    </xf>
    <xf numFmtId="44" fontId="2" fillId="4" borderId="4" xfId="1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10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7" fillId="0" borderId="0" xfId="0" applyFont="1"/>
    <xf numFmtId="0" fontId="16" fillId="0" borderId="0" xfId="0" applyFont="1" applyFill="1"/>
    <xf numFmtId="0" fontId="17" fillId="0" borderId="0" xfId="0" applyFont="1" applyFill="1"/>
    <xf numFmtId="1" fontId="17" fillId="0" borderId="0" xfId="0" applyNumberFormat="1" applyFont="1"/>
    <xf numFmtId="0" fontId="20" fillId="0" borderId="0" xfId="0" applyFont="1"/>
    <xf numFmtId="0" fontId="21" fillId="0" borderId="0" xfId="0" applyFont="1"/>
    <xf numFmtId="1" fontId="20" fillId="0" borderId="0" xfId="0" applyNumberFormat="1" applyFont="1"/>
    <xf numFmtId="1" fontId="21" fillId="0" borderId="0" xfId="0" applyNumberFormat="1" applyFont="1"/>
    <xf numFmtId="0" fontId="21" fillId="0" borderId="0" xfId="0" applyFont="1" applyAlignment="1"/>
    <xf numFmtId="0" fontId="21" fillId="0" borderId="37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1" fontId="21" fillId="0" borderId="23" xfId="0" applyNumberFormat="1" applyFont="1" applyBorder="1" applyAlignment="1">
      <alignment horizontal="center"/>
    </xf>
    <xf numFmtId="0" fontId="22" fillId="0" borderId="38" xfId="0" applyFont="1" applyBorder="1"/>
    <xf numFmtId="0" fontId="21" fillId="0" borderId="26" xfId="0" applyFont="1" applyBorder="1" applyAlignment="1">
      <alignment wrapText="1"/>
    </xf>
    <xf numFmtId="0" fontId="21" fillId="0" borderId="26" xfId="0" applyFont="1" applyBorder="1" applyAlignment="1">
      <alignment horizontal="center"/>
    </xf>
    <xf numFmtId="0" fontId="20" fillId="0" borderId="26" xfId="0" applyFont="1" applyBorder="1"/>
    <xf numFmtId="1" fontId="20" fillId="0" borderId="27" xfId="0" applyNumberFormat="1" applyFont="1" applyBorder="1"/>
    <xf numFmtId="1" fontId="21" fillId="0" borderId="27" xfId="0" applyNumberFormat="1" applyFont="1" applyBorder="1"/>
    <xf numFmtId="0" fontId="20" fillId="0" borderId="42" xfId="0" applyFont="1" applyBorder="1"/>
    <xf numFmtId="0" fontId="21" fillId="0" borderId="29" xfId="0" applyFont="1" applyBorder="1" applyAlignment="1">
      <alignment vertical="top" wrapText="1"/>
    </xf>
    <xf numFmtId="0" fontId="20" fillId="0" borderId="29" xfId="0" applyFont="1" applyBorder="1"/>
    <xf numFmtId="1" fontId="20" fillId="0" borderId="30" xfId="0" applyNumberFormat="1" applyFont="1" applyBorder="1"/>
    <xf numFmtId="1" fontId="21" fillId="0" borderId="30" xfId="0" applyNumberFormat="1" applyFont="1" applyBorder="1"/>
    <xf numFmtId="44" fontId="2" fillId="4" borderId="42" xfId="1" applyFont="1" applyFill="1" applyBorder="1" applyProtection="1">
      <protection locked="0"/>
    </xf>
    <xf numFmtId="0" fontId="21" fillId="0" borderId="44" xfId="0" applyFont="1" applyBorder="1"/>
    <xf numFmtId="0" fontId="21" fillId="0" borderId="45" xfId="0" applyFont="1" applyBorder="1"/>
    <xf numFmtId="0" fontId="20" fillId="0" borderId="45" xfId="0" applyFont="1" applyBorder="1"/>
    <xf numFmtId="1" fontId="20" fillId="0" borderId="49" xfId="0" applyNumberFormat="1" applyFont="1" applyBorder="1"/>
    <xf numFmtId="1" fontId="21" fillId="0" borderId="49" xfId="0" applyNumberFormat="1" applyFont="1" applyBorder="1"/>
    <xf numFmtId="44" fontId="4" fillId="4" borderId="44" xfId="1" applyFont="1" applyFill="1" applyBorder="1" applyProtection="1">
      <protection locked="0"/>
    </xf>
    <xf numFmtId="0" fontId="20" fillId="0" borderId="32" xfId="0" applyFont="1" applyBorder="1"/>
    <xf numFmtId="0" fontId="20" fillId="0" borderId="33" xfId="0" applyFont="1" applyBorder="1"/>
    <xf numFmtId="0" fontId="20" fillId="0" borderId="33" xfId="0" applyFont="1" applyBorder="1" applyAlignment="1">
      <alignment horizontal="right"/>
    </xf>
    <xf numFmtId="1" fontId="20" fillId="0" borderId="2" xfId="0" applyNumberFormat="1" applyFont="1" applyBorder="1" applyAlignment="1">
      <alignment horizontal="right"/>
    </xf>
    <xf numFmtId="1" fontId="20" fillId="0" borderId="2" xfId="0" applyNumberFormat="1" applyFont="1" applyBorder="1"/>
    <xf numFmtId="44" fontId="2" fillId="4" borderId="32" xfId="1" applyFont="1" applyFill="1" applyBorder="1" applyProtection="1">
      <protection locked="0"/>
    </xf>
    <xf numFmtId="0" fontId="20" fillId="15" borderId="0" xfId="0" applyFont="1" applyFill="1"/>
    <xf numFmtId="0" fontId="20" fillId="19" borderId="32" xfId="0" applyFont="1" applyFill="1" applyBorder="1"/>
    <xf numFmtId="0" fontId="20" fillId="19" borderId="33" xfId="0" applyFont="1" applyFill="1" applyBorder="1"/>
    <xf numFmtId="0" fontId="20" fillId="19" borderId="33" xfId="0" applyFont="1" applyFill="1" applyBorder="1" applyAlignment="1">
      <alignment horizontal="right"/>
    </xf>
    <xf numFmtId="1" fontId="20" fillId="19" borderId="2" xfId="0" applyNumberFormat="1" applyFont="1" applyFill="1" applyBorder="1" applyAlignment="1">
      <alignment horizontal="right"/>
    </xf>
    <xf numFmtId="1" fontId="20" fillId="19" borderId="2" xfId="0" applyNumberFormat="1" applyFont="1" applyFill="1" applyBorder="1"/>
    <xf numFmtId="0" fontId="23" fillId="0" borderId="33" xfId="0" applyFont="1" applyBorder="1"/>
    <xf numFmtId="1" fontId="21" fillId="0" borderId="2" xfId="0" applyNumberFormat="1" applyFont="1" applyBorder="1"/>
    <xf numFmtId="0" fontId="21" fillId="0" borderId="32" xfId="0" applyFont="1" applyBorder="1"/>
    <xf numFmtId="0" fontId="20" fillId="16" borderId="32" xfId="0" applyFont="1" applyFill="1" applyBorder="1"/>
    <xf numFmtId="0" fontId="20" fillId="16" borderId="33" xfId="0" applyFont="1" applyFill="1" applyBorder="1"/>
    <xf numFmtId="0" fontId="20" fillId="16" borderId="33" xfId="0" applyFont="1" applyFill="1" applyBorder="1" applyAlignment="1">
      <alignment horizontal="right"/>
    </xf>
    <xf numFmtId="1" fontId="20" fillId="16" borderId="2" xfId="0" applyNumberFormat="1" applyFont="1" applyFill="1" applyBorder="1" applyAlignment="1">
      <alignment horizontal="right"/>
    </xf>
    <xf numFmtId="1" fontId="20" fillId="16" borderId="2" xfId="0" applyNumberFormat="1" applyFont="1" applyFill="1" applyBorder="1"/>
    <xf numFmtId="0" fontId="20" fillId="0" borderId="32" xfId="0" applyFont="1" applyFill="1" applyBorder="1"/>
    <xf numFmtId="0" fontId="20" fillId="0" borderId="33" xfId="0" applyFont="1" applyFill="1" applyBorder="1"/>
    <xf numFmtId="0" fontId="23" fillId="19" borderId="33" xfId="0" applyFont="1" applyFill="1" applyBorder="1"/>
    <xf numFmtId="0" fontId="20" fillId="0" borderId="33" xfId="0" applyFont="1" applyFill="1" applyBorder="1" applyAlignment="1">
      <alignment horizontal="right"/>
    </xf>
    <xf numFmtId="1" fontId="20" fillId="0" borderId="2" xfId="0" applyNumberFormat="1" applyFont="1" applyFill="1" applyBorder="1" applyAlignment="1">
      <alignment horizontal="right"/>
    </xf>
    <xf numFmtId="2" fontId="20" fillId="0" borderId="33" xfId="0" applyNumberFormat="1" applyFont="1" applyBorder="1"/>
    <xf numFmtId="2" fontId="20" fillId="0" borderId="33" xfId="0" applyNumberFormat="1" applyFont="1" applyBorder="1" applyAlignment="1">
      <alignment horizontal="right"/>
    </xf>
    <xf numFmtId="2" fontId="20" fillId="19" borderId="33" xfId="0" applyNumberFormat="1" applyFont="1" applyFill="1" applyBorder="1"/>
    <xf numFmtId="2" fontId="20" fillId="19" borderId="33" xfId="0" applyNumberFormat="1" applyFont="1" applyFill="1" applyBorder="1" applyAlignment="1">
      <alignment horizontal="right"/>
    </xf>
    <xf numFmtId="0" fontId="20" fillId="11" borderId="32" xfId="0" applyFont="1" applyFill="1" applyBorder="1"/>
    <xf numFmtId="0" fontId="23" fillId="11" borderId="33" xfId="0" applyFont="1" applyFill="1" applyBorder="1"/>
    <xf numFmtId="2" fontId="20" fillId="11" borderId="33" xfId="0" applyNumberFormat="1" applyFont="1" applyFill="1" applyBorder="1"/>
    <xf numFmtId="2" fontId="20" fillId="11" borderId="33" xfId="0" applyNumberFormat="1" applyFont="1" applyFill="1" applyBorder="1" applyAlignment="1">
      <alignment horizontal="right"/>
    </xf>
    <xf numFmtId="1" fontId="20" fillId="11" borderId="2" xfId="0" applyNumberFormat="1" applyFont="1" applyFill="1" applyBorder="1" applyAlignment="1">
      <alignment horizontal="right"/>
    </xf>
    <xf numFmtId="0" fontId="20" fillId="16" borderId="0" xfId="0" applyFont="1" applyFill="1"/>
    <xf numFmtId="2" fontId="20" fillId="16" borderId="33" xfId="0" applyNumberFormat="1" applyFont="1" applyFill="1" applyBorder="1"/>
    <xf numFmtId="2" fontId="20" fillId="16" borderId="33" xfId="0" applyNumberFormat="1" applyFont="1" applyFill="1" applyBorder="1" applyAlignment="1">
      <alignment horizontal="right"/>
    </xf>
    <xf numFmtId="0" fontId="22" fillId="0" borderId="32" xfId="0" applyFont="1" applyBorder="1"/>
    <xf numFmtId="0" fontId="21" fillId="0" borderId="33" xfId="0" applyFont="1" applyBorder="1"/>
    <xf numFmtId="0" fontId="20" fillId="11" borderId="0" xfId="0" applyFont="1" applyFill="1"/>
    <xf numFmtId="0" fontId="22" fillId="0" borderId="32" xfId="0" applyFont="1" applyFill="1" applyBorder="1"/>
    <xf numFmtId="0" fontId="21" fillId="0" borderId="33" xfId="0" applyFont="1" applyFill="1" applyBorder="1"/>
    <xf numFmtId="2" fontId="20" fillId="0" borderId="33" xfId="0" applyNumberFormat="1" applyFont="1" applyFill="1" applyBorder="1"/>
    <xf numFmtId="2" fontId="21" fillId="0" borderId="33" xfId="0" applyNumberFormat="1" applyFont="1" applyFill="1" applyBorder="1"/>
    <xf numFmtId="1" fontId="20" fillId="0" borderId="2" xfId="0" applyNumberFormat="1" applyFont="1" applyFill="1" applyBorder="1"/>
    <xf numFmtId="0" fontId="24" fillId="0" borderId="32" xfId="0" applyFont="1" applyFill="1" applyBorder="1"/>
    <xf numFmtId="2" fontId="20" fillId="0" borderId="33" xfId="0" applyNumberFormat="1" applyFont="1" applyFill="1" applyBorder="1" applyAlignment="1">
      <alignment horizontal="right"/>
    </xf>
    <xf numFmtId="0" fontId="20" fillId="17" borderId="0" xfId="0" applyFont="1" applyFill="1"/>
    <xf numFmtId="0" fontId="20" fillId="17" borderId="32" xfId="0" applyFont="1" applyFill="1" applyBorder="1"/>
    <xf numFmtId="0" fontId="20" fillId="17" borderId="33" xfId="0" applyFont="1" applyFill="1" applyBorder="1"/>
    <xf numFmtId="2" fontId="20" fillId="17" borderId="33" xfId="0" applyNumberFormat="1" applyFont="1" applyFill="1" applyBorder="1"/>
    <xf numFmtId="2" fontId="20" fillId="17" borderId="33" xfId="0" applyNumberFormat="1" applyFont="1" applyFill="1" applyBorder="1" applyAlignment="1">
      <alignment horizontal="right"/>
    </xf>
    <xf numFmtId="1" fontId="20" fillId="17" borderId="2" xfId="0" applyNumberFormat="1" applyFont="1" applyFill="1" applyBorder="1" applyAlignment="1">
      <alignment horizontal="right"/>
    </xf>
    <xf numFmtId="1" fontId="20" fillId="17" borderId="2" xfId="0" applyNumberFormat="1" applyFont="1" applyFill="1" applyBorder="1"/>
    <xf numFmtId="0" fontId="21" fillId="0" borderId="46" xfId="0" applyFont="1" applyBorder="1"/>
    <xf numFmtId="0" fontId="21" fillId="0" borderId="34" xfId="0" applyFont="1" applyBorder="1"/>
    <xf numFmtId="0" fontId="20" fillId="0" borderId="34" xfId="0" applyFont="1" applyBorder="1"/>
    <xf numFmtId="1" fontId="20" fillId="0" borderId="54" xfId="0" applyNumberFormat="1" applyFont="1" applyBorder="1"/>
    <xf numFmtId="0" fontId="20" fillId="18" borderId="32" xfId="0" applyFont="1" applyFill="1" applyBorder="1"/>
    <xf numFmtId="0" fontId="20" fillId="0" borderId="33" xfId="0" applyFont="1" applyBorder="1" applyAlignment="1">
      <alignment wrapText="1"/>
    </xf>
    <xf numFmtId="4" fontId="20" fillId="0" borderId="33" xfId="0" applyNumberFormat="1" applyFont="1" applyBorder="1"/>
    <xf numFmtId="0" fontId="20" fillId="0" borderId="47" xfId="0" applyFont="1" applyBorder="1"/>
    <xf numFmtId="0" fontId="20" fillId="0" borderId="48" xfId="0" applyFont="1" applyBorder="1"/>
    <xf numFmtId="1" fontId="20" fillId="0" borderId="52" xfId="0" applyNumberFormat="1" applyFont="1" applyBorder="1"/>
    <xf numFmtId="44" fontId="4" fillId="4" borderId="47" xfId="1" applyFont="1" applyFill="1" applyBorder="1" applyProtection="1">
      <protection locked="0"/>
    </xf>
    <xf numFmtId="0" fontId="21" fillId="0" borderId="37" xfId="0" applyFont="1" applyBorder="1"/>
    <xf numFmtId="0" fontId="21" fillId="0" borderId="22" xfId="0" applyFont="1" applyBorder="1"/>
    <xf numFmtId="4" fontId="21" fillId="0" borderId="22" xfId="0" applyNumberFormat="1" applyFont="1" applyBorder="1"/>
    <xf numFmtId="0" fontId="20" fillId="0" borderId="22" xfId="0" applyFont="1" applyBorder="1"/>
    <xf numFmtId="1" fontId="20" fillId="0" borderId="23" xfId="0" applyNumberFormat="1" applyFont="1" applyBorder="1"/>
    <xf numFmtId="44" fontId="4" fillId="0" borderId="0" xfId="1" applyFont="1" applyProtection="1">
      <protection locked="0"/>
    </xf>
    <xf numFmtId="44" fontId="2" fillId="0" borderId="0" xfId="1" applyFont="1" applyAlignment="1" applyProtection="1">
      <protection locked="0"/>
    </xf>
    <xf numFmtId="44" fontId="2" fillId="0" borderId="24" xfId="1" applyFont="1" applyBorder="1" applyAlignment="1" applyProtection="1">
      <alignment horizontal="center"/>
      <protection locked="0"/>
    </xf>
    <xf numFmtId="44" fontId="2" fillId="4" borderId="38" xfId="1" applyFont="1" applyFill="1" applyBorder="1" applyAlignment="1" applyProtection="1">
      <alignment horizontal="center"/>
      <protection locked="0"/>
    </xf>
    <xf numFmtId="44" fontId="4" fillId="0" borderId="37" xfId="1" applyFont="1" applyBorder="1" applyProtection="1">
      <protection locked="0"/>
    </xf>
    <xf numFmtId="44" fontId="17" fillId="0" borderId="0" xfId="1" applyFont="1" applyProtection="1">
      <protection locked="0"/>
    </xf>
    <xf numFmtId="44" fontId="0" fillId="0" borderId="0" xfId="1" applyFont="1"/>
    <xf numFmtId="49" fontId="25" fillId="0" borderId="0" xfId="2" applyNumberFormat="1" applyFont="1" applyAlignment="1">
      <alignment horizontal="left"/>
    </xf>
    <xf numFmtId="44" fontId="8" fillId="0" borderId="10" xfId="1" applyFont="1" applyBorder="1"/>
    <xf numFmtId="0" fontId="20" fillId="0" borderId="0" xfId="2" applyFont="1"/>
    <xf numFmtId="4" fontId="20" fillId="0" borderId="0" xfId="2" applyNumberFormat="1" applyFont="1"/>
    <xf numFmtId="164" fontId="20" fillId="0" borderId="0" xfId="2" applyNumberFormat="1" applyFont="1"/>
    <xf numFmtId="0" fontId="21" fillId="0" borderId="37" xfId="4" applyFont="1" applyBorder="1" applyAlignment="1">
      <alignment horizontal="center"/>
    </xf>
    <xf numFmtId="0" fontId="21" fillId="0" borderId="22" xfId="4" applyFont="1" applyBorder="1" applyAlignment="1">
      <alignment horizontal="center"/>
    </xf>
    <xf numFmtId="0" fontId="20" fillId="0" borderId="22" xfId="2" applyFont="1" applyBorder="1"/>
    <xf numFmtId="0" fontId="22" fillId="0" borderId="41" xfId="4" applyFont="1" applyBorder="1" applyAlignment="1">
      <alignment horizontal="center" wrapText="1"/>
    </xf>
    <xf numFmtId="0" fontId="21" fillId="0" borderId="39" xfId="4" applyFont="1" applyBorder="1"/>
    <xf numFmtId="0" fontId="21" fillId="0" borderId="39" xfId="4" applyFont="1" applyBorder="1" applyAlignment="1">
      <alignment horizontal="center"/>
    </xf>
    <xf numFmtId="0" fontId="20" fillId="0" borderId="39" xfId="4" applyFont="1" applyBorder="1" applyAlignment="1">
      <alignment horizontal="center"/>
    </xf>
    <xf numFmtId="0" fontId="20" fillId="0" borderId="40" xfId="4" applyFont="1" applyBorder="1" applyAlignment="1">
      <alignment horizontal="center"/>
    </xf>
    <xf numFmtId="0" fontId="21" fillId="0" borderId="40" xfId="4" applyFont="1" applyBorder="1" applyAlignment="1">
      <alignment horizontal="center"/>
    </xf>
    <xf numFmtId="44" fontId="2" fillId="4" borderId="11" xfId="1" applyFont="1" applyFill="1" applyBorder="1" applyAlignment="1" applyProtection="1">
      <alignment horizontal="center"/>
      <protection locked="0"/>
    </xf>
    <xf numFmtId="0" fontId="22" fillId="0" borderId="42" xfId="4" applyFont="1" applyBorder="1" applyAlignment="1">
      <alignment horizontal="center" vertical="top" wrapText="1"/>
    </xf>
    <xf numFmtId="0" fontId="21" fillId="0" borderId="29" xfId="4" applyFont="1" applyBorder="1" applyAlignment="1">
      <alignment vertical="top"/>
    </xf>
    <xf numFmtId="0" fontId="20" fillId="0" borderId="29" xfId="4" applyFont="1" applyBorder="1" applyAlignment="1">
      <alignment horizontal="center" vertical="top"/>
    </xf>
    <xf numFmtId="0" fontId="20" fillId="0" borderId="30" xfId="4" applyFont="1" applyBorder="1" applyAlignment="1">
      <alignment horizontal="center" vertical="top"/>
    </xf>
    <xf numFmtId="0" fontId="21" fillId="0" borderId="30" xfId="4" applyFont="1" applyBorder="1" applyAlignment="1">
      <alignment horizontal="center" vertical="top"/>
    </xf>
    <xf numFmtId="44" fontId="2" fillId="4" borderId="16" xfId="1" applyFont="1" applyFill="1" applyBorder="1" applyAlignment="1" applyProtection="1">
      <alignment horizontal="center" vertical="top"/>
      <protection locked="0"/>
    </xf>
    <xf numFmtId="0" fontId="22" fillId="0" borderId="41" xfId="4" applyFont="1" applyBorder="1" applyAlignment="1">
      <alignment horizontal="center" vertical="top" wrapText="1"/>
    </xf>
    <xf numFmtId="0" fontId="21" fillId="0" borderId="39" xfId="4" applyFont="1" applyBorder="1" applyAlignment="1">
      <alignment vertical="top"/>
    </xf>
    <xf numFmtId="0" fontId="20" fillId="0" borderId="39" xfId="4" applyFont="1" applyBorder="1" applyAlignment="1">
      <alignment horizontal="center" vertical="top"/>
    </xf>
    <xf numFmtId="0" fontId="20" fillId="0" borderId="40" xfId="4" applyFont="1" applyBorder="1" applyAlignment="1">
      <alignment horizontal="center" vertical="top"/>
    </xf>
    <xf numFmtId="0" fontId="21" fillId="0" borderId="40" xfId="4" applyFont="1" applyBorder="1" applyAlignment="1">
      <alignment horizontal="center" vertical="top"/>
    </xf>
    <xf numFmtId="44" fontId="2" fillId="0" borderId="43" xfId="1" applyFont="1" applyBorder="1" applyAlignment="1" applyProtection="1">
      <alignment horizontal="center" vertical="top"/>
      <protection locked="0"/>
    </xf>
    <xf numFmtId="0" fontId="20" fillId="0" borderId="32" xfId="2" applyFont="1" applyBorder="1" applyAlignment="1">
      <alignment horizontal="center"/>
    </xf>
    <xf numFmtId="0" fontId="21" fillId="0" borderId="33" xfId="2" applyFont="1" applyBorder="1"/>
    <xf numFmtId="0" fontId="20" fillId="12" borderId="33" xfId="2" applyFont="1" applyFill="1" applyBorder="1"/>
    <xf numFmtId="4" fontId="20" fillId="0" borderId="33" xfId="2" applyNumberFormat="1" applyFont="1" applyBorder="1"/>
    <xf numFmtId="0" fontId="20" fillId="0" borderId="33" xfId="2" applyFont="1" applyBorder="1"/>
    <xf numFmtId="44" fontId="2" fillId="4" borderId="33" xfId="1" applyFont="1" applyFill="1" applyBorder="1" applyProtection="1">
      <protection locked="0"/>
    </xf>
    <xf numFmtId="0" fontId="20" fillId="0" borderId="32" xfId="2" applyFont="1" applyFill="1" applyBorder="1" applyAlignment="1">
      <alignment horizontal="center"/>
    </xf>
    <xf numFmtId="0" fontId="20" fillId="0" borderId="33" xfId="2" applyFont="1" applyFill="1" applyBorder="1"/>
    <xf numFmtId="0" fontId="20" fillId="13" borderId="33" xfId="2" applyFont="1" applyFill="1" applyBorder="1"/>
    <xf numFmtId="4" fontId="20" fillId="0" borderId="33" xfId="2" applyNumberFormat="1" applyFont="1" applyFill="1" applyBorder="1"/>
    <xf numFmtId="0" fontId="20" fillId="11" borderId="32" xfId="2" applyFont="1" applyFill="1" applyBorder="1" applyAlignment="1">
      <alignment horizontal="center"/>
    </xf>
    <xf numFmtId="0" fontId="21" fillId="11" borderId="33" xfId="2" applyFont="1" applyFill="1" applyBorder="1"/>
    <xf numFmtId="0" fontId="20" fillId="11" borderId="33" xfId="2" applyFont="1" applyFill="1" applyBorder="1"/>
    <xf numFmtId="4" fontId="20" fillId="11" borderId="33" xfId="2" applyNumberFormat="1" applyFont="1" applyFill="1" applyBorder="1"/>
    <xf numFmtId="0" fontId="20" fillId="0" borderId="0" xfId="0" applyFont="1" applyFill="1"/>
    <xf numFmtId="0" fontId="21" fillId="0" borderId="33" xfId="2" applyFont="1" applyFill="1" applyBorder="1"/>
    <xf numFmtId="0" fontId="26" fillId="0" borderId="33" xfId="2" applyFont="1" applyBorder="1"/>
    <xf numFmtId="0" fontId="20" fillId="0" borderId="1" xfId="2" applyFont="1" applyBorder="1"/>
    <xf numFmtId="0" fontId="21" fillId="0" borderId="10" xfId="2" applyFont="1" applyBorder="1"/>
    <xf numFmtId="4" fontId="21" fillId="0" borderId="10" xfId="2" applyNumberFormat="1" applyFont="1" applyBorder="1"/>
    <xf numFmtId="0" fontId="20" fillId="0" borderId="25" xfId="2" applyFont="1" applyBorder="1" applyAlignment="1">
      <alignment horizontal="center"/>
    </xf>
    <xf numFmtId="0" fontId="20" fillId="0" borderId="25" xfId="2" applyFont="1" applyBorder="1"/>
    <xf numFmtId="4" fontId="20" fillId="0" borderId="25" xfId="2" applyNumberFormat="1" applyFont="1" applyBorder="1"/>
    <xf numFmtId="0" fontId="20" fillId="0" borderId="44" xfId="2" applyFont="1" applyBorder="1" applyAlignment="1">
      <alignment horizontal="center"/>
    </xf>
    <xf numFmtId="0" fontId="20" fillId="0" borderId="45" xfId="2" applyFont="1" applyBorder="1"/>
    <xf numFmtId="4" fontId="20" fillId="0" borderId="45" xfId="2" applyNumberFormat="1" applyFont="1" applyBorder="1"/>
    <xf numFmtId="0" fontId="20" fillId="0" borderId="12" xfId="2" applyFont="1" applyBorder="1" applyAlignment="1">
      <alignment horizontal="center"/>
    </xf>
    <xf numFmtId="0" fontId="20" fillId="0" borderId="12" xfId="2" applyFont="1" applyBorder="1"/>
    <xf numFmtId="0" fontId="20" fillId="0" borderId="0" xfId="2" applyFont="1" applyAlignment="1">
      <alignment horizontal="center"/>
    </xf>
    <xf numFmtId="0" fontId="20" fillId="0" borderId="44" xfId="2" applyFont="1" applyBorder="1"/>
    <xf numFmtId="0" fontId="27" fillId="0" borderId="45" xfId="2" applyFont="1" applyBorder="1"/>
    <xf numFmtId="0" fontId="21" fillId="0" borderId="10" xfId="2" applyFont="1" applyFill="1" applyBorder="1"/>
    <xf numFmtId="4" fontId="21" fillId="0" borderId="10" xfId="2" applyNumberFormat="1" applyFont="1" applyFill="1" applyBorder="1"/>
    <xf numFmtId="0" fontId="20" fillId="0" borderId="25" xfId="2" applyFont="1" applyFill="1" applyBorder="1" applyAlignment="1">
      <alignment horizontal="center"/>
    </xf>
    <xf numFmtId="0" fontId="20" fillId="0" borderId="25" xfId="2" applyFont="1" applyFill="1" applyBorder="1"/>
    <xf numFmtId="0" fontId="21" fillId="0" borderId="0" xfId="2" applyFont="1" applyFill="1" applyAlignment="1">
      <alignment horizontal="left"/>
    </xf>
    <xf numFmtId="0" fontId="21" fillId="0" borderId="0" xfId="2" applyFont="1" applyFill="1"/>
    <xf numFmtId="4" fontId="21" fillId="0" borderId="0" xfId="2" applyNumberFormat="1" applyFont="1" applyFill="1"/>
    <xf numFmtId="0" fontId="20" fillId="0" borderId="44" xfId="2" applyFont="1" applyFill="1" applyBorder="1" applyAlignment="1">
      <alignment horizontal="center"/>
    </xf>
    <xf numFmtId="0" fontId="20" fillId="0" borderId="45" xfId="2" applyFont="1" applyFill="1" applyBorder="1"/>
    <xf numFmtId="0" fontId="21" fillId="0" borderId="45" xfId="2" applyFont="1" applyFill="1" applyBorder="1"/>
    <xf numFmtId="4" fontId="20" fillId="0" borderId="45" xfId="2" applyNumberFormat="1" applyFont="1" applyFill="1" applyBorder="1"/>
    <xf numFmtId="0" fontId="20" fillId="0" borderId="46" xfId="2" applyFont="1" applyFill="1" applyBorder="1" applyAlignment="1">
      <alignment horizontal="center"/>
    </xf>
    <xf numFmtId="0" fontId="20" fillId="0" borderId="34" xfId="2" applyFont="1" applyFill="1" applyBorder="1"/>
    <xf numFmtId="4" fontId="20" fillId="0" borderId="34" xfId="2" applyNumberFormat="1" applyFont="1" applyFill="1" applyBorder="1"/>
    <xf numFmtId="0" fontId="20" fillId="0" borderId="35" xfId="2" applyFont="1" applyFill="1" applyBorder="1" applyAlignment="1">
      <alignment horizontal="center"/>
    </xf>
    <xf numFmtId="0" fontId="21" fillId="0" borderId="36" xfId="2" applyFont="1" applyFill="1" applyBorder="1"/>
    <xf numFmtId="0" fontId="20" fillId="0" borderId="36" xfId="2" applyFont="1" applyFill="1" applyBorder="1"/>
    <xf numFmtId="4" fontId="20" fillId="0" borderId="36" xfId="2" applyNumberFormat="1" applyFont="1" applyFill="1" applyBorder="1"/>
    <xf numFmtId="0" fontId="4" fillId="0" borderId="0" xfId="0" applyFont="1"/>
    <xf numFmtId="44" fontId="2" fillId="4" borderId="25" xfId="1" applyFont="1" applyFill="1" applyBorder="1" applyProtection="1">
      <protection locked="0"/>
    </xf>
    <xf numFmtId="44" fontId="2" fillId="4" borderId="45" xfId="1" applyFont="1" applyFill="1" applyBorder="1" applyProtection="1">
      <protection locked="0"/>
    </xf>
    <xf numFmtId="44" fontId="2" fillId="0" borderId="12" xfId="1" applyFont="1" applyFill="1" applyBorder="1" applyProtection="1">
      <protection locked="0"/>
    </xf>
    <xf numFmtId="44" fontId="2" fillId="0" borderId="0" xfId="1" applyFont="1" applyFill="1" applyProtection="1">
      <protection locked="0"/>
    </xf>
    <xf numFmtId="44" fontId="2" fillId="0" borderId="25" xfId="1" applyFont="1" applyFill="1" applyBorder="1" applyProtection="1">
      <protection locked="0"/>
    </xf>
    <xf numFmtId="44" fontId="2" fillId="4" borderId="36" xfId="1" applyFont="1" applyFill="1" applyBorder="1" applyProtection="1">
      <protection locked="0"/>
    </xf>
    <xf numFmtId="0" fontId="20" fillId="0" borderId="47" xfId="2" applyFont="1" applyFill="1" applyBorder="1" applyAlignment="1">
      <alignment horizontal="center"/>
    </xf>
    <xf numFmtId="0" fontId="20" fillId="0" borderId="48" xfId="2" applyFont="1" applyFill="1" applyBorder="1"/>
    <xf numFmtId="4" fontId="20" fillId="0" borderId="48" xfId="2" applyNumberFormat="1" applyFont="1" applyFill="1" applyBorder="1"/>
    <xf numFmtId="0" fontId="20" fillId="0" borderId="48" xfId="2" applyFont="1" applyBorder="1"/>
    <xf numFmtId="44" fontId="2" fillId="4" borderId="48" xfId="1" applyFont="1" applyFill="1" applyBorder="1" applyProtection="1">
      <protection locked="0"/>
    </xf>
    <xf numFmtId="44" fontId="2" fillId="0" borderId="22" xfId="1" applyFont="1" applyFill="1" applyBorder="1" applyProtection="1">
      <protection locked="0"/>
    </xf>
    <xf numFmtId="44" fontId="2" fillId="0" borderId="0" xfId="1" applyFont="1" applyProtection="1">
      <protection locked="0"/>
    </xf>
    <xf numFmtId="44" fontId="2" fillId="0" borderId="27" xfId="1" applyFont="1" applyBorder="1" applyAlignment="1" applyProtection="1">
      <protection locked="0"/>
    </xf>
    <xf numFmtId="44" fontId="2" fillId="4" borderId="10" xfId="1" applyFont="1" applyFill="1" applyBorder="1" applyProtection="1">
      <protection locked="0"/>
    </xf>
    <xf numFmtId="49" fontId="25" fillId="0" borderId="0" xfId="0" applyNumberFormat="1" applyFont="1" applyAlignment="1">
      <alignment horizontal="left"/>
    </xf>
    <xf numFmtId="49" fontId="21" fillId="0" borderId="0" xfId="0" applyNumberFormat="1" applyFont="1" applyAlignment="1">
      <alignment horizontal="left"/>
    </xf>
    <xf numFmtId="4" fontId="20" fillId="0" borderId="0" xfId="0" applyNumberFormat="1" applyFont="1"/>
    <xf numFmtId="4" fontId="20" fillId="0" borderId="0" xfId="0" applyNumberFormat="1" applyFont="1" applyProtection="1">
      <protection locked="0"/>
    </xf>
    <xf numFmtId="0" fontId="21" fillId="0" borderId="22" xfId="2" applyFont="1" applyBorder="1" applyAlignment="1">
      <alignment horizontal="center"/>
    </xf>
    <xf numFmtId="0" fontId="21" fillId="0" borderId="23" xfId="2" applyFont="1" applyBorder="1" applyAlignment="1">
      <alignment horizontal="center"/>
    </xf>
    <xf numFmtId="0" fontId="20" fillId="0" borderId="26" xfId="2" applyFont="1" applyBorder="1"/>
    <xf numFmtId="0" fontId="21" fillId="0" borderId="26" xfId="2" applyFont="1" applyBorder="1" applyAlignment="1">
      <alignment horizontal="center"/>
    </xf>
    <xf numFmtId="0" fontId="21" fillId="0" borderId="27" xfId="2" applyFont="1" applyBorder="1"/>
    <xf numFmtId="0" fontId="20" fillId="0" borderId="29" xfId="2" applyFont="1" applyBorder="1"/>
    <xf numFmtId="0" fontId="21" fillId="0" borderId="30" xfId="2" applyFont="1" applyBorder="1"/>
    <xf numFmtId="0" fontId="20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vertical="center"/>
    </xf>
    <xf numFmtId="0" fontId="20" fillId="0" borderId="33" xfId="0" applyFont="1" applyBorder="1" applyAlignment="1">
      <alignment vertical="center"/>
    </xf>
    <xf numFmtId="4" fontId="20" fillId="11" borderId="33" xfId="0" applyNumberFormat="1" applyFont="1" applyFill="1" applyBorder="1" applyAlignment="1">
      <alignment vertical="center"/>
    </xf>
    <xf numFmtId="4" fontId="20" fillId="0" borderId="33" xfId="0" applyNumberFormat="1" applyFont="1" applyBorder="1" applyAlignment="1">
      <alignment horizontal="left" vertical="center" wrapText="1"/>
    </xf>
    <xf numFmtId="4" fontId="20" fillId="0" borderId="33" xfId="0" applyNumberFormat="1" applyFont="1" applyBorder="1" applyAlignment="1">
      <alignment vertical="center"/>
    </xf>
    <xf numFmtId="44" fontId="2" fillId="4" borderId="33" xfId="1" applyFont="1" applyFill="1" applyBorder="1" applyAlignment="1" applyProtection="1">
      <alignment vertical="center"/>
      <protection locked="0"/>
    </xf>
    <xf numFmtId="0" fontId="20" fillId="11" borderId="32" xfId="0" applyFont="1" applyFill="1" applyBorder="1" applyAlignment="1">
      <alignment horizontal="center" vertical="center"/>
    </xf>
    <xf numFmtId="0" fontId="21" fillId="11" borderId="33" xfId="0" applyFont="1" applyFill="1" applyBorder="1" applyAlignment="1">
      <alignment vertical="center"/>
    </xf>
    <xf numFmtId="0" fontId="20" fillId="11" borderId="33" xfId="0" applyFont="1" applyFill="1" applyBorder="1" applyAlignment="1">
      <alignment vertical="center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4" fontId="21" fillId="0" borderId="10" xfId="0" applyNumberFormat="1" applyFont="1" applyBorder="1" applyAlignment="1">
      <alignment vertical="center"/>
    </xf>
    <xf numFmtId="4" fontId="4" fillId="0" borderId="0" xfId="0" applyNumberFormat="1" applyFont="1"/>
    <xf numFmtId="4" fontId="4" fillId="0" borderId="0" xfId="0" applyNumberFormat="1" applyFont="1" applyFill="1"/>
    <xf numFmtId="0" fontId="4" fillId="0" borderId="0" xfId="0" applyFont="1" applyFill="1"/>
    <xf numFmtId="0" fontId="20" fillId="0" borderId="11" xfId="0" applyFont="1" applyBorder="1"/>
    <xf numFmtId="4" fontId="20" fillId="0" borderId="12" xfId="0" applyNumberFormat="1" applyFont="1" applyBorder="1" applyProtection="1">
      <protection locked="0"/>
    </xf>
    <xf numFmtId="0" fontId="20" fillId="0" borderId="15" xfId="0" applyFont="1" applyBorder="1"/>
    <xf numFmtId="4" fontId="20" fillId="0" borderId="0" xfId="0" applyNumberFormat="1" applyFont="1" applyBorder="1" applyProtection="1">
      <protection locked="0"/>
    </xf>
    <xf numFmtId="4" fontId="23" fillId="0" borderId="0" xfId="0" applyNumberFormat="1" applyFont="1" applyBorder="1" applyProtection="1">
      <protection locked="0"/>
    </xf>
    <xf numFmtId="0" fontId="20" fillId="11" borderId="15" xfId="0" applyFont="1" applyFill="1" applyBorder="1"/>
    <xf numFmtId="4" fontId="20" fillId="11" borderId="0" xfId="0" applyNumberFormat="1" applyFont="1" applyFill="1" applyBorder="1" applyProtection="1">
      <protection locked="0"/>
    </xf>
    <xf numFmtId="0" fontId="20" fillId="0" borderId="16" xfId="0" applyFont="1" applyBorder="1"/>
    <xf numFmtId="4" fontId="20" fillId="0" borderId="8" xfId="0" applyNumberFormat="1" applyFont="1" applyBorder="1" applyProtection="1">
      <protection locked="0"/>
    </xf>
    <xf numFmtId="164" fontId="2" fillId="0" borderId="0" xfId="0" applyNumberFormat="1" applyFont="1" applyProtection="1">
      <protection locked="0"/>
    </xf>
    <xf numFmtId="4" fontId="2" fillId="0" borderId="24" xfId="2" applyNumberFormat="1" applyFont="1" applyBorder="1" applyAlignment="1" applyProtection="1">
      <alignment horizontal="center"/>
      <protection locked="0"/>
    </xf>
    <xf numFmtId="44" fontId="2" fillId="4" borderId="6" xfId="1" applyFont="1" applyFill="1" applyBorder="1" applyAlignment="1" applyProtection="1">
      <alignment horizontal="center"/>
      <protection locked="0"/>
    </xf>
    <xf numFmtId="44" fontId="2" fillId="4" borderId="5" xfId="1" applyFont="1" applyFill="1" applyBorder="1" applyAlignment="1" applyProtection="1">
      <alignment horizontal="center" vertical="top"/>
      <protection locked="0"/>
    </xf>
    <xf numFmtId="165" fontId="2" fillId="0" borderId="36" xfId="0" applyNumberFormat="1" applyFont="1" applyBorder="1" applyAlignment="1" applyProtection="1">
      <alignment vertical="center"/>
      <protection locked="0"/>
    </xf>
    <xf numFmtId="165" fontId="2" fillId="0" borderId="10" xfId="0" applyNumberFormat="1" applyFont="1" applyBorder="1" applyAlignment="1" applyProtection="1">
      <alignment vertical="center"/>
      <protection locked="0"/>
    </xf>
    <xf numFmtId="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5" fillId="0" borderId="0" xfId="0" applyFont="1"/>
    <xf numFmtId="0" fontId="21" fillId="0" borderId="0" xfId="0" applyFont="1" applyAlignment="1">
      <alignment horizontal="center"/>
    </xf>
    <xf numFmtId="0" fontId="21" fillId="0" borderId="23" xfId="0" applyFont="1" applyBorder="1" applyAlignment="1">
      <alignment horizontal="center"/>
    </xf>
    <xf numFmtId="0" fontId="22" fillId="0" borderId="38" xfId="0" applyFont="1" applyBorder="1" applyAlignment="1">
      <alignment vertical="center" wrapText="1"/>
    </xf>
    <xf numFmtId="0" fontId="21" fillId="0" borderId="26" xfId="0" applyFont="1" applyBorder="1"/>
    <xf numFmtId="0" fontId="22" fillId="0" borderId="42" xfId="0" applyFont="1" applyBorder="1" applyAlignment="1">
      <alignment vertical="center" wrapText="1"/>
    </xf>
    <xf numFmtId="0" fontId="21" fillId="0" borderId="39" xfId="0" applyFont="1" applyBorder="1" applyAlignment="1">
      <alignment vertical="top"/>
    </xf>
    <xf numFmtId="0" fontId="20" fillId="0" borderId="39" xfId="0" applyFont="1" applyBorder="1"/>
    <xf numFmtId="0" fontId="20" fillId="0" borderId="44" xfId="0" applyFont="1" applyBorder="1"/>
    <xf numFmtId="0" fontId="21" fillId="0" borderId="45" xfId="0" applyFont="1" applyBorder="1" applyAlignment="1">
      <alignment horizontal="left"/>
    </xf>
    <xf numFmtId="4" fontId="21" fillId="0" borderId="45" xfId="0" applyNumberFormat="1" applyFont="1" applyBorder="1" applyAlignment="1">
      <alignment horizontal="right"/>
    </xf>
    <xf numFmtId="0" fontId="20" fillId="0" borderId="32" xfId="0" applyFont="1" applyBorder="1" applyAlignment="1">
      <alignment horizontal="left"/>
    </xf>
    <xf numFmtId="0" fontId="20" fillId="0" borderId="33" xfId="0" quotePrefix="1" applyFont="1" applyBorder="1" applyAlignment="1">
      <alignment horizontal="left"/>
    </xf>
    <xf numFmtId="4" fontId="20" fillId="0" borderId="33" xfId="0" applyNumberFormat="1" applyFont="1" applyBorder="1" applyAlignment="1">
      <alignment horizontal="right"/>
    </xf>
    <xf numFmtId="0" fontId="20" fillId="0" borderId="33" xfId="0" applyFont="1" applyBorder="1" applyAlignment="1">
      <alignment horizontal="left"/>
    </xf>
    <xf numFmtId="0" fontId="21" fillId="0" borderId="33" xfId="0" applyFont="1" applyBorder="1" applyAlignment="1">
      <alignment horizontal="left"/>
    </xf>
    <xf numFmtId="0" fontId="20" fillId="11" borderId="32" xfId="0" applyFont="1" applyFill="1" applyBorder="1" applyAlignment="1">
      <alignment horizontal="left"/>
    </xf>
    <xf numFmtId="0" fontId="20" fillId="11" borderId="33" xfId="0" quotePrefix="1" applyFont="1" applyFill="1" applyBorder="1" applyAlignment="1">
      <alignment horizontal="left"/>
    </xf>
    <xf numFmtId="4" fontId="20" fillId="11" borderId="33" xfId="0" applyNumberFormat="1" applyFont="1" applyFill="1" applyBorder="1" applyAlignment="1">
      <alignment horizontal="right"/>
    </xf>
    <xf numFmtId="4" fontId="20" fillId="11" borderId="33" xfId="0" applyNumberFormat="1" applyFont="1" applyFill="1" applyBorder="1"/>
    <xf numFmtId="4" fontId="23" fillId="0" borderId="33" xfId="0" applyNumberFormat="1" applyFont="1" applyBorder="1" applyAlignment="1">
      <alignment horizontal="right"/>
    </xf>
    <xf numFmtId="4" fontId="20" fillId="0" borderId="33" xfId="0" quotePrefix="1" applyNumberFormat="1" applyFont="1" applyBorder="1" applyAlignment="1">
      <alignment horizontal="left"/>
    </xf>
    <xf numFmtId="4" fontId="20" fillId="14" borderId="33" xfId="0" applyNumberFormat="1" applyFont="1" applyFill="1" applyBorder="1"/>
    <xf numFmtId="4" fontId="23" fillId="0" borderId="33" xfId="0" applyNumberFormat="1" applyFont="1" applyBorder="1"/>
    <xf numFmtId="0" fontId="21" fillId="0" borderId="33" xfId="0" quotePrefix="1" applyFont="1" applyBorder="1" applyAlignment="1">
      <alignment horizontal="left"/>
    </xf>
    <xf numFmtId="4" fontId="21" fillId="0" borderId="33" xfId="0" applyNumberFormat="1" applyFont="1" applyBorder="1" applyAlignment="1">
      <alignment horizontal="right"/>
    </xf>
    <xf numFmtId="0" fontId="20" fillId="14" borderId="33" xfId="0" applyFont="1" applyFill="1" applyBorder="1"/>
    <xf numFmtId="0" fontId="20" fillId="11" borderId="33" xfId="0" applyFont="1" applyFill="1" applyBorder="1" applyAlignment="1">
      <alignment horizontal="left"/>
    </xf>
    <xf numFmtId="0" fontId="20" fillId="11" borderId="33" xfId="0" applyFont="1" applyFill="1" applyBorder="1"/>
    <xf numFmtId="0" fontId="20" fillId="0" borderId="47" xfId="0" applyFont="1" applyBorder="1" applyAlignment="1">
      <alignment horizontal="left"/>
    </xf>
    <xf numFmtId="0" fontId="20" fillId="0" borderId="48" xfId="0" applyFont="1" applyBorder="1" applyAlignment="1">
      <alignment horizontal="left"/>
    </xf>
    <xf numFmtId="4" fontId="20" fillId="0" borderId="48" xfId="0" applyNumberFormat="1" applyFont="1" applyBorder="1" applyAlignment="1">
      <alignment horizontal="right"/>
    </xf>
    <xf numFmtId="4" fontId="20" fillId="0" borderId="48" xfId="0" applyNumberFormat="1" applyFont="1" applyBorder="1"/>
    <xf numFmtId="0" fontId="20" fillId="8" borderId="0" xfId="0" applyFont="1" applyFill="1"/>
    <xf numFmtId="0" fontId="20" fillId="8" borderId="47" xfId="0" applyFont="1" applyFill="1" applyBorder="1" applyAlignment="1">
      <alignment horizontal="left"/>
    </xf>
    <xf numFmtId="0" fontId="20" fillId="8" borderId="48" xfId="0" applyFont="1" applyFill="1" applyBorder="1" applyAlignment="1">
      <alignment horizontal="left"/>
    </xf>
    <xf numFmtId="4" fontId="20" fillId="8" borderId="48" xfId="0" applyNumberFormat="1" applyFont="1" applyFill="1" applyBorder="1" applyAlignment="1">
      <alignment horizontal="right"/>
    </xf>
    <xf numFmtId="4" fontId="20" fillId="8" borderId="48" xfId="0" applyNumberFormat="1" applyFont="1" applyFill="1" applyBorder="1"/>
    <xf numFmtId="0" fontId="20" fillId="8" borderId="48" xfId="0" applyFont="1" applyFill="1" applyBorder="1"/>
    <xf numFmtId="0" fontId="20" fillId="0" borderId="47" xfId="6" applyFont="1" applyBorder="1"/>
    <xf numFmtId="0" fontId="20" fillId="0" borderId="48" xfId="6" applyFont="1" applyBorder="1"/>
    <xf numFmtId="0" fontId="21" fillId="0" borderId="37" xfId="6" applyFont="1" applyBorder="1"/>
    <xf numFmtId="0" fontId="21" fillId="0" borderId="22" xfId="6" applyFont="1" applyBorder="1"/>
    <xf numFmtId="4" fontId="21" fillId="0" borderId="22" xfId="6" applyNumberFormat="1" applyFont="1" applyBorder="1"/>
    <xf numFmtId="44" fontId="2" fillId="0" borderId="48" xfId="1" applyFont="1" applyFill="1" applyBorder="1" applyProtection="1">
      <protection locked="0"/>
    </xf>
    <xf numFmtId="3" fontId="20" fillId="0" borderId="0" xfId="0" applyNumberFormat="1" applyFont="1" applyFill="1"/>
    <xf numFmtId="3" fontId="21" fillId="0" borderId="0" xfId="0" applyNumberFormat="1" applyFont="1" applyFill="1" applyAlignment="1">
      <alignment horizontal="center"/>
    </xf>
    <xf numFmtId="3" fontId="21" fillId="0" borderId="25" xfId="0" applyNumberFormat="1" applyFont="1" applyFill="1" applyBorder="1" applyAlignment="1">
      <alignment horizontal="center"/>
    </xf>
    <xf numFmtId="3" fontId="20" fillId="0" borderId="55" xfId="0" applyNumberFormat="1" applyFont="1" applyFill="1" applyBorder="1"/>
    <xf numFmtId="3" fontId="20" fillId="0" borderId="43" xfId="0" applyNumberFormat="1" applyFont="1" applyFill="1" applyBorder="1"/>
    <xf numFmtId="3" fontId="20" fillId="0" borderId="45" xfId="0" applyNumberFormat="1" applyFont="1" applyFill="1" applyBorder="1"/>
    <xf numFmtId="3" fontId="20" fillId="0" borderId="33" xfId="0" applyNumberFormat="1" applyFont="1" applyFill="1" applyBorder="1"/>
    <xf numFmtId="3" fontId="20" fillId="0" borderId="48" xfId="0" applyNumberFormat="1" applyFont="1" applyFill="1" applyBorder="1"/>
    <xf numFmtId="3" fontId="20" fillId="0" borderId="48" xfId="6" applyNumberFormat="1" applyFont="1" applyFill="1" applyBorder="1"/>
    <xf numFmtId="3" fontId="21" fillId="0" borderId="22" xfId="6" applyNumberFormat="1" applyFont="1" applyFill="1" applyBorder="1"/>
    <xf numFmtId="3" fontId="4" fillId="0" borderId="0" xfId="0" applyNumberFormat="1" applyFont="1" applyFill="1"/>
    <xf numFmtId="44" fontId="5" fillId="0" borderId="6" xfId="1" applyFont="1" applyBorder="1"/>
    <xf numFmtId="0" fontId="8" fillId="0" borderId="5" xfId="0" applyFont="1" applyBorder="1" applyAlignment="1">
      <alignment horizontal="center" wrapText="1"/>
    </xf>
    <xf numFmtId="44" fontId="8" fillId="0" borderId="5" xfId="1" applyFont="1" applyBorder="1" applyAlignment="1">
      <alignment horizontal="center" wrapText="1"/>
    </xf>
    <xf numFmtId="44" fontId="8" fillId="0" borderId="5" xfId="1" applyFont="1" applyBorder="1"/>
    <xf numFmtId="44" fontId="6" fillId="0" borderId="10" xfId="1" applyFont="1" applyBorder="1"/>
    <xf numFmtId="0" fontId="13" fillId="0" borderId="15" xfId="0" applyFont="1" applyBorder="1" applyAlignment="1">
      <alignment horizontal="left" vertical="top" wrapText="1"/>
    </xf>
    <xf numFmtId="0" fontId="8" fillId="0" borderId="10" xfId="0" applyFont="1" applyBorder="1" applyAlignment="1">
      <alignment vertical="center" wrapText="1"/>
    </xf>
    <xf numFmtId="44" fontId="5" fillId="6" borderId="17" xfId="1" applyFont="1" applyFill="1" applyBorder="1" applyAlignment="1">
      <alignment horizontal="right" vertical="center"/>
    </xf>
    <xf numFmtId="44" fontId="5" fillId="6" borderId="10" xfId="1" applyFont="1" applyFill="1" applyBorder="1" applyAlignment="1">
      <alignment horizontal="right" vertical="center"/>
    </xf>
    <xf numFmtId="44" fontId="8" fillId="3" borderId="10" xfId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/>
    </xf>
    <xf numFmtId="0" fontId="5" fillId="0" borderId="7" xfId="0" applyFont="1" applyBorder="1"/>
    <xf numFmtId="44" fontId="2" fillId="0" borderId="0" xfId="1" applyFont="1" applyAlignment="1" applyProtection="1">
      <alignment horizontal="center"/>
      <protection locked="0"/>
    </xf>
    <xf numFmtId="44" fontId="2" fillId="4" borderId="41" xfId="1" applyFont="1" applyFill="1" applyBorder="1" applyProtection="1">
      <protection locked="0"/>
    </xf>
    <xf numFmtId="44" fontId="2" fillId="0" borderId="22" xfId="1" applyFont="1" applyBorder="1" applyProtection="1">
      <protection locked="0"/>
    </xf>
    <xf numFmtId="44" fontId="8" fillId="4" borderId="4" xfId="1" applyFont="1" applyFill="1" applyBorder="1" applyAlignment="1" applyProtection="1">
      <alignment horizontal="right" vertical="center" wrapText="1"/>
      <protection locked="0"/>
    </xf>
    <xf numFmtId="0" fontId="8" fillId="5" borderId="4" xfId="0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4" fontId="4" fillId="0" borderId="0" xfId="1" applyFont="1" applyProtection="1"/>
    <xf numFmtId="44" fontId="2" fillId="0" borderId="0" xfId="1" applyFont="1" applyProtection="1"/>
    <xf numFmtId="44" fontId="4" fillId="0" borderId="0" xfId="1" applyFont="1" applyAlignment="1" applyProtection="1">
      <alignment horizontal="center"/>
    </xf>
    <xf numFmtId="44" fontId="2" fillId="0" borderId="0" xfId="1" applyFont="1" applyAlignment="1" applyProtection="1">
      <alignment horizontal="center"/>
    </xf>
    <xf numFmtId="44" fontId="2" fillId="0" borderId="25" xfId="1" applyFont="1" applyBorder="1" applyAlignment="1" applyProtection="1">
      <alignment horizontal="left"/>
    </xf>
    <xf numFmtId="44" fontId="2" fillId="0" borderId="17" xfId="1" applyFont="1" applyBorder="1" applyAlignment="1" applyProtection="1">
      <alignment horizontal="center"/>
    </xf>
    <xf numFmtId="44" fontId="2" fillId="10" borderId="27" xfId="1" applyFont="1" applyFill="1" applyBorder="1" applyAlignment="1" applyProtection="1">
      <alignment horizontal="center" wrapText="1"/>
    </xf>
    <xf numFmtId="44" fontId="2" fillId="10" borderId="6" xfId="1" applyFont="1" applyFill="1" applyBorder="1" applyAlignment="1" applyProtection="1">
      <alignment horizontal="center" wrapText="1"/>
    </xf>
    <xf numFmtId="44" fontId="2" fillId="0" borderId="6" xfId="1" applyFont="1" applyBorder="1" applyAlignment="1" applyProtection="1">
      <alignment horizontal="center" wrapText="1"/>
    </xf>
    <xf numFmtId="44" fontId="2" fillId="10" borderId="40" xfId="1" applyFont="1" applyFill="1" applyBorder="1" applyAlignment="1" applyProtection="1">
      <alignment horizontal="center" vertical="top"/>
    </xf>
    <xf numFmtId="44" fontId="2" fillId="10" borderId="5" xfId="1" applyFont="1" applyFill="1" applyBorder="1" applyAlignment="1" applyProtection="1">
      <alignment horizontal="center" vertical="top"/>
    </xf>
    <xf numFmtId="44" fontId="2" fillId="0" borderId="5" xfId="1" applyFont="1" applyBorder="1" applyAlignment="1" applyProtection="1">
      <alignment horizontal="center" vertical="top" wrapText="1"/>
    </xf>
    <xf numFmtId="44" fontId="4" fillId="0" borderId="45" xfId="1" applyFont="1" applyBorder="1" applyProtection="1"/>
    <xf numFmtId="44" fontId="2" fillId="0" borderId="45" xfId="1" applyFont="1" applyBorder="1" applyProtection="1"/>
    <xf numFmtId="44" fontId="4" fillId="0" borderId="33" xfId="1" applyFont="1" applyBorder="1" applyProtection="1"/>
    <xf numFmtId="44" fontId="2" fillId="0" borderId="33" xfId="1" applyFont="1" applyBorder="1" applyProtection="1"/>
    <xf numFmtId="44" fontId="4" fillId="0" borderId="48" xfId="1" applyFont="1" applyFill="1" applyBorder="1" applyProtection="1"/>
    <xf numFmtId="44" fontId="4" fillId="0" borderId="22" xfId="1" applyFont="1" applyBorder="1" applyProtection="1"/>
    <xf numFmtId="44" fontId="4" fillId="0" borderId="23" xfId="1" applyFont="1" applyBorder="1" applyProtection="1"/>
    <xf numFmtId="44" fontId="8" fillId="0" borderId="10" xfId="1" applyFont="1" applyFill="1" applyBorder="1" applyProtection="1"/>
    <xf numFmtId="44" fontId="20" fillId="0" borderId="0" xfId="1" applyFont="1" applyProtection="1"/>
    <xf numFmtId="44" fontId="21" fillId="0" borderId="0" xfId="1" applyFont="1" applyProtection="1"/>
    <xf numFmtId="44" fontId="21" fillId="0" borderId="25" xfId="1" applyFont="1" applyBorder="1" applyAlignment="1" applyProtection="1">
      <alignment horizontal="left"/>
    </xf>
    <xf numFmtId="44" fontId="4" fillId="0" borderId="25" xfId="1" applyFont="1" applyBorder="1" applyAlignment="1" applyProtection="1">
      <alignment horizontal="left"/>
    </xf>
    <xf numFmtId="44" fontId="21" fillId="0" borderId="17" xfId="1" applyFont="1" applyBorder="1" applyAlignment="1" applyProtection="1">
      <alignment horizontal="center"/>
    </xf>
    <xf numFmtId="44" fontId="21" fillId="10" borderId="6" xfId="1" applyFont="1" applyFill="1" applyBorder="1" applyAlignment="1" applyProtection="1">
      <alignment horizontal="center" wrapText="1"/>
    </xf>
    <xf numFmtId="44" fontId="21" fillId="0" borderId="9" xfId="1" applyFont="1" applyBorder="1" applyAlignment="1" applyProtection="1">
      <alignment horizontal="center" wrapText="1"/>
    </xf>
    <xf numFmtId="44" fontId="21" fillId="10" borderId="5" xfId="1" applyFont="1" applyFill="1" applyBorder="1" applyAlignment="1" applyProtection="1">
      <alignment horizontal="center"/>
    </xf>
    <xf numFmtId="44" fontId="2" fillId="10" borderId="5" xfId="1" applyFont="1" applyFill="1" applyBorder="1" applyAlignment="1" applyProtection="1">
      <alignment horizontal="center"/>
    </xf>
    <xf numFmtId="44" fontId="21" fillId="0" borderId="4" xfId="1" applyFont="1" applyBorder="1" applyAlignment="1" applyProtection="1">
      <alignment horizontal="center" vertical="top" wrapText="1"/>
    </xf>
    <xf numFmtId="44" fontId="4" fillId="0" borderId="34" xfId="1" applyFont="1" applyBorder="1" applyProtection="1"/>
    <xf numFmtId="44" fontId="21" fillId="0" borderId="57" xfId="1" applyFont="1" applyBorder="1" applyProtection="1"/>
    <xf numFmtId="44" fontId="20" fillId="0" borderId="36" xfId="1" applyFont="1" applyBorder="1" applyProtection="1"/>
    <xf numFmtId="44" fontId="21" fillId="0" borderId="10" xfId="1" applyFont="1" applyBorder="1" applyProtection="1"/>
    <xf numFmtId="44" fontId="4" fillId="0" borderId="10" xfId="1" applyFont="1" applyBorder="1" applyProtection="1"/>
    <xf numFmtId="44" fontId="25" fillId="0" borderId="10" xfId="1" applyFont="1" applyFill="1" applyBorder="1" applyProtection="1"/>
    <xf numFmtId="44" fontId="4" fillId="0" borderId="12" xfId="1" applyFont="1" applyBorder="1" applyAlignment="1" applyProtection="1"/>
    <xf numFmtId="44" fontId="2" fillId="0" borderId="9" xfId="1" applyFont="1" applyBorder="1" applyAlignment="1" applyProtection="1"/>
    <xf numFmtId="44" fontId="2" fillId="0" borderId="6" xfId="1" applyFont="1" applyFill="1" applyBorder="1" applyAlignment="1" applyProtection="1">
      <alignment horizontal="center" wrapText="1"/>
    </xf>
    <xf numFmtId="44" fontId="2" fillId="0" borderId="5" xfId="1" applyFont="1" applyFill="1" applyBorder="1" applyAlignment="1" applyProtection="1">
      <alignment horizontal="center" vertical="top"/>
    </xf>
    <xf numFmtId="44" fontId="4" fillId="0" borderId="39" xfId="1" applyFont="1" applyBorder="1" applyAlignment="1" applyProtection="1">
      <alignment horizontal="center" vertical="top"/>
    </xf>
    <xf numFmtId="44" fontId="2" fillId="0" borderId="34" xfId="1" applyFont="1" applyBorder="1" applyAlignment="1" applyProtection="1">
      <alignment horizontal="center" vertical="top" wrapText="1"/>
    </xf>
    <xf numFmtId="44" fontId="2" fillId="0" borderId="34" xfId="1" applyFont="1" applyBorder="1" applyProtection="1"/>
    <xf numFmtId="44" fontId="2" fillId="0" borderId="10" xfId="1" applyFont="1" applyBorder="1" applyProtection="1"/>
    <xf numFmtId="44" fontId="4" fillId="0" borderId="25" xfId="1" applyFont="1" applyBorder="1" applyProtection="1"/>
    <xf numFmtId="44" fontId="2" fillId="0" borderId="25" xfId="1" applyFont="1" applyBorder="1" applyProtection="1"/>
    <xf numFmtId="44" fontId="4" fillId="0" borderId="12" xfId="1" applyFont="1" applyBorder="1" applyProtection="1"/>
    <xf numFmtId="44" fontId="4" fillId="0" borderId="48" xfId="1" applyFont="1" applyBorder="1" applyProtection="1"/>
    <xf numFmtId="44" fontId="2" fillId="0" borderId="48" xfId="1" applyFont="1" applyBorder="1" applyProtection="1"/>
    <xf numFmtId="44" fontId="4" fillId="0" borderId="10" xfId="1" applyFont="1" applyFill="1" applyBorder="1" applyProtection="1"/>
    <xf numFmtId="44" fontId="2" fillId="0" borderId="10" xfId="1" applyFont="1" applyFill="1" applyBorder="1" applyProtection="1"/>
    <xf numFmtId="44" fontId="4" fillId="0" borderId="25" xfId="1" applyFont="1" applyFill="1" applyBorder="1" applyProtection="1"/>
    <xf numFmtId="44" fontId="4" fillId="0" borderId="0" xfId="1" applyFont="1" applyFill="1" applyProtection="1"/>
    <xf numFmtId="44" fontId="2" fillId="0" borderId="0" xfId="1" applyFont="1" applyFill="1" applyProtection="1"/>
    <xf numFmtId="44" fontId="4" fillId="0" borderId="45" xfId="1" applyFont="1" applyFill="1" applyBorder="1" applyProtection="1"/>
    <xf numFmtId="44" fontId="2" fillId="0" borderId="50" xfId="1" applyFont="1" applyFill="1" applyBorder="1" applyProtection="1"/>
    <xf numFmtId="44" fontId="2" fillId="0" borderId="51" xfId="1" applyFont="1" applyBorder="1" applyProtection="1"/>
    <xf numFmtId="44" fontId="4" fillId="0" borderId="36" xfId="1" applyFont="1" applyBorder="1" applyProtection="1"/>
    <xf numFmtId="44" fontId="2" fillId="0" borderId="56" xfId="1" applyFont="1" applyBorder="1" applyProtection="1"/>
    <xf numFmtId="44" fontId="2" fillId="0" borderId="0" xfId="1" applyFont="1" applyFill="1" applyAlignment="1" applyProtection="1"/>
    <xf numFmtId="44" fontId="2" fillId="0" borderId="0" xfId="1" applyFont="1" applyAlignment="1" applyProtection="1"/>
    <xf numFmtId="44" fontId="2" fillId="0" borderId="25" xfId="1" applyFont="1" applyFill="1" applyBorder="1" applyAlignment="1" applyProtection="1">
      <alignment horizontal="left"/>
    </xf>
    <xf numFmtId="44" fontId="2" fillId="0" borderId="26" xfId="1" applyFont="1" applyFill="1" applyBorder="1" applyAlignment="1" applyProtection="1">
      <alignment horizontal="center" wrapText="1"/>
    </xf>
    <xf numFmtId="44" fontId="2" fillId="11" borderId="27" xfId="1" applyFont="1" applyFill="1" applyBorder="1" applyAlignment="1" applyProtection="1">
      <alignment horizontal="center" wrapText="1"/>
    </xf>
    <xf numFmtId="44" fontId="2" fillId="0" borderId="28" xfId="1" applyFont="1" applyBorder="1" applyAlignment="1" applyProtection="1">
      <alignment horizontal="center" wrapText="1"/>
    </xf>
    <xf numFmtId="44" fontId="2" fillId="0" borderId="29" xfId="1" applyFont="1" applyFill="1" applyBorder="1" applyAlignment="1" applyProtection="1">
      <alignment horizontal="center" vertical="top"/>
    </xf>
    <xf numFmtId="44" fontId="2" fillId="11" borderId="30" xfId="1" applyFont="1" applyFill="1" applyBorder="1" applyAlignment="1" applyProtection="1">
      <alignment horizontal="center" vertical="top"/>
    </xf>
    <xf numFmtId="44" fontId="2" fillId="0" borderId="31" xfId="1" applyFont="1" applyBorder="1" applyAlignment="1" applyProtection="1">
      <alignment horizontal="center" vertical="top" wrapText="1"/>
    </xf>
    <xf numFmtId="44" fontId="4" fillId="0" borderId="49" xfId="1" applyFont="1" applyFill="1" applyBorder="1" applyProtection="1"/>
    <xf numFmtId="44" fontId="2" fillId="0" borderId="33" xfId="1" applyFont="1" applyFill="1" applyBorder="1" applyProtection="1"/>
    <xf numFmtId="44" fontId="4" fillId="0" borderId="2" xfId="1" applyFont="1" applyFill="1" applyBorder="1" applyProtection="1"/>
    <xf numFmtId="44" fontId="2" fillId="0" borderId="51" xfId="1" applyFont="1" applyFill="1" applyBorder="1" applyProtection="1"/>
    <xf numFmtId="44" fontId="4" fillId="0" borderId="22" xfId="1" applyFont="1" applyFill="1" applyBorder="1" applyProtection="1"/>
    <xf numFmtId="44" fontId="4" fillId="0" borderId="53" xfId="1" applyFont="1" applyFill="1" applyBorder="1" applyProtection="1"/>
    <xf numFmtId="44" fontId="17" fillId="0" borderId="0" xfId="1" applyFont="1" applyFill="1" applyProtection="1"/>
    <xf numFmtId="44" fontId="17" fillId="0" borderId="0" xfId="1" applyFont="1" applyProtection="1"/>
    <xf numFmtId="0" fontId="5" fillId="0" borderId="7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44" fontId="2" fillId="4" borderId="6" xfId="1" applyFont="1" applyFill="1" applyBorder="1" applyAlignment="1" applyProtection="1">
      <alignment horizontal="center" vertical="center" wrapText="1"/>
      <protection locked="0"/>
    </xf>
    <xf numFmtId="44" fontId="2" fillId="4" borderId="5" xfId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1" fillId="0" borderId="10" xfId="2" applyFont="1" applyBorder="1" applyAlignment="1">
      <alignment horizontal="left"/>
    </xf>
    <xf numFmtId="0" fontId="21" fillId="0" borderId="10" xfId="2" applyFont="1" applyFill="1" applyBorder="1" applyAlignment="1">
      <alignment horizontal="left"/>
    </xf>
    <xf numFmtId="0" fontId="21" fillId="0" borderId="24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</cellXfs>
  <cellStyles count="7">
    <cellStyle name="Standard" xfId="0" builtinId="0"/>
    <cellStyle name="Standard 2 2" xfId="3"/>
    <cellStyle name="Standard 2 4" xfId="5"/>
    <cellStyle name="Standard 3" xfId="2"/>
    <cellStyle name="Standard 4" xfId="4"/>
    <cellStyle name="Standard_Glasfläche FKK 2010" xfId="6"/>
    <cellStyle name="Währung" xfId="1" builtinId="4"/>
  </cellStyles>
  <dxfs count="0"/>
  <tableStyles count="0" defaultTableStyle="TableStyleMedium2" defaultPivotStyle="PivotStyleLight16"/>
  <colors>
    <mruColors>
      <color rgb="FF9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13"/>
  <sheetViews>
    <sheetView tabSelected="1" zoomScaleNormal="100" workbookViewId="0">
      <selection activeCell="C19" sqref="C19"/>
    </sheetView>
  </sheetViews>
  <sheetFormatPr baseColWidth="10" defaultRowHeight="12.75" x14ac:dyDescent="0.2"/>
  <cols>
    <col min="1" max="1" width="36.42578125" style="7" customWidth="1"/>
    <col min="2" max="5" width="17.7109375" style="7" customWidth="1"/>
    <col min="6" max="6" width="20.42578125" style="7" customWidth="1"/>
    <col min="7" max="7" width="22.140625" style="7" customWidth="1"/>
    <col min="8" max="16384" width="11.42578125" style="7"/>
  </cols>
  <sheetData>
    <row r="1" spans="1:7" s="370" customFormat="1" ht="14.25" x14ac:dyDescent="0.2">
      <c r="A1" s="9" t="s">
        <v>44</v>
      </c>
    </row>
    <row r="2" spans="1:7" s="370" customFormat="1" ht="14.25" x14ac:dyDescent="0.2">
      <c r="A2" s="10" t="s">
        <v>37</v>
      </c>
    </row>
    <row r="3" spans="1:7" ht="13.5" thickBot="1" x14ac:dyDescent="0.25"/>
    <row r="4" spans="1:7" x14ac:dyDescent="0.2">
      <c r="A4" s="371"/>
      <c r="B4" s="11" t="s">
        <v>28</v>
      </c>
      <c r="C4" s="12" t="s">
        <v>28</v>
      </c>
      <c r="D4" s="11" t="s">
        <v>28</v>
      </c>
      <c r="E4" s="13" t="s">
        <v>29</v>
      </c>
      <c r="F4" s="11" t="s">
        <v>27</v>
      </c>
    </row>
    <row r="5" spans="1:7" ht="12.75" customHeight="1" x14ac:dyDescent="0.2">
      <c r="A5" s="459"/>
      <c r="B5" s="14" t="s">
        <v>26</v>
      </c>
      <c r="C5" s="15" t="s">
        <v>24</v>
      </c>
      <c r="D5" s="14" t="s">
        <v>23</v>
      </c>
      <c r="E5" s="16" t="s">
        <v>25</v>
      </c>
      <c r="F5" s="461" t="s">
        <v>38</v>
      </c>
    </row>
    <row r="6" spans="1:7" ht="13.5" thickBot="1" x14ac:dyDescent="0.25">
      <c r="A6" s="460"/>
      <c r="B6" s="17" t="s">
        <v>38</v>
      </c>
      <c r="C6" s="18" t="s">
        <v>38</v>
      </c>
      <c r="D6" s="18" t="s">
        <v>38</v>
      </c>
      <c r="E6" s="18" t="s">
        <v>38</v>
      </c>
      <c r="F6" s="462"/>
    </row>
    <row r="7" spans="1:7" ht="23.25" customHeight="1" x14ac:dyDescent="0.2">
      <c r="A7" s="19" t="s">
        <v>45</v>
      </c>
      <c r="B7" s="20">
        <f>'3) GFV FS 2'!L152</f>
        <v>0</v>
      </c>
      <c r="C7" s="20">
        <f>'4) GFV KW'!L233</f>
        <v>0</v>
      </c>
      <c r="D7" s="20">
        <f>'5) GFV DS'!K86</f>
        <v>0</v>
      </c>
      <c r="E7" s="20">
        <f>'6) GFV FKK'!L122</f>
        <v>0</v>
      </c>
      <c r="F7" s="21">
        <f>SUM(B7:E7)</f>
        <v>0</v>
      </c>
    </row>
    <row r="8" spans="1:7" ht="21" customHeight="1" thickBot="1" x14ac:dyDescent="0.25">
      <c r="A8" s="22" t="s">
        <v>39</v>
      </c>
      <c r="B8" s="23"/>
      <c r="C8" s="23"/>
      <c r="D8" s="23"/>
      <c r="E8" s="23"/>
      <c r="F8" s="24">
        <f>'2) Regieleistungen'!E8</f>
        <v>0</v>
      </c>
    </row>
    <row r="9" spans="1:7" ht="35.25" customHeight="1" thickBot="1" x14ac:dyDescent="0.25">
      <c r="A9" s="366" t="s">
        <v>40</v>
      </c>
      <c r="B9" s="367"/>
      <c r="C9" s="367"/>
      <c r="D9" s="368"/>
      <c r="E9" s="367"/>
      <c r="F9" s="369">
        <f>SUM(F7:F8)</f>
        <v>0</v>
      </c>
      <c r="G9" s="365" t="s">
        <v>41</v>
      </c>
    </row>
    <row r="10" spans="1:7" ht="17.100000000000001" customHeight="1" x14ac:dyDescent="0.2"/>
    <row r="11" spans="1:7" ht="17.100000000000001" customHeight="1" thickBot="1" x14ac:dyDescent="0.25"/>
    <row r="12" spans="1:7" ht="61.5" customHeight="1" x14ac:dyDescent="0.2">
      <c r="A12" s="463" t="s">
        <v>42</v>
      </c>
      <c r="B12" s="464"/>
      <c r="C12" s="464"/>
      <c r="D12" s="464"/>
      <c r="E12" s="464"/>
      <c r="F12" s="465"/>
    </row>
    <row r="13" spans="1:7" ht="79.5" customHeight="1" thickBot="1" x14ac:dyDescent="0.25">
      <c r="A13" s="466" t="s">
        <v>43</v>
      </c>
      <c r="B13" s="467"/>
      <c r="C13" s="467"/>
      <c r="D13" s="467"/>
      <c r="E13" s="467"/>
      <c r="F13" s="468"/>
    </row>
  </sheetData>
  <sheetProtection algorithmName="SHA-512" hashValue="f+52S8P6SeUkGEOkoY0+/x6b4RFIwmq9erBFT4lHqHR5P0exQbibUv//SLQgvJub9iRXWcDOCDD6uXRytJz4yA==" saltValue="HJLpdG6b0unjpIeaQT43Ew==" spinCount="100000" sheet="1" objects="1" scenarios="1"/>
  <mergeCells count="4">
    <mergeCell ref="A5:A6"/>
    <mergeCell ref="F5:F6"/>
    <mergeCell ref="A12:F12"/>
    <mergeCell ref="A13:F13"/>
  </mergeCells>
  <pageMargins left="0.55118110236220474" right="0.48" top="0.78740157480314965" bottom="0.78740157480314965" header="0.31496062992125984" footer="0.31496062992125984"/>
  <pageSetup paperSize="9" scale="73" orientation="portrait" r:id="rId1"/>
  <headerFooter>
    <oddHeader>&amp;F</oddHeader>
    <oddFooter>Seite 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C43"/>
  <sheetViews>
    <sheetView zoomScaleNormal="100" workbookViewId="0">
      <selection activeCell="F43" sqref="F43"/>
    </sheetView>
  </sheetViews>
  <sheetFormatPr baseColWidth="10" defaultRowHeight="15" x14ac:dyDescent="0.25"/>
  <cols>
    <col min="1" max="1" width="28.42578125" customWidth="1"/>
    <col min="2" max="2" width="14.5703125" style="377" customWidth="1"/>
    <col min="3" max="3" width="22.5703125" style="377" customWidth="1"/>
  </cols>
  <sheetData>
    <row r="1" spans="1:3" x14ac:dyDescent="0.25">
      <c r="A1" s="25" t="s">
        <v>46</v>
      </c>
    </row>
    <row r="2" spans="1:3" ht="15.75" thickBot="1" x14ac:dyDescent="0.3"/>
    <row r="3" spans="1:3" x14ac:dyDescent="0.25">
      <c r="A3" s="469"/>
      <c r="B3" s="470"/>
      <c r="C3" s="378" t="s">
        <v>22</v>
      </c>
    </row>
    <row r="4" spans="1:3" x14ac:dyDescent="0.25">
      <c r="A4" s="469"/>
      <c r="B4" s="471"/>
      <c r="C4" s="379"/>
    </row>
    <row r="5" spans="1:3" x14ac:dyDescent="0.25">
      <c r="A5" s="469"/>
      <c r="B5" s="471"/>
      <c r="C5" s="379" t="s">
        <v>21</v>
      </c>
    </row>
    <row r="6" spans="1:3" ht="15.75" thickBot="1" x14ac:dyDescent="0.3">
      <c r="A6" s="469"/>
      <c r="B6" s="471"/>
      <c r="C6" s="380"/>
    </row>
    <row r="7" spans="1:3" ht="21" customHeight="1" thickBot="1" x14ac:dyDescent="0.3">
      <c r="A7" s="26" t="s">
        <v>20</v>
      </c>
      <c r="B7" s="53">
        <v>1</v>
      </c>
      <c r="C7" s="27"/>
    </row>
    <row r="8" spans="1:3" ht="15.75" thickBot="1" x14ac:dyDescent="0.3">
      <c r="A8" s="28" t="s">
        <v>19</v>
      </c>
      <c r="B8" s="54"/>
      <c r="C8" s="29"/>
    </row>
    <row r="9" spans="1:3" ht="15.75" thickBot="1" x14ac:dyDescent="0.3">
      <c r="A9" s="30" t="s">
        <v>18</v>
      </c>
      <c r="B9" s="55" t="s">
        <v>4</v>
      </c>
      <c r="C9" s="31"/>
    </row>
    <row r="10" spans="1:3" ht="15.75" thickBot="1" x14ac:dyDescent="0.3">
      <c r="A10" s="30" t="s">
        <v>17</v>
      </c>
      <c r="B10" s="55" t="s">
        <v>4</v>
      </c>
      <c r="C10" s="31"/>
    </row>
    <row r="11" spans="1:3" ht="15.75" thickBot="1" x14ac:dyDescent="0.3">
      <c r="A11" s="30" t="s">
        <v>16</v>
      </c>
      <c r="B11" s="55" t="s">
        <v>4</v>
      </c>
      <c r="C11" s="31"/>
    </row>
    <row r="12" spans="1:3" ht="15.75" thickBot="1" x14ac:dyDescent="0.3">
      <c r="A12" s="30" t="s">
        <v>15</v>
      </c>
      <c r="B12" s="55" t="s">
        <v>4</v>
      </c>
      <c r="C12" s="31"/>
    </row>
    <row r="13" spans="1:3" ht="15.75" thickBot="1" x14ac:dyDescent="0.3">
      <c r="A13" s="30" t="s">
        <v>14</v>
      </c>
      <c r="B13" s="55" t="s">
        <v>9</v>
      </c>
      <c r="C13" s="31"/>
    </row>
    <row r="14" spans="1:3" x14ac:dyDescent="0.25">
      <c r="A14" s="32" t="s">
        <v>13</v>
      </c>
      <c r="B14" s="472" t="s">
        <v>0</v>
      </c>
      <c r="C14" s="474"/>
    </row>
    <row r="15" spans="1:3" ht="15.75" thickBot="1" x14ac:dyDescent="0.3">
      <c r="A15" s="28" t="s">
        <v>12</v>
      </c>
      <c r="B15" s="473"/>
      <c r="C15" s="475"/>
    </row>
    <row r="16" spans="1:3" ht="24.75" thickBot="1" x14ac:dyDescent="0.3">
      <c r="A16" s="33" t="s">
        <v>47</v>
      </c>
      <c r="B16" s="34" t="s">
        <v>9</v>
      </c>
      <c r="C16" s="35"/>
    </row>
    <row r="17" spans="1:3" ht="15.75" thickBot="1" x14ac:dyDescent="0.3">
      <c r="A17" s="30" t="s">
        <v>11</v>
      </c>
      <c r="B17" s="55" t="s">
        <v>9</v>
      </c>
      <c r="C17" s="31"/>
    </row>
    <row r="18" spans="1:3" ht="21.75" customHeight="1" thickBot="1" x14ac:dyDescent="0.3">
      <c r="A18" s="36" t="s">
        <v>10</v>
      </c>
      <c r="B18" s="52" t="s">
        <v>9</v>
      </c>
      <c r="C18" s="37">
        <f>SUM(C9:C17)</f>
        <v>0</v>
      </c>
    </row>
    <row r="19" spans="1:3" ht="15.75" thickBot="1" x14ac:dyDescent="0.3">
      <c r="A19" s="28" t="s">
        <v>48</v>
      </c>
      <c r="B19" s="56"/>
      <c r="C19" s="38"/>
    </row>
    <row r="20" spans="1:3" ht="15.75" thickBot="1" x14ac:dyDescent="0.3">
      <c r="A20" s="30" t="s">
        <v>8</v>
      </c>
      <c r="B20" s="55" t="s">
        <v>4</v>
      </c>
      <c r="C20" s="31"/>
    </row>
    <row r="21" spans="1:3" ht="15.75" thickBot="1" x14ac:dyDescent="0.3">
      <c r="A21" s="30" t="s">
        <v>7</v>
      </c>
      <c r="B21" s="55" t="s">
        <v>4</v>
      </c>
      <c r="C21" s="31"/>
    </row>
    <row r="22" spans="1:3" ht="15.75" thickBot="1" x14ac:dyDescent="0.3">
      <c r="A22" s="30" t="s">
        <v>6</v>
      </c>
      <c r="B22" s="55" t="s">
        <v>4</v>
      </c>
      <c r="C22" s="31"/>
    </row>
    <row r="23" spans="1:3" ht="15.75" thickBot="1" x14ac:dyDescent="0.3">
      <c r="A23" s="30" t="s">
        <v>5</v>
      </c>
      <c r="B23" s="55" t="s">
        <v>4</v>
      </c>
      <c r="C23" s="31"/>
    </row>
    <row r="24" spans="1:3" ht="36.75" thickBot="1" x14ac:dyDescent="0.3">
      <c r="A24" s="33" t="s">
        <v>49</v>
      </c>
      <c r="B24" s="34" t="s">
        <v>4</v>
      </c>
      <c r="C24" s="35"/>
    </row>
    <row r="25" spans="1:3" ht="36.75" thickBot="1" x14ac:dyDescent="0.3">
      <c r="A25" s="39" t="s">
        <v>50</v>
      </c>
      <c r="B25" s="55" t="s">
        <v>3</v>
      </c>
      <c r="C25" s="31"/>
    </row>
    <row r="26" spans="1:3" ht="21.75" customHeight="1" thickBot="1" x14ac:dyDescent="0.3">
      <c r="A26" s="36" t="s">
        <v>2</v>
      </c>
      <c r="B26" s="52" t="s">
        <v>0</v>
      </c>
      <c r="C26" s="37">
        <f>SUM(C20:C25)</f>
        <v>0</v>
      </c>
    </row>
    <row r="27" spans="1:3" ht="21.75" customHeight="1" thickBot="1" x14ac:dyDescent="0.3">
      <c r="A27" s="40" t="s">
        <v>1</v>
      </c>
      <c r="B27" s="57" t="s">
        <v>0</v>
      </c>
      <c r="C27" s="41">
        <f>C18+C26</f>
        <v>0</v>
      </c>
    </row>
    <row r="28" spans="1:3" ht="16.5" thickTop="1" thickBot="1" x14ac:dyDescent="0.3">
      <c r="A28" s="42" t="s">
        <v>51</v>
      </c>
      <c r="B28" s="58"/>
      <c r="C28" s="43"/>
    </row>
    <row r="29" spans="1:3" ht="24.75" thickBot="1" x14ac:dyDescent="0.3">
      <c r="A29" s="30" t="s">
        <v>52</v>
      </c>
      <c r="B29" s="55" t="s">
        <v>4</v>
      </c>
      <c r="C29" s="31"/>
    </row>
    <row r="30" spans="1:3" ht="15.75" thickBot="1" x14ac:dyDescent="0.3">
      <c r="A30" s="30" t="s">
        <v>53</v>
      </c>
      <c r="B30" s="55" t="s">
        <v>4</v>
      </c>
      <c r="C30" s="31"/>
    </row>
    <row r="31" spans="1:3" ht="15.75" thickBot="1" x14ac:dyDescent="0.3">
      <c r="A31" s="30" t="s">
        <v>54</v>
      </c>
      <c r="B31" s="55" t="s">
        <v>4</v>
      </c>
      <c r="C31" s="31"/>
    </row>
    <row r="32" spans="1:3" ht="24.75" thickBot="1" x14ac:dyDescent="0.3">
      <c r="A32" s="44" t="s">
        <v>55</v>
      </c>
      <c r="B32" s="55" t="s">
        <v>4</v>
      </c>
      <c r="C32" s="31"/>
    </row>
    <row r="33" spans="1:3" ht="24.75" thickBot="1" x14ac:dyDescent="0.3">
      <c r="A33" s="33" t="s">
        <v>56</v>
      </c>
      <c r="B33" s="34" t="s">
        <v>4</v>
      </c>
      <c r="C33" s="35"/>
    </row>
    <row r="34" spans="1:3" ht="15.75" thickBot="1" x14ac:dyDescent="0.3">
      <c r="A34" s="30" t="s">
        <v>57</v>
      </c>
      <c r="B34" s="55" t="s">
        <v>4</v>
      </c>
      <c r="C34" s="31"/>
    </row>
    <row r="35" spans="1:3" ht="15.75" thickBot="1" x14ac:dyDescent="0.3">
      <c r="A35" s="30" t="s">
        <v>58</v>
      </c>
      <c r="B35" s="55" t="s">
        <v>4</v>
      </c>
      <c r="C35" s="31"/>
    </row>
    <row r="36" spans="1:3" ht="15.75" thickBot="1" x14ac:dyDescent="0.3">
      <c r="A36" s="30" t="s">
        <v>59</v>
      </c>
      <c r="B36" s="55" t="s">
        <v>4</v>
      </c>
      <c r="C36" s="31"/>
    </row>
    <row r="37" spans="1:3" ht="15.75" thickBot="1" x14ac:dyDescent="0.3">
      <c r="A37" s="30" t="s">
        <v>60</v>
      </c>
      <c r="B37" s="55" t="s">
        <v>4</v>
      </c>
      <c r="C37" s="31"/>
    </row>
    <row r="38" spans="1:3" ht="21.75" customHeight="1" thickBot="1" x14ac:dyDescent="0.3">
      <c r="A38" s="36" t="s">
        <v>61</v>
      </c>
      <c r="B38" s="52" t="s">
        <v>0</v>
      </c>
      <c r="C38" s="37">
        <f>SUM(C29:C37)</f>
        <v>0</v>
      </c>
    </row>
    <row r="39" spans="1:3" ht="24.75" thickBot="1" x14ac:dyDescent="0.3">
      <c r="A39" s="45" t="s">
        <v>62</v>
      </c>
      <c r="B39" s="46" t="s">
        <v>0</v>
      </c>
      <c r="C39" s="47">
        <f>SUM(C7,C27,C38)</f>
        <v>0</v>
      </c>
    </row>
    <row r="40" spans="1:3" ht="24.75" thickBot="1" x14ac:dyDescent="0.3">
      <c r="A40" s="1" t="s">
        <v>63</v>
      </c>
      <c r="B40" s="46" t="s">
        <v>4</v>
      </c>
      <c r="C40" s="48"/>
    </row>
    <row r="41" spans="1:3" ht="24.75" thickBot="1" x14ac:dyDescent="0.3">
      <c r="A41" s="45" t="s">
        <v>64</v>
      </c>
      <c r="B41" s="49" t="s">
        <v>3</v>
      </c>
      <c r="C41" s="50">
        <f>C39+C40</f>
        <v>0</v>
      </c>
    </row>
    <row r="42" spans="1:3" ht="24.75" thickBot="1" x14ac:dyDescent="0.3">
      <c r="A42" s="28" t="s">
        <v>65</v>
      </c>
      <c r="B42" s="59" t="s">
        <v>3</v>
      </c>
      <c r="C42" s="51"/>
    </row>
    <row r="43" spans="1:3" ht="24.75" thickBot="1" x14ac:dyDescent="0.3">
      <c r="A43" s="28" t="s">
        <v>66</v>
      </c>
      <c r="B43" s="59" t="s">
        <v>3</v>
      </c>
      <c r="C43" s="51"/>
    </row>
  </sheetData>
  <sheetProtection algorithmName="SHA-512" hashValue="P/4DMZFur9GDRDVpx4xCcrcqG1BpeWfFBIV4FGjopmyYBBHj+Ngty5n+TReR0noAnig0WYmyhO3ynpl7FbeASA==" saltValue="Te+pcQLfX4D+zCx8vGdvEA==" spinCount="100000" sheet="1" objects="1" scenarios="1" sort="0" autoFilter="0"/>
  <mergeCells count="4">
    <mergeCell ref="A3:A6"/>
    <mergeCell ref="B3:B6"/>
    <mergeCell ref="B14:B15"/>
    <mergeCell ref="C14:C15"/>
  </mergeCells>
  <pageMargins left="0.82677165354330717" right="0.43307086614173229" top="0.78740157480314965" bottom="0.78740157480314965" header="0.31496062992125984" footer="0.31496062992125984"/>
  <pageSetup paperSize="9" scale="79" orientation="portrait" r:id="rId1"/>
  <headerFooter>
    <oddHeader>&amp;F</oddHeader>
    <oddFooter>Seite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8"/>
  <sheetViews>
    <sheetView workbookViewId="0">
      <selection activeCell="I32" sqref="I32"/>
    </sheetView>
  </sheetViews>
  <sheetFormatPr baseColWidth="10" defaultRowHeight="15" x14ac:dyDescent="0.25"/>
  <cols>
    <col min="1" max="1" width="14.85546875" customWidth="1"/>
    <col min="2" max="4" width="12.85546875" customWidth="1"/>
    <col min="5" max="5" width="14.7109375" style="166" customWidth="1"/>
  </cols>
  <sheetData>
    <row r="1" spans="1:7" ht="27" customHeight="1" x14ac:dyDescent="0.25">
      <c r="A1" s="478" t="s">
        <v>67</v>
      </c>
      <c r="B1" s="478"/>
      <c r="C1" s="478"/>
      <c r="D1" s="478"/>
      <c r="E1" s="478"/>
      <c r="F1" s="478"/>
      <c r="G1" s="478"/>
    </row>
    <row r="2" spans="1:7" x14ac:dyDescent="0.25">
      <c r="A2" s="6"/>
    </row>
    <row r="3" spans="1:7" ht="15.75" thickBot="1" x14ac:dyDescent="0.3">
      <c r="A3" s="5"/>
    </row>
    <row r="4" spans="1:7" x14ac:dyDescent="0.25">
      <c r="A4" s="476"/>
      <c r="B4" s="4" t="s">
        <v>34</v>
      </c>
      <c r="C4" s="4" t="s">
        <v>34</v>
      </c>
      <c r="D4" s="8"/>
      <c r="E4" s="360"/>
    </row>
    <row r="5" spans="1:7" ht="39" thickBot="1" x14ac:dyDescent="0.3">
      <c r="A5" s="477"/>
      <c r="B5" s="3" t="s">
        <v>33</v>
      </c>
      <c r="C5" s="3" t="s">
        <v>32</v>
      </c>
      <c r="D5" s="361" t="s">
        <v>35</v>
      </c>
      <c r="E5" s="362" t="s">
        <v>36</v>
      </c>
    </row>
    <row r="6" spans="1:7" ht="28.5" customHeight="1" thickBot="1" x14ac:dyDescent="0.3">
      <c r="A6" s="2" t="s">
        <v>31</v>
      </c>
      <c r="B6" s="375"/>
      <c r="C6" s="375"/>
      <c r="D6" s="381">
        <v>20</v>
      </c>
      <c r="E6" s="168">
        <f>B6*D6</f>
        <v>0</v>
      </c>
    </row>
    <row r="7" spans="1:7" ht="27.75" customHeight="1" thickBot="1" x14ac:dyDescent="0.3">
      <c r="A7" s="2" t="s">
        <v>30</v>
      </c>
      <c r="B7" s="375"/>
      <c r="C7" s="376"/>
      <c r="D7" s="382">
        <v>5</v>
      </c>
      <c r="E7" s="363">
        <f>B7*D7</f>
        <v>0</v>
      </c>
    </row>
    <row r="8" spans="1:7" ht="19.5" customHeight="1" thickBot="1" x14ac:dyDescent="0.3">
      <c r="E8" s="364">
        <f>SUM(E6:E7)</f>
        <v>0</v>
      </c>
    </row>
  </sheetData>
  <sheetProtection algorithmName="SHA-512" hashValue="jYeMAZ8H0myQVMcgb79Bm0QV2uIOdhfzTivPhIs13KyRmPx2p6jSsUg+PUGPFpp5dgnNJ1kVm4RdybqvuMwfaQ==" saltValue="7+rO0OssTs0X8eyn+/4xDQ==" spinCount="100000" sheet="1" objects="1" scenarios="1"/>
  <mergeCells count="2">
    <mergeCell ref="A4:A5"/>
    <mergeCell ref="A1:G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L152"/>
  <sheetViews>
    <sheetView topLeftCell="B1" workbookViewId="0">
      <pane ySplit="5" topLeftCell="A6" activePane="bottomLeft" state="frozen"/>
      <selection activeCell="B1" sqref="B1"/>
      <selection pane="bottomLeft" activeCell="I7" sqref="I7"/>
    </sheetView>
  </sheetViews>
  <sheetFormatPr baseColWidth="10" defaultRowHeight="12" x14ac:dyDescent="0.2"/>
  <cols>
    <col min="1" max="1" width="1.5703125" style="60" hidden="1" customWidth="1"/>
    <col min="2" max="2" width="20.28515625" style="60" customWidth="1"/>
    <col min="3" max="3" width="39.140625" style="60" customWidth="1"/>
    <col min="4" max="4" width="8.85546875" style="60" bestFit="1" customWidth="1"/>
    <col min="5" max="5" width="30.85546875" style="60" customWidth="1"/>
    <col min="6" max="6" width="23" style="60" customWidth="1"/>
    <col min="7" max="7" width="15.7109375" style="63" customWidth="1"/>
    <col min="8" max="8" width="13.140625" style="63" customWidth="1"/>
    <col min="9" max="9" width="10.5703125" style="165" customWidth="1"/>
    <col min="10" max="10" width="13.28515625" style="457" customWidth="1"/>
    <col min="11" max="11" width="15.140625" style="458" customWidth="1"/>
    <col min="12" max="12" width="16" style="458" customWidth="1"/>
    <col min="13" max="16384" width="11.42578125" style="62"/>
  </cols>
  <sheetData>
    <row r="1" spans="1:12" s="61" customFormat="1" ht="13.5" x14ac:dyDescent="0.25">
      <c r="A1" s="64" t="s">
        <v>68</v>
      </c>
      <c r="B1" s="65" t="s">
        <v>351</v>
      </c>
      <c r="C1" s="64"/>
      <c r="D1" s="65"/>
      <c r="E1" s="64"/>
      <c r="F1" s="64"/>
      <c r="G1" s="66"/>
      <c r="H1" s="66"/>
      <c r="I1" s="160"/>
      <c r="J1" s="435"/>
      <c r="K1" s="383"/>
      <c r="L1" s="383"/>
    </row>
    <row r="2" spans="1:12" s="61" customFormat="1" ht="14.25" thickBot="1" x14ac:dyDescent="0.3">
      <c r="A2" s="64" t="s">
        <v>68</v>
      </c>
      <c r="B2" s="65"/>
      <c r="C2" s="65"/>
      <c r="D2" s="65"/>
      <c r="E2" s="65"/>
      <c r="F2" s="65"/>
      <c r="G2" s="67"/>
      <c r="H2" s="68"/>
      <c r="I2" s="161"/>
      <c r="J2" s="442"/>
      <c r="K2" s="443"/>
      <c r="L2" s="443"/>
    </row>
    <row r="3" spans="1:12" s="61" customFormat="1" ht="17.25" customHeight="1" thickBot="1" x14ac:dyDescent="0.3">
      <c r="A3" s="64" t="s">
        <v>68</v>
      </c>
      <c r="B3" s="69" t="s">
        <v>70</v>
      </c>
      <c r="C3" s="70"/>
      <c r="D3" s="70" t="s">
        <v>72</v>
      </c>
      <c r="E3" s="70" t="s">
        <v>73</v>
      </c>
      <c r="F3" s="70"/>
      <c r="G3" s="71" t="s">
        <v>443</v>
      </c>
      <c r="H3" s="71" t="s">
        <v>444</v>
      </c>
      <c r="I3" s="162"/>
      <c r="J3" s="444" t="s">
        <v>74</v>
      </c>
      <c r="K3" s="387"/>
      <c r="L3" s="388"/>
    </row>
    <row r="4" spans="1:12" s="61" customFormat="1" ht="24.75" x14ac:dyDescent="0.25">
      <c r="A4" s="64" t="s">
        <v>68</v>
      </c>
      <c r="B4" s="72" t="s">
        <v>352</v>
      </c>
      <c r="C4" s="73" t="s">
        <v>353</v>
      </c>
      <c r="D4" s="74" t="s">
        <v>75</v>
      </c>
      <c r="E4" s="75"/>
      <c r="F4" s="75"/>
      <c r="G4" s="76"/>
      <c r="H4" s="77"/>
      <c r="I4" s="163" t="s">
        <v>76</v>
      </c>
      <c r="J4" s="445" t="s">
        <v>77</v>
      </c>
      <c r="K4" s="446" t="s">
        <v>27</v>
      </c>
      <c r="L4" s="447" t="s">
        <v>440</v>
      </c>
    </row>
    <row r="5" spans="1:12" s="61" customFormat="1" ht="14.25" thickBot="1" x14ac:dyDescent="0.3">
      <c r="A5" s="64" t="s">
        <v>68</v>
      </c>
      <c r="B5" s="78"/>
      <c r="C5" s="79" t="s">
        <v>143</v>
      </c>
      <c r="D5" s="80"/>
      <c r="E5" s="80"/>
      <c r="F5" s="80"/>
      <c r="G5" s="81"/>
      <c r="H5" s="82"/>
      <c r="I5" s="83"/>
      <c r="J5" s="448" t="s">
        <v>79</v>
      </c>
      <c r="K5" s="449" t="s">
        <v>442</v>
      </c>
      <c r="L5" s="450" t="s">
        <v>441</v>
      </c>
    </row>
    <row r="6" spans="1:12" s="61" customFormat="1" ht="13.5" x14ac:dyDescent="0.25">
      <c r="A6" s="64" t="s">
        <v>68</v>
      </c>
      <c r="B6" s="84" t="s">
        <v>354</v>
      </c>
      <c r="C6" s="85"/>
      <c r="D6" s="86"/>
      <c r="E6" s="86"/>
      <c r="F6" s="86"/>
      <c r="G6" s="87"/>
      <c r="H6" s="88"/>
      <c r="I6" s="89"/>
      <c r="J6" s="437"/>
      <c r="K6" s="451"/>
      <c r="L6" s="438"/>
    </row>
    <row r="7" spans="1:12" s="61" customFormat="1" ht="13.5" x14ac:dyDescent="0.25">
      <c r="A7" s="64" t="s">
        <v>68</v>
      </c>
      <c r="B7" s="90" t="s">
        <v>354</v>
      </c>
      <c r="C7" s="91" t="s">
        <v>355</v>
      </c>
      <c r="D7" s="91">
        <f>2109.86-18.27</f>
        <v>2091.59</v>
      </c>
      <c r="E7" s="91" t="s">
        <v>356</v>
      </c>
      <c r="F7" s="92" t="s">
        <v>349</v>
      </c>
      <c r="G7" s="93">
        <v>2</v>
      </c>
      <c r="H7" s="94">
        <v>2</v>
      </c>
      <c r="I7" s="95"/>
      <c r="J7" s="452">
        <f>IF(G7&gt;0,I7*G7,"")</f>
        <v>0</v>
      </c>
      <c r="K7" s="453">
        <f>IF(G7&gt;0,J7*D7,"")</f>
        <v>0</v>
      </c>
      <c r="L7" s="454">
        <f>IF(G7&gt;0,K7*H7,"")</f>
        <v>0</v>
      </c>
    </row>
    <row r="8" spans="1:12" s="61" customFormat="1" ht="13.5" x14ac:dyDescent="0.25">
      <c r="A8" s="96" t="s">
        <v>68</v>
      </c>
      <c r="B8" s="97" t="s">
        <v>354</v>
      </c>
      <c r="C8" s="98" t="s">
        <v>357</v>
      </c>
      <c r="D8" s="99">
        <v>24.3</v>
      </c>
      <c r="E8" s="98"/>
      <c r="F8" s="99" t="s">
        <v>349</v>
      </c>
      <c r="G8" s="100">
        <v>2</v>
      </c>
      <c r="H8" s="101">
        <v>4</v>
      </c>
      <c r="I8" s="95"/>
      <c r="J8" s="452">
        <f t="shared" ref="J8:J71" si="0">IF(G8&gt;0,I8*G8,"")</f>
        <v>0</v>
      </c>
      <c r="K8" s="453">
        <f t="shared" ref="K8:K71" si="1">IF(G8&gt;0,J8*D8,"")</f>
        <v>0</v>
      </c>
      <c r="L8" s="454">
        <f t="shared" ref="L8:L71" si="2">IF(G8&gt;0,K8*H8,"")</f>
        <v>0</v>
      </c>
    </row>
    <row r="9" spans="1:12" s="61" customFormat="1" ht="13.5" x14ac:dyDescent="0.25">
      <c r="A9" s="64" t="s">
        <v>68</v>
      </c>
      <c r="B9" s="90" t="s">
        <v>358</v>
      </c>
      <c r="C9" s="91" t="s">
        <v>359</v>
      </c>
      <c r="D9" s="91">
        <v>112.56</v>
      </c>
      <c r="E9" s="91" t="s">
        <v>356</v>
      </c>
      <c r="F9" s="92" t="s">
        <v>349</v>
      </c>
      <c r="G9" s="93">
        <v>2</v>
      </c>
      <c r="H9" s="94">
        <v>2</v>
      </c>
      <c r="I9" s="95"/>
      <c r="J9" s="452">
        <f t="shared" si="0"/>
        <v>0</v>
      </c>
      <c r="K9" s="453">
        <f t="shared" si="1"/>
        <v>0</v>
      </c>
      <c r="L9" s="454">
        <f t="shared" si="2"/>
        <v>0</v>
      </c>
    </row>
    <row r="10" spans="1:12" s="61" customFormat="1" ht="13.5" x14ac:dyDescent="0.25">
      <c r="A10" s="64" t="s">
        <v>68</v>
      </c>
      <c r="B10" s="90" t="s">
        <v>358</v>
      </c>
      <c r="C10" s="91" t="s">
        <v>355</v>
      </c>
      <c r="D10" s="91">
        <v>96.24</v>
      </c>
      <c r="E10" s="91" t="s">
        <v>356</v>
      </c>
      <c r="F10" s="92" t="s">
        <v>349</v>
      </c>
      <c r="G10" s="93">
        <v>2</v>
      </c>
      <c r="H10" s="94">
        <v>2</v>
      </c>
      <c r="I10" s="95"/>
      <c r="J10" s="452">
        <f t="shared" si="0"/>
        <v>0</v>
      </c>
      <c r="K10" s="453">
        <f t="shared" si="1"/>
        <v>0</v>
      </c>
      <c r="L10" s="454">
        <f t="shared" si="2"/>
        <v>0</v>
      </c>
    </row>
    <row r="11" spans="1:12" s="61" customFormat="1" ht="13.5" x14ac:dyDescent="0.25">
      <c r="A11" s="64" t="s">
        <v>68</v>
      </c>
      <c r="B11" s="90" t="s">
        <v>358</v>
      </c>
      <c r="C11" s="102" t="s">
        <v>360</v>
      </c>
      <c r="D11" s="91">
        <v>9.0399999999999991</v>
      </c>
      <c r="E11" s="91"/>
      <c r="F11" s="92" t="s">
        <v>349</v>
      </c>
      <c r="G11" s="93">
        <v>2</v>
      </c>
      <c r="H11" s="94">
        <v>2</v>
      </c>
      <c r="I11" s="95"/>
      <c r="J11" s="452">
        <f t="shared" si="0"/>
        <v>0</v>
      </c>
      <c r="K11" s="453">
        <f t="shared" si="1"/>
        <v>0</v>
      </c>
      <c r="L11" s="454">
        <f t="shared" si="2"/>
        <v>0</v>
      </c>
    </row>
    <row r="12" spans="1:12" s="61" customFormat="1" ht="13.5" x14ac:dyDescent="0.25">
      <c r="A12" s="64"/>
      <c r="B12" s="90"/>
      <c r="C12" s="91"/>
      <c r="D12" s="91"/>
      <c r="E12" s="91"/>
      <c r="F12" s="92"/>
      <c r="G12" s="93"/>
      <c r="H12" s="103"/>
      <c r="I12" s="95"/>
      <c r="J12" s="452" t="str">
        <f t="shared" si="0"/>
        <v/>
      </c>
      <c r="K12" s="453" t="str">
        <f t="shared" si="1"/>
        <v/>
      </c>
      <c r="L12" s="454" t="str">
        <f t="shared" si="2"/>
        <v/>
      </c>
    </row>
    <row r="13" spans="1:12" s="61" customFormat="1" ht="13.5" x14ac:dyDescent="0.25">
      <c r="A13" s="64"/>
      <c r="B13" s="104" t="s">
        <v>361</v>
      </c>
      <c r="C13" s="91"/>
      <c r="D13" s="91"/>
      <c r="E13" s="91"/>
      <c r="F13" s="92"/>
      <c r="G13" s="93"/>
      <c r="H13" s="103"/>
      <c r="I13" s="95"/>
      <c r="J13" s="452" t="str">
        <f t="shared" si="0"/>
        <v/>
      </c>
      <c r="K13" s="453" t="str">
        <f t="shared" si="1"/>
        <v/>
      </c>
      <c r="L13" s="454" t="str">
        <f t="shared" si="2"/>
        <v/>
      </c>
    </row>
    <row r="14" spans="1:12" s="61" customFormat="1" ht="13.5" x14ac:dyDescent="0.25">
      <c r="A14" s="64"/>
      <c r="B14" s="90" t="s">
        <v>107</v>
      </c>
      <c r="C14" s="91" t="s">
        <v>298</v>
      </c>
      <c r="D14" s="91">
        <v>136.43</v>
      </c>
      <c r="E14" s="91" t="s">
        <v>356</v>
      </c>
      <c r="F14" s="92" t="s">
        <v>349</v>
      </c>
      <c r="G14" s="93">
        <v>2</v>
      </c>
      <c r="H14" s="94">
        <v>2</v>
      </c>
      <c r="I14" s="95"/>
      <c r="J14" s="452">
        <f t="shared" si="0"/>
        <v>0</v>
      </c>
      <c r="K14" s="453">
        <f t="shared" si="1"/>
        <v>0</v>
      </c>
      <c r="L14" s="454">
        <f t="shared" si="2"/>
        <v>0</v>
      </c>
    </row>
    <row r="15" spans="1:12" s="61" customFormat="1" ht="13.5" x14ac:dyDescent="0.25">
      <c r="A15" s="64"/>
      <c r="B15" s="90" t="s">
        <v>319</v>
      </c>
      <c r="C15" s="102" t="s">
        <v>362</v>
      </c>
      <c r="D15" s="91">
        <v>69.69</v>
      </c>
      <c r="E15" s="91"/>
      <c r="F15" s="92" t="s">
        <v>349</v>
      </c>
      <c r="G15" s="93">
        <v>2</v>
      </c>
      <c r="H15" s="94">
        <v>2</v>
      </c>
      <c r="I15" s="95"/>
      <c r="J15" s="452">
        <f t="shared" si="0"/>
        <v>0</v>
      </c>
      <c r="K15" s="453">
        <f t="shared" si="1"/>
        <v>0</v>
      </c>
      <c r="L15" s="454">
        <f t="shared" si="2"/>
        <v>0</v>
      </c>
    </row>
    <row r="16" spans="1:12" s="61" customFormat="1" ht="13.5" x14ac:dyDescent="0.25">
      <c r="A16" s="64"/>
      <c r="B16" s="90" t="s">
        <v>130</v>
      </c>
      <c r="C16" s="91" t="s">
        <v>298</v>
      </c>
      <c r="D16" s="91">
        <v>60.86</v>
      </c>
      <c r="E16" s="91" t="s">
        <v>356</v>
      </c>
      <c r="F16" s="92" t="s">
        <v>349</v>
      </c>
      <c r="G16" s="93">
        <v>2</v>
      </c>
      <c r="H16" s="94">
        <v>2</v>
      </c>
      <c r="I16" s="95"/>
      <c r="J16" s="452">
        <f t="shared" si="0"/>
        <v>0</v>
      </c>
      <c r="K16" s="453">
        <f t="shared" si="1"/>
        <v>0</v>
      </c>
      <c r="L16" s="454">
        <f t="shared" si="2"/>
        <v>0</v>
      </c>
    </row>
    <row r="17" spans="1:12" s="61" customFormat="1" ht="13.5" x14ac:dyDescent="0.25">
      <c r="A17" s="64"/>
      <c r="B17" s="90" t="s">
        <v>144</v>
      </c>
      <c r="C17" s="91" t="s">
        <v>298</v>
      </c>
      <c r="D17" s="91">
        <v>6.07</v>
      </c>
      <c r="E17" s="91" t="s">
        <v>356</v>
      </c>
      <c r="F17" s="92" t="s">
        <v>349</v>
      </c>
      <c r="G17" s="93">
        <v>2</v>
      </c>
      <c r="H17" s="94">
        <v>2</v>
      </c>
      <c r="I17" s="95"/>
      <c r="J17" s="452">
        <f t="shared" si="0"/>
        <v>0</v>
      </c>
      <c r="K17" s="453">
        <f t="shared" si="1"/>
        <v>0</v>
      </c>
      <c r="L17" s="454">
        <f t="shared" si="2"/>
        <v>0</v>
      </c>
    </row>
    <row r="18" spans="1:12" s="61" customFormat="1" ht="13.5" x14ac:dyDescent="0.25">
      <c r="A18" s="64"/>
      <c r="B18" s="90" t="s">
        <v>144</v>
      </c>
      <c r="C18" s="91" t="s">
        <v>298</v>
      </c>
      <c r="D18" s="91">
        <v>28.54</v>
      </c>
      <c r="E18" s="91"/>
      <c r="F18" s="92" t="s">
        <v>363</v>
      </c>
      <c r="G18" s="93">
        <v>1</v>
      </c>
      <c r="H18" s="94">
        <v>2</v>
      </c>
      <c r="I18" s="95"/>
      <c r="J18" s="452">
        <f t="shared" si="0"/>
        <v>0</v>
      </c>
      <c r="K18" s="453">
        <f t="shared" si="1"/>
        <v>0</v>
      </c>
      <c r="L18" s="454">
        <f t="shared" si="2"/>
        <v>0</v>
      </c>
    </row>
    <row r="19" spans="1:12" s="61" customFormat="1" ht="13.5" x14ac:dyDescent="0.25">
      <c r="A19" s="64"/>
      <c r="B19" s="105" t="s">
        <v>144</v>
      </c>
      <c r="C19" s="106" t="s">
        <v>364</v>
      </c>
      <c r="D19" s="106">
        <v>86.87</v>
      </c>
      <c r="E19" s="106"/>
      <c r="F19" s="107" t="s">
        <v>363</v>
      </c>
      <c r="G19" s="108">
        <v>1</v>
      </c>
      <c r="H19" s="109">
        <v>4</v>
      </c>
      <c r="I19" s="95"/>
      <c r="J19" s="452">
        <f t="shared" si="0"/>
        <v>0</v>
      </c>
      <c r="K19" s="453">
        <f t="shared" si="1"/>
        <v>0</v>
      </c>
      <c r="L19" s="454">
        <f t="shared" si="2"/>
        <v>0</v>
      </c>
    </row>
    <row r="20" spans="1:12" s="61" customFormat="1" ht="13.5" x14ac:dyDescent="0.25">
      <c r="A20" s="64"/>
      <c r="B20" s="110" t="s">
        <v>144</v>
      </c>
      <c r="C20" s="91" t="s">
        <v>365</v>
      </c>
      <c r="D20" s="91">
        <v>99.56</v>
      </c>
      <c r="E20" s="91"/>
      <c r="F20" s="92" t="s">
        <v>366</v>
      </c>
      <c r="G20" s="93">
        <v>1</v>
      </c>
      <c r="H20" s="94">
        <v>2</v>
      </c>
      <c r="I20" s="95"/>
      <c r="J20" s="452">
        <f t="shared" si="0"/>
        <v>0</v>
      </c>
      <c r="K20" s="453">
        <f t="shared" si="1"/>
        <v>0</v>
      </c>
      <c r="L20" s="454">
        <f t="shared" si="2"/>
        <v>0</v>
      </c>
    </row>
    <row r="21" spans="1:12" s="61" customFormat="1" ht="13.5" x14ac:dyDescent="0.25">
      <c r="A21" s="64"/>
      <c r="B21" s="110" t="s">
        <v>144</v>
      </c>
      <c r="C21" s="102" t="s">
        <v>362</v>
      </c>
      <c r="D21" s="91">
        <v>32</v>
      </c>
      <c r="E21" s="91"/>
      <c r="F21" s="92" t="s">
        <v>367</v>
      </c>
      <c r="G21" s="93">
        <v>1</v>
      </c>
      <c r="H21" s="94">
        <v>2</v>
      </c>
      <c r="I21" s="95"/>
      <c r="J21" s="452">
        <f t="shared" si="0"/>
        <v>0</v>
      </c>
      <c r="K21" s="453">
        <f t="shared" si="1"/>
        <v>0</v>
      </c>
      <c r="L21" s="454">
        <f t="shared" si="2"/>
        <v>0</v>
      </c>
    </row>
    <row r="22" spans="1:12" s="61" customFormat="1" ht="13.5" x14ac:dyDescent="0.25">
      <c r="A22" s="64"/>
      <c r="B22" s="90" t="s">
        <v>132</v>
      </c>
      <c r="C22" s="91" t="s">
        <v>298</v>
      </c>
      <c r="D22" s="91">
        <v>6.07</v>
      </c>
      <c r="E22" s="91" t="s">
        <v>356</v>
      </c>
      <c r="F22" s="92" t="s">
        <v>349</v>
      </c>
      <c r="G22" s="93">
        <v>2</v>
      </c>
      <c r="H22" s="94">
        <v>2</v>
      </c>
      <c r="I22" s="95"/>
      <c r="J22" s="452">
        <f t="shared" si="0"/>
        <v>0</v>
      </c>
      <c r="K22" s="453">
        <f t="shared" si="1"/>
        <v>0</v>
      </c>
      <c r="L22" s="454">
        <f t="shared" si="2"/>
        <v>0</v>
      </c>
    </row>
    <row r="23" spans="1:12" s="61" customFormat="1" ht="13.5" x14ac:dyDescent="0.25">
      <c r="A23" s="64"/>
      <c r="B23" s="110" t="s">
        <v>132</v>
      </c>
      <c r="C23" s="111" t="s">
        <v>364</v>
      </c>
      <c r="D23" s="111">
        <v>116.03</v>
      </c>
      <c r="E23" s="111"/>
      <c r="F23" s="92" t="s">
        <v>363</v>
      </c>
      <c r="G23" s="93">
        <v>1</v>
      </c>
      <c r="H23" s="94">
        <v>2</v>
      </c>
      <c r="I23" s="95"/>
      <c r="J23" s="452">
        <f t="shared" si="0"/>
        <v>0</v>
      </c>
      <c r="K23" s="453">
        <f t="shared" si="1"/>
        <v>0</v>
      </c>
      <c r="L23" s="454">
        <f t="shared" si="2"/>
        <v>0</v>
      </c>
    </row>
    <row r="24" spans="1:12" s="61" customFormat="1" ht="13.5" x14ac:dyDescent="0.25">
      <c r="A24" s="64"/>
      <c r="B24" s="97" t="s">
        <v>132</v>
      </c>
      <c r="C24" s="112" t="s">
        <v>368</v>
      </c>
      <c r="D24" s="99">
        <v>7.2</v>
      </c>
      <c r="E24" s="98"/>
      <c r="F24" s="99" t="s">
        <v>349</v>
      </c>
      <c r="G24" s="100">
        <v>2</v>
      </c>
      <c r="H24" s="101">
        <v>4</v>
      </c>
      <c r="I24" s="95"/>
      <c r="J24" s="452">
        <f t="shared" si="0"/>
        <v>0</v>
      </c>
      <c r="K24" s="453">
        <f t="shared" si="1"/>
        <v>0</v>
      </c>
      <c r="L24" s="454">
        <f t="shared" si="2"/>
        <v>0</v>
      </c>
    </row>
    <row r="25" spans="1:12" s="61" customFormat="1" ht="13.5" x14ac:dyDescent="0.25">
      <c r="A25" s="64"/>
      <c r="B25" s="110" t="s">
        <v>132</v>
      </c>
      <c r="C25" s="91" t="s">
        <v>214</v>
      </c>
      <c r="D25" s="91">
        <v>82.2</v>
      </c>
      <c r="E25" s="91"/>
      <c r="F25" s="92" t="s">
        <v>366</v>
      </c>
      <c r="G25" s="93">
        <v>1</v>
      </c>
      <c r="H25" s="94">
        <v>2</v>
      </c>
      <c r="I25" s="95"/>
      <c r="J25" s="452">
        <f t="shared" si="0"/>
        <v>0</v>
      </c>
      <c r="K25" s="453">
        <f t="shared" si="1"/>
        <v>0</v>
      </c>
      <c r="L25" s="454">
        <f t="shared" si="2"/>
        <v>0</v>
      </c>
    </row>
    <row r="26" spans="1:12" s="61" customFormat="1" ht="13.5" x14ac:dyDescent="0.25">
      <c r="A26" s="64"/>
      <c r="B26" s="110" t="s">
        <v>132</v>
      </c>
      <c r="C26" s="102" t="s">
        <v>362</v>
      </c>
      <c r="D26" s="91">
        <v>16</v>
      </c>
      <c r="E26" s="91"/>
      <c r="F26" s="92" t="s">
        <v>367</v>
      </c>
      <c r="G26" s="93">
        <v>1</v>
      </c>
      <c r="H26" s="94">
        <v>2</v>
      </c>
      <c r="I26" s="95"/>
      <c r="J26" s="452">
        <f t="shared" si="0"/>
        <v>0</v>
      </c>
      <c r="K26" s="453">
        <f t="shared" si="1"/>
        <v>0</v>
      </c>
      <c r="L26" s="454">
        <f t="shared" si="2"/>
        <v>0</v>
      </c>
    </row>
    <row r="27" spans="1:12" s="61" customFormat="1" ht="13.5" x14ac:dyDescent="0.25">
      <c r="A27" s="64"/>
      <c r="B27" s="90" t="s">
        <v>369</v>
      </c>
      <c r="C27" s="91" t="s">
        <v>298</v>
      </c>
      <c r="D27" s="91">
        <v>6.07</v>
      </c>
      <c r="E27" s="91" t="s">
        <v>356</v>
      </c>
      <c r="F27" s="92" t="s">
        <v>349</v>
      </c>
      <c r="G27" s="93">
        <v>2</v>
      </c>
      <c r="H27" s="94">
        <v>2</v>
      </c>
      <c r="I27" s="95"/>
      <c r="J27" s="452">
        <f t="shared" si="0"/>
        <v>0</v>
      </c>
      <c r="K27" s="453">
        <f t="shared" si="1"/>
        <v>0</v>
      </c>
      <c r="L27" s="454">
        <f t="shared" si="2"/>
        <v>0</v>
      </c>
    </row>
    <row r="28" spans="1:12" s="61" customFormat="1" ht="13.5" x14ac:dyDescent="0.25">
      <c r="A28" s="64"/>
      <c r="B28" s="110" t="s">
        <v>369</v>
      </c>
      <c r="C28" s="111" t="s">
        <v>364</v>
      </c>
      <c r="D28" s="111">
        <v>116.03</v>
      </c>
      <c r="E28" s="111"/>
      <c r="F28" s="92" t="s">
        <v>363</v>
      </c>
      <c r="G28" s="93">
        <v>1</v>
      </c>
      <c r="H28" s="94">
        <v>2</v>
      </c>
      <c r="I28" s="95"/>
      <c r="J28" s="452">
        <f t="shared" si="0"/>
        <v>0</v>
      </c>
      <c r="K28" s="453">
        <f t="shared" si="1"/>
        <v>0</v>
      </c>
      <c r="L28" s="454">
        <f t="shared" si="2"/>
        <v>0</v>
      </c>
    </row>
    <row r="29" spans="1:12" s="61" customFormat="1" ht="13.5" x14ac:dyDescent="0.25">
      <c r="A29" s="64"/>
      <c r="B29" s="97" t="s">
        <v>369</v>
      </c>
      <c r="C29" s="112" t="s">
        <v>368</v>
      </c>
      <c r="D29" s="99">
        <v>7.2</v>
      </c>
      <c r="E29" s="98"/>
      <c r="F29" s="99" t="s">
        <v>349</v>
      </c>
      <c r="G29" s="100">
        <v>2</v>
      </c>
      <c r="H29" s="101">
        <v>4</v>
      </c>
      <c r="I29" s="95"/>
      <c r="J29" s="452">
        <f t="shared" si="0"/>
        <v>0</v>
      </c>
      <c r="K29" s="453">
        <f t="shared" si="1"/>
        <v>0</v>
      </c>
      <c r="L29" s="454">
        <f t="shared" si="2"/>
        <v>0</v>
      </c>
    </row>
    <row r="30" spans="1:12" s="61" customFormat="1" ht="13.5" x14ac:dyDescent="0.25">
      <c r="A30" s="64"/>
      <c r="B30" s="110" t="s">
        <v>369</v>
      </c>
      <c r="C30" s="91" t="s">
        <v>214</v>
      </c>
      <c r="D30" s="91">
        <v>82.2</v>
      </c>
      <c r="E30" s="91"/>
      <c r="F30" s="92" t="s">
        <v>366</v>
      </c>
      <c r="G30" s="93">
        <v>1</v>
      </c>
      <c r="H30" s="94">
        <v>2</v>
      </c>
      <c r="I30" s="95"/>
      <c r="J30" s="452">
        <f t="shared" si="0"/>
        <v>0</v>
      </c>
      <c r="K30" s="453">
        <f t="shared" si="1"/>
        <v>0</v>
      </c>
      <c r="L30" s="454">
        <f t="shared" si="2"/>
        <v>0</v>
      </c>
    </row>
    <row r="31" spans="1:12" s="61" customFormat="1" ht="13.5" x14ac:dyDescent="0.25">
      <c r="A31" s="64"/>
      <c r="B31" s="110" t="s">
        <v>369</v>
      </c>
      <c r="C31" s="102" t="s">
        <v>362</v>
      </c>
      <c r="D31" s="91">
        <v>16</v>
      </c>
      <c r="E31" s="91"/>
      <c r="F31" s="92" t="s">
        <v>367</v>
      </c>
      <c r="G31" s="93">
        <v>1</v>
      </c>
      <c r="H31" s="94">
        <v>2</v>
      </c>
      <c r="I31" s="95"/>
      <c r="J31" s="452">
        <f t="shared" si="0"/>
        <v>0</v>
      </c>
      <c r="K31" s="453">
        <f t="shared" si="1"/>
        <v>0</v>
      </c>
      <c r="L31" s="454">
        <f t="shared" si="2"/>
        <v>0</v>
      </c>
    </row>
    <row r="32" spans="1:12" s="61" customFormat="1" ht="13.5" x14ac:dyDescent="0.25">
      <c r="A32" s="64"/>
      <c r="B32" s="90" t="s">
        <v>370</v>
      </c>
      <c r="C32" s="91" t="s">
        <v>298</v>
      </c>
      <c r="D32" s="91">
        <v>6.07</v>
      </c>
      <c r="E32" s="91" t="s">
        <v>356</v>
      </c>
      <c r="F32" s="92" t="s">
        <v>349</v>
      </c>
      <c r="G32" s="93">
        <v>2</v>
      </c>
      <c r="H32" s="94">
        <v>2</v>
      </c>
      <c r="I32" s="95"/>
      <c r="J32" s="452">
        <f t="shared" si="0"/>
        <v>0</v>
      </c>
      <c r="K32" s="453">
        <f t="shared" si="1"/>
        <v>0</v>
      </c>
      <c r="L32" s="454">
        <f t="shared" si="2"/>
        <v>0</v>
      </c>
    </row>
    <row r="33" spans="1:12" s="61" customFormat="1" ht="13.5" x14ac:dyDescent="0.25">
      <c r="A33" s="64"/>
      <c r="B33" s="110" t="s">
        <v>370</v>
      </c>
      <c r="C33" s="111" t="s">
        <v>364</v>
      </c>
      <c r="D33" s="111">
        <v>116.03</v>
      </c>
      <c r="E33" s="111"/>
      <c r="F33" s="92" t="s">
        <v>363</v>
      </c>
      <c r="G33" s="93">
        <v>1</v>
      </c>
      <c r="H33" s="94">
        <v>2</v>
      </c>
      <c r="I33" s="95"/>
      <c r="J33" s="452">
        <f t="shared" si="0"/>
        <v>0</v>
      </c>
      <c r="K33" s="453">
        <f t="shared" si="1"/>
        <v>0</v>
      </c>
      <c r="L33" s="454">
        <f t="shared" si="2"/>
        <v>0</v>
      </c>
    </row>
    <row r="34" spans="1:12" s="61" customFormat="1" ht="13.5" x14ac:dyDescent="0.25">
      <c r="A34" s="64"/>
      <c r="B34" s="110" t="s">
        <v>370</v>
      </c>
      <c r="C34" s="91" t="s">
        <v>214</v>
      </c>
      <c r="D34" s="91">
        <v>82.2</v>
      </c>
      <c r="E34" s="91"/>
      <c r="F34" s="92" t="s">
        <v>366</v>
      </c>
      <c r="G34" s="93">
        <v>1</v>
      </c>
      <c r="H34" s="94">
        <v>2</v>
      </c>
      <c r="I34" s="95"/>
      <c r="J34" s="452">
        <f t="shared" si="0"/>
        <v>0</v>
      </c>
      <c r="K34" s="453">
        <f t="shared" si="1"/>
        <v>0</v>
      </c>
      <c r="L34" s="454">
        <f t="shared" si="2"/>
        <v>0</v>
      </c>
    </row>
    <row r="35" spans="1:12" s="61" customFormat="1" ht="13.5" x14ac:dyDescent="0.25">
      <c r="A35" s="64"/>
      <c r="B35" s="110" t="s">
        <v>370</v>
      </c>
      <c r="C35" s="102" t="s">
        <v>362</v>
      </c>
      <c r="D35" s="91">
        <v>16</v>
      </c>
      <c r="E35" s="91"/>
      <c r="F35" s="92" t="s">
        <v>367</v>
      </c>
      <c r="G35" s="93">
        <v>1</v>
      </c>
      <c r="H35" s="94">
        <v>2</v>
      </c>
      <c r="I35" s="95"/>
      <c r="J35" s="452">
        <f t="shared" si="0"/>
        <v>0</v>
      </c>
      <c r="K35" s="453">
        <f t="shared" si="1"/>
        <v>0</v>
      </c>
      <c r="L35" s="454">
        <f t="shared" si="2"/>
        <v>0</v>
      </c>
    </row>
    <row r="36" spans="1:12" s="61" customFormat="1" ht="13.5" x14ac:dyDescent="0.25">
      <c r="A36" s="64"/>
      <c r="B36" s="90" t="s">
        <v>371</v>
      </c>
      <c r="C36" s="91" t="s">
        <v>298</v>
      </c>
      <c r="D36" s="91">
        <v>6.07</v>
      </c>
      <c r="E36" s="91" t="s">
        <v>356</v>
      </c>
      <c r="F36" s="92" t="s">
        <v>349</v>
      </c>
      <c r="G36" s="93">
        <v>2</v>
      </c>
      <c r="H36" s="94">
        <v>2</v>
      </c>
      <c r="I36" s="95"/>
      <c r="J36" s="452">
        <f t="shared" si="0"/>
        <v>0</v>
      </c>
      <c r="K36" s="453">
        <f t="shared" si="1"/>
        <v>0</v>
      </c>
      <c r="L36" s="454">
        <f t="shared" si="2"/>
        <v>0</v>
      </c>
    </row>
    <row r="37" spans="1:12" s="61" customFormat="1" ht="13.5" x14ac:dyDescent="0.25">
      <c r="A37" s="64"/>
      <c r="B37" s="110" t="s">
        <v>371</v>
      </c>
      <c r="C37" s="111" t="s">
        <v>364</v>
      </c>
      <c r="D37" s="111">
        <v>116.03</v>
      </c>
      <c r="E37" s="111"/>
      <c r="F37" s="92" t="s">
        <v>363</v>
      </c>
      <c r="G37" s="93">
        <v>1</v>
      </c>
      <c r="H37" s="94">
        <v>2</v>
      </c>
      <c r="I37" s="95"/>
      <c r="J37" s="452">
        <f t="shared" si="0"/>
        <v>0</v>
      </c>
      <c r="K37" s="453">
        <f t="shared" si="1"/>
        <v>0</v>
      </c>
      <c r="L37" s="454">
        <f t="shared" si="2"/>
        <v>0</v>
      </c>
    </row>
    <row r="38" spans="1:12" s="61" customFormat="1" ht="13.5" x14ac:dyDescent="0.25">
      <c r="A38" s="64"/>
      <c r="B38" s="97" t="s">
        <v>371</v>
      </c>
      <c r="C38" s="112" t="s">
        <v>368</v>
      </c>
      <c r="D38" s="99">
        <v>7.2</v>
      </c>
      <c r="E38" s="98"/>
      <c r="F38" s="99" t="s">
        <v>349</v>
      </c>
      <c r="G38" s="100">
        <v>2</v>
      </c>
      <c r="H38" s="101">
        <v>4</v>
      </c>
      <c r="I38" s="95"/>
      <c r="J38" s="452">
        <f t="shared" si="0"/>
        <v>0</v>
      </c>
      <c r="K38" s="453">
        <f t="shared" si="1"/>
        <v>0</v>
      </c>
      <c r="L38" s="454">
        <f t="shared" si="2"/>
        <v>0</v>
      </c>
    </row>
    <row r="39" spans="1:12" s="61" customFormat="1" ht="13.5" x14ac:dyDescent="0.25">
      <c r="A39" s="64"/>
      <c r="B39" s="110" t="s">
        <v>371</v>
      </c>
      <c r="C39" s="91" t="s">
        <v>214</v>
      </c>
      <c r="D39" s="91">
        <v>82.2</v>
      </c>
      <c r="E39" s="91"/>
      <c r="F39" s="92" t="s">
        <v>366</v>
      </c>
      <c r="G39" s="93">
        <v>1</v>
      </c>
      <c r="H39" s="94">
        <v>2</v>
      </c>
      <c r="I39" s="95"/>
      <c r="J39" s="452">
        <f t="shared" si="0"/>
        <v>0</v>
      </c>
      <c r="K39" s="453">
        <f t="shared" si="1"/>
        <v>0</v>
      </c>
      <c r="L39" s="454">
        <f t="shared" si="2"/>
        <v>0</v>
      </c>
    </row>
    <row r="40" spans="1:12" s="61" customFormat="1" ht="13.5" x14ac:dyDescent="0.25">
      <c r="A40" s="64"/>
      <c r="B40" s="110" t="s">
        <v>371</v>
      </c>
      <c r="C40" s="102" t="s">
        <v>362</v>
      </c>
      <c r="D40" s="91">
        <v>16</v>
      </c>
      <c r="E40" s="91"/>
      <c r="F40" s="92" t="s">
        <v>367</v>
      </c>
      <c r="G40" s="93">
        <v>1</v>
      </c>
      <c r="H40" s="94">
        <v>2</v>
      </c>
      <c r="I40" s="95"/>
      <c r="J40" s="452">
        <f t="shared" si="0"/>
        <v>0</v>
      </c>
      <c r="K40" s="453">
        <f t="shared" si="1"/>
        <v>0</v>
      </c>
      <c r="L40" s="454">
        <f t="shared" si="2"/>
        <v>0</v>
      </c>
    </row>
    <row r="41" spans="1:12" s="61" customFormat="1" ht="13.5" x14ac:dyDescent="0.25">
      <c r="A41" s="64"/>
      <c r="B41" s="90" t="s">
        <v>372</v>
      </c>
      <c r="C41" s="91" t="s">
        <v>298</v>
      </c>
      <c r="D41" s="91">
        <v>6.07</v>
      </c>
      <c r="E41" s="91" t="s">
        <v>356</v>
      </c>
      <c r="F41" s="92" t="s">
        <v>349</v>
      </c>
      <c r="G41" s="93">
        <v>2</v>
      </c>
      <c r="H41" s="94">
        <v>2</v>
      </c>
      <c r="I41" s="95"/>
      <c r="J41" s="452">
        <f t="shared" si="0"/>
        <v>0</v>
      </c>
      <c r="K41" s="453">
        <f t="shared" si="1"/>
        <v>0</v>
      </c>
      <c r="L41" s="454">
        <f t="shared" si="2"/>
        <v>0</v>
      </c>
    </row>
    <row r="42" spans="1:12" s="61" customFormat="1" ht="13.5" x14ac:dyDescent="0.25">
      <c r="A42" s="64"/>
      <c r="B42" s="110" t="s">
        <v>372</v>
      </c>
      <c r="C42" s="111" t="s">
        <v>364</v>
      </c>
      <c r="D42" s="111">
        <v>116.03</v>
      </c>
      <c r="E42" s="111"/>
      <c r="F42" s="92" t="s">
        <v>363</v>
      </c>
      <c r="G42" s="93">
        <v>1</v>
      </c>
      <c r="H42" s="94">
        <v>2</v>
      </c>
      <c r="I42" s="95"/>
      <c r="J42" s="452">
        <f t="shared" si="0"/>
        <v>0</v>
      </c>
      <c r="K42" s="453">
        <f t="shared" si="1"/>
        <v>0</v>
      </c>
      <c r="L42" s="454">
        <f t="shared" si="2"/>
        <v>0</v>
      </c>
    </row>
    <row r="43" spans="1:12" s="61" customFormat="1" ht="13.5" x14ac:dyDescent="0.25">
      <c r="A43" s="64"/>
      <c r="B43" s="97" t="s">
        <v>372</v>
      </c>
      <c r="C43" s="112" t="s">
        <v>368</v>
      </c>
      <c r="D43" s="99">
        <v>7.2</v>
      </c>
      <c r="E43" s="98"/>
      <c r="F43" s="99" t="s">
        <v>349</v>
      </c>
      <c r="G43" s="100">
        <v>2</v>
      </c>
      <c r="H43" s="101">
        <v>4</v>
      </c>
      <c r="I43" s="95"/>
      <c r="J43" s="452">
        <f t="shared" si="0"/>
        <v>0</v>
      </c>
      <c r="K43" s="453">
        <f t="shared" si="1"/>
        <v>0</v>
      </c>
      <c r="L43" s="454">
        <f t="shared" si="2"/>
        <v>0</v>
      </c>
    </row>
    <row r="44" spans="1:12" s="61" customFormat="1" ht="13.5" x14ac:dyDescent="0.25">
      <c r="A44" s="64"/>
      <c r="B44" s="110" t="s">
        <v>372</v>
      </c>
      <c r="C44" s="91" t="s">
        <v>214</v>
      </c>
      <c r="D44" s="91">
        <v>82.2</v>
      </c>
      <c r="E44" s="91"/>
      <c r="F44" s="92" t="s">
        <v>366</v>
      </c>
      <c r="G44" s="93">
        <v>1</v>
      </c>
      <c r="H44" s="94">
        <v>2</v>
      </c>
      <c r="I44" s="95"/>
      <c r="J44" s="452">
        <f t="shared" si="0"/>
        <v>0</v>
      </c>
      <c r="K44" s="453">
        <f t="shared" si="1"/>
        <v>0</v>
      </c>
      <c r="L44" s="454">
        <f t="shared" si="2"/>
        <v>0</v>
      </c>
    </row>
    <row r="45" spans="1:12" s="61" customFormat="1" ht="13.5" x14ac:dyDescent="0.25">
      <c r="A45" s="64"/>
      <c r="B45" s="110" t="s">
        <v>372</v>
      </c>
      <c r="C45" s="102" t="s">
        <v>362</v>
      </c>
      <c r="D45" s="91">
        <v>16</v>
      </c>
      <c r="E45" s="91"/>
      <c r="F45" s="92" t="s">
        <v>367</v>
      </c>
      <c r="G45" s="93">
        <v>1</v>
      </c>
      <c r="H45" s="94">
        <v>2</v>
      </c>
      <c r="I45" s="95"/>
      <c r="J45" s="452">
        <f t="shared" si="0"/>
        <v>0</v>
      </c>
      <c r="K45" s="453">
        <f t="shared" si="1"/>
        <v>0</v>
      </c>
      <c r="L45" s="454">
        <f t="shared" si="2"/>
        <v>0</v>
      </c>
    </row>
    <row r="46" spans="1:12" s="61" customFormat="1" ht="13.5" x14ac:dyDescent="0.25">
      <c r="A46" s="64"/>
      <c r="B46" s="90" t="s">
        <v>373</v>
      </c>
      <c r="C46" s="91" t="s">
        <v>298</v>
      </c>
      <c r="D46" s="91">
        <v>6.07</v>
      </c>
      <c r="E46" s="91" t="s">
        <v>356</v>
      </c>
      <c r="F46" s="92" t="s">
        <v>349</v>
      </c>
      <c r="G46" s="93">
        <v>2</v>
      </c>
      <c r="H46" s="94">
        <v>2</v>
      </c>
      <c r="I46" s="95"/>
      <c r="J46" s="452">
        <f t="shared" si="0"/>
        <v>0</v>
      </c>
      <c r="K46" s="453">
        <f t="shared" si="1"/>
        <v>0</v>
      </c>
      <c r="L46" s="454">
        <f t="shared" si="2"/>
        <v>0</v>
      </c>
    </row>
    <row r="47" spans="1:12" s="61" customFormat="1" ht="13.5" x14ac:dyDescent="0.25">
      <c r="A47" s="64"/>
      <c r="B47" s="110" t="s">
        <v>373</v>
      </c>
      <c r="C47" s="111" t="s">
        <v>364</v>
      </c>
      <c r="D47" s="111">
        <v>116.03</v>
      </c>
      <c r="E47" s="111"/>
      <c r="F47" s="92" t="s">
        <v>363</v>
      </c>
      <c r="G47" s="93">
        <v>1</v>
      </c>
      <c r="H47" s="94">
        <v>2</v>
      </c>
      <c r="I47" s="95"/>
      <c r="J47" s="452">
        <f t="shared" si="0"/>
        <v>0</v>
      </c>
      <c r="K47" s="453">
        <f t="shared" si="1"/>
        <v>0</v>
      </c>
      <c r="L47" s="454">
        <f t="shared" si="2"/>
        <v>0</v>
      </c>
    </row>
    <row r="48" spans="1:12" s="61" customFormat="1" ht="13.5" x14ac:dyDescent="0.25">
      <c r="A48" s="64"/>
      <c r="B48" s="110" t="s">
        <v>373</v>
      </c>
      <c r="C48" s="91" t="s">
        <v>214</v>
      </c>
      <c r="D48" s="91">
        <v>82.2</v>
      </c>
      <c r="E48" s="91"/>
      <c r="F48" s="92" t="s">
        <v>366</v>
      </c>
      <c r="G48" s="93">
        <v>1</v>
      </c>
      <c r="H48" s="94">
        <v>2</v>
      </c>
      <c r="I48" s="95"/>
      <c r="J48" s="452">
        <f t="shared" si="0"/>
        <v>0</v>
      </c>
      <c r="K48" s="453">
        <f t="shared" si="1"/>
        <v>0</v>
      </c>
      <c r="L48" s="454">
        <f t="shared" si="2"/>
        <v>0</v>
      </c>
    </row>
    <row r="49" spans="1:12" s="61" customFormat="1" ht="13.5" x14ac:dyDescent="0.25">
      <c r="A49" s="64"/>
      <c r="B49" s="110" t="s">
        <v>373</v>
      </c>
      <c r="C49" s="102" t="s">
        <v>362</v>
      </c>
      <c r="D49" s="91">
        <v>16</v>
      </c>
      <c r="E49" s="91"/>
      <c r="F49" s="92" t="s">
        <v>367</v>
      </c>
      <c r="G49" s="93">
        <v>1</v>
      </c>
      <c r="H49" s="94">
        <v>2</v>
      </c>
      <c r="I49" s="95"/>
      <c r="J49" s="452">
        <f t="shared" si="0"/>
        <v>0</v>
      </c>
      <c r="K49" s="453">
        <f t="shared" si="1"/>
        <v>0</v>
      </c>
      <c r="L49" s="454">
        <f t="shared" si="2"/>
        <v>0</v>
      </c>
    </row>
    <row r="50" spans="1:12" s="61" customFormat="1" ht="13.5" x14ac:dyDescent="0.25">
      <c r="A50" s="64"/>
      <c r="B50" s="90" t="s">
        <v>374</v>
      </c>
      <c r="C50" s="91" t="s">
        <v>298</v>
      </c>
      <c r="D50" s="91">
        <v>6.07</v>
      </c>
      <c r="E50" s="91" t="s">
        <v>356</v>
      </c>
      <c r="F50" s="92" t="s">
        <v>349</v>
      </c>
      <c r="G50" s="93">
        <v>2</v>
      </c>
      <c r="H50" s="94">
        <v>2</v>
      </c>
      <c r="I50" s="95"/>
      <c r="J50" s="452">
        <f t="shared" si="0"/>
        <v>0</v>
      </c>
      <c r="K50" s="453">
        <f t="shared" si="1"/>
        <v>0</v>
      </c>
      <c r="L50" s="454">
        <f t="shared" si="2"/>
        <v>0</v>
      </c>
    </row>
    <row r="51" spans="1:12" s="61" customFormat="1" ht="13.5" x14ac:dyDescent="0.25">
      <c r="A51" s="64"/>
      <c r="B51" s="110" t="s">
        <v>374</v>
      </c>
      <c r="C51" s="111" t="s">
        <v>364</v>
      </c>
      <c r="D51" s="111">
        <v>116.03</v>
      </c>
      <c r="E51" s="111"/>
      <c r="F51" s="92" t="s">
        <v>363</v>
      </c>
      <c r="G51" s="93">
        <v>1</v>
      </c>
      <c r="H51" s="94">
        <v>2</v>
      </c>
      <c r="I51" s="95"/>
      <c r="J51" s="452">
        <f t="shared" si="0"/>
        <v>0</v>
      </c>
      <c r="K51" s="453">
        <f t="shared" si="1"/>
        <v>0</v>
      </c>
      <c r="L51" s="454">
        <f t="shared" si="2"/>
        <v>0</v>
      </c>
    </row>
    <row r="52" spans="1:12" s="61" customFormat="1" ht="13.5" x14ac:dyDescent="0.25">
      <c r="A52" s="64"/>
      <c r="B52" s="110" t="s">
        <v>374</v>
      </c>
      <c r="C52" s="91" t="s">
        <v>214</v>
      </c>
      <c r="D52" s="91">
        <v>82.2</v>
      </c>
      <c r="E52" s="91"/>
      <c r="F52" s="92" t="s">
        <v>366</v>
      </c>
      <c r="G52" s="93">
        <v>1</v>
      </c>
      <c r="H52" s="94">
        <v>2</v>
      </c>
      <c r="I52" s="95"/>
      <c r="J52" s="452">
        <f t="shared" si="0"/>
        <v>0</v>
      </c>
      <c r="K52" s="453">
        <f t="shared" si="1"/>
        <v>0</v>
      </c>
      <c r="L52" s="454">
        <f t="shared" si="2"/>
        <v>0</v>
      </c>
    </row>
    <row r="53" spans="1:12" s="61" customFormat="1" ht="13.5" x14ac:dyDescent="0.25">
      <c r="A53" s="64"/>
      <c r="B53" s="110" t="s">
        <v>374</v>
      </c>
      <c r="C53" s="102" t="s">
        <v>362</v>
      </c>
      <c r="D53" s="91">
        <v>16</v>
      </c>
      <c r="E53" s="91"/>
      <c r="F53" s="92" t="s">
        <v>349</v>
      </c>
      <c r="G53" s="93">
        <v>2</v>
      </c>
      <c r="H53" s="94">
        <v>2</v>
      </c>
      <c r="I53" s="95"/>
      <c r="J53" s="452">
        <f t="shared" si="0"/>
        <v>0</v>
      </c>
      <c r="K53" s="453">
        <f t="shared" si="1"/>
        <v>0</v>
      </c>
      <c r="L53" s="454">
        <f t="shared" si="2"/>
        <v>0</v>
      </c>
    </row>
    <row r="54" spans="1:12" s="61" customFormat="1" ht="13.5" x14ac:dyDescent="0.25">
      <c r="A54" s="64"/>
      <c r="B54" s="90" t="s">
        <v>375</v>
      </c>
      <c r="C54" s="91" t="s">
        <v>298</v>
      </c>
      <c r="D54" s="91">
        <v>6.07</v>
      </c>
      <c r="E54" s="91" t="s">
        <v>356</v>
      </c>
      <c r="F54" s="92" t="s">
        <v>349</v>
      </c>
      <c r="G54" s="93">
        <v>2</v>
      </c>
      <c r="H54" s="94">
        <v>2</v>
      </c>
      <c r="I54" s="95"/>
      <c r="J54" s="452">
        <f t="shared" si="0"/>
        <v>0</v>
      </c>
      <c r="K54" s="453">
        <f t="shared" si="1"/>
        <v>0</v>
      </c>
      <c r="L54" s="454">
        <f t="shared" si="2"/>
        <v>0</v>
      </c>
    </row>
    <row r="55" spans="1:12" s="61" customFormat="1" ht="13.5" x14ac:dyDescent="0.25">
      <c r="A55" s="64"/>
      <c r="B55" s="110" t="s">
        <v>375</v>
      </c>
      <c r="C55" s="111" t="s">
        <v>364</v>
      </c>
      <c r="D55" s="111">
        <v>116.03</v>
      </c>
      <c r="E55" s="111"/>
      <c r="F55" s="92" t="s">
        <v>363</v>
      </c>
      <c r="G55" s="93">
        <v>1</v>
      </c>
      <c r="H55" s="94">
        <v>2</v>
      </c>
      <c r="I55" s="95"/>
      <c r="J55" s="452">
        <f t="shared" si="0"/>
        <v>0</v>
      </c>
      <c r="K55" s="453">
        <f t="shared" si="1"/>
        <v>0</v>
      </c>
      <c r="L55" s="454">
        <f t="shared" si="2"/>
        <v>0</v>
      </c>
    </row>
    <row r="56" spans="1:12" s="61" customFormat="1" ht="13.5" x14ac:dyDescent="0.25">
      <c r="A56" s="64"/>
      <c r="B56" s="110" t="s">
        <v>375</v>
      </c>
      <c r="C56" s="91" t="s">
        <v>214</v>
      </c>
      <c r="D56" s="91">
        <v>82.2</v>
      </c>
      <c r="E56" s="91"/>
      <c r="F56" s="92" t="s">
        <v>366</v>
      </c>
      <c r="G56" s="93">
        <v>1</v>
      </c>
      <c r="H56" s="94">
        <v>2</v>
      </c>
      <c r="I56" s="95"/>
      <c r="J56" s="452">
        <f t="shared" si="0"/>
        <v>0</v>
      </c>
      <c r="K56" s="453">
        <f t="shared" si="1"/>
        <v>0</v>
      </c>
      <c r="L56" s="454">
        <f t="shared" si="2"/>
        <v>0</v>
      </c>
    </row>
    <row r="57" spans="1:12" s="61" customFormat="1" ht="13.5" x14ac:dyDescent="0.25">
      <c r="A57" s="64"/>
      <c r="B57" s="110" t="s">
        <v>375</v>
      </c>
      <c r="C57" s="102" t="s">
        <v>362</v>
      </c>
      <c r="D57" s="91">
        <v>16</v>
      </c>
      <c r="E57" s="91"/>
      <c r="F57" s="92" t="s">
        <v>367</v>
      </c>
      <c r="G57" s="93">
        <v>1</v>
      </c>
      <c r="H57" s="94">
        <v>2</v>
      </c>
      <c r="I57" s="95"/>
      <c r="J57" s="452">
        <f t="shared" si="0"/>
        <v>0</v>
      </c>
      <c r="K57" s="453">
        <f t="shared" si="1"/>
        <v>0</v>
      </c>
      <c r="L57" s="454">
        <f t="shared" si="2"/>
        <v>0</v>
      </c>
    </row>
    <row r="58" spans="1:12" s="61" customFormat="1" ht="13.5" x14ac:dyDescent="0.25">
      <c r="A58" s="64"/>
      <c r="B58" s="110" t="s">
        <v>376</v>
      </c>
      <c r="C58" s="91" t="s">
        <v>377</v>
      </c>
      <c r="D58" s="91">
        <v>183.26</v>
      </c>
      <c r="E58" s="91"/>
      <c r="F58" s="92" t="s">
        <v>349</v>
      </c>
      <c r="G58" s="93">
        <v>2</v>
      </c>
      <c r="H58" s="94">
        <v>2</v>
      </c>
      <c r="I58" s="95"/>
      <c r="J58" s="452">
        <f t="shared" si="0"/>
        <v>0</v>
      </c>
      <c r="K58" s="453">
        <f t="shared" si="1"/>
        <v>0</v>
      </c>
      <c r="L58" s="454">
        <f t="shared" si="2"/>
        <v>0</v>
      </c>
    </row>
    <row r="59" spans="1:12" s="61" customFormat="1" ht="13.5" x14ac:dyDescent="0.25">
      <c r="A59" s="64"/>
      <c r="B59" s="110" t="s">
        <v>376</v>
      </c>
      <c r="C59" s="102" t="s">
        <v>362</v>
      </c>
      <c r="D59" s="91">
        <f>23.31+175.49</f>
        <v>198.8</v>
      </c>
      <c r="E59" s="91"/>
      <c r="F59" s="92" t="s">
        <v>367</v>
      </c>
      <c r="G59" s="93">
        <v>1</v>
      </c>
      <c r="H59" s="94">
        <v>2</v>
      </c>
      <c r="I59" s="95"/>
      <c r="J59" s="452">
        <f t="shared" si="0"/>
        <v>0</v>
      </c>
      <c r="K59" s="453">
        <f t="shared" si="1"/>
        <v>0</v>
      </c>
      <c r="L59" s="454">
        <f t="shared" si="2"/>
        <v>0</v>
      </c>
    </row>
    <row r="60" spans="1:12" s="61" customFormat="1" ht="13.5" x14ac:dyDescent="0.25">
      <c r="A60" s="64"/>
      <c r="B60" s="110" t="s">
        <v>378</v>
      </c>
      <c r="C60" s="102" t="s">
        <v>362</v>
      </c>
      <c r="D60" s="91">
        <f>4.88+6.86</f>
        <v>11.74</v>
      </c>
      <c r="E60" s="91"/>
      <c r="F60" s="92" t="s">
        <v>367</v>
      </c>
      <c r="G60" s="93">
        <v>1</v>
      </c>
      <c r="H60" s="94">
        <v>2</v>
      </c>
      <c r="I60" s="95"/>
      <c r="J60" s="452">
        <f t="shared" si="0"/>
        <v>0</v>
      </c>
      <c r="K60" s="453">
        <f t="shared" si="1"/>
        <v>0</v>
      </c>
      <c r="L60" s="454">
        <f t="shared" si="2"/>
        <v>0</v>
      </c>
    </row>
    <row r="61" spans="1:12" s="61" customFormat="1" ht="13.5" x14ac:dyDescent="0.25">
      <c r="A61" s="64"/>
      <c r="B61" s="90" t="s">
        <v>379</v>
      </c>
      <c r="C61" s="91" t="s">
        <v>298</v>
      </c>
      <c r="D61" s="91">
        <v>1.21</v>
      </c>
      <c r="E61" s="91" t="s">
        <v>356</v>
      </c>
      <c r="F61" s="92" t="s">
        <v>349</v>
      </c>
      <c r="G61" s="93">
        <v>2</v>
      </c>
      <c r="H61" s="94">
        <v>2</v>
      </c>
      <c r="I61" s="95"/>
      <c r="J61" s="452">
        <f t="shared" si="0"/>
        <v>0</v>
      </c>
      <c r="K61" s="453">
        <f t="shared" si="1"/>
        <v>0</v>
      </c>
      <c r="L61" s="454">
        <f t="shared" si="2"/>
        <v>0</v>
      </c>
    </row>
    <row r="62" spans="1:12" s="61" customFormat="1" ht="13.5" x14ac:dyDescent="0.25">
      <c r="A62" s="64"/>
      <c r="B62" s="110" t="s">
        <v>379</v>
      </c>
      <c r="C62" s="111" t="s">
        <v>364</v>
      </c>
      <c r="D62" s="111">
        <v>168.83</v>
      </c>
      <c r="E62" s="111"/>
      <c r="F62" s="92" t="s">
        <v>363</v>
      </c>
      <c r="G62" s="93">
        <v>1</v>
      </c>
      <c r="H62" s="94">
        <v>2</v>
      </c>
      <c r="I62" s="95"/>
      <c r="J62" s="452">
        <f t="shared" si="0"/>
        <v>0</v>
      </c>
      <c r="K62" s="453">
        <f t="shared" si="1"/>
        <v>0</v>
      </c>
      <c r="L62" s="454">
        <f t="shared" si="2"/>
        <v>0</v>
      </c>
    </row>
    <row r="63" spans="1:12" s="61" customFormat="1" ht="13.5" x14ac:dyDescent="0.25">
      <c r="A63" s="64"/>
      <c r="B63" s="110" t="s">
        <v>379</v>
      </c>
      <c r="C63" s="111" t="s">
        <v>380</v>
      </c>
      <c r="D63" s="113">
        <v>3.55</v>
      </c>
      <c r="E63" s="111"/>
      <c r="F63" s="113" t="s">
        <v>349</v>
      </c>
      <c r="G63" s="114">
        <v>2</v>
      </c>
      <c r="H63" s="94">
        <v>2</v>
      </c>
      <c r="I63" s="95"/>
      <c r="J63" s="452">
        <f t="shared" si="0"/>
        <v>0</v>
      </c>
      <c r="K63" s="453">
        <f t="shared" si="1"/>
        <v>0</v>
      </c>
      <c r="L63" s="454">
        <f t="shared" si="2"/>
        <v>0</v>
      </c>
    </row>
    <row r="64" spans="1:12" s="61" customFormat="1" ht="13.5" x14ac:dyDescent="0.25">
      <c r="A64" s="64"/>
      <c r="B64" s="110" t="s">
        <v>379</v>
      </c>
      <c r="C64" s="111" t="s">
        <v>214</v>
      </c>
      <c r="D64" s="113">
        <v>40.08</v>
      </c>
      <c r="E64" s="111"/>
      <c r="F64" s="92" t="s">
        <v>366</v>
      </c>
      <c r="G64" s="93">
        <v>1</v>
      </c>
      <c r="H64" s="94">
        <v>2</v>
      </c>
      <c r="I64" s="95"/>
      <c r="J64" s="452">
        <f t="shared" si="0"/>
        <v>0</v>
      </c>
      <c r="K64" s="453">
        <f t="shared" si="1"/>
        <v>0</v>
      </c>
      <c r="L64" s="454">
        <f t="shared" si="2"/>
        <v>0</v>
      </c>
    </row>
    <row r="65" spans="1:12" s="61" customFormat="1" ht="13.5" x14ac:dyDescent="0.25">
      <c r="A65" s="64"/>
      <c r="B65" s="110" t="s">
        <v>379</v>
      </c>
      <c r="C65" s="102" t="s">
        <v>362</v>
      </c>
      <c r="D65" s="91">
        <v>98.25</v>
      </c>
      <c r="E65" s="91"/>
      <c r="F65" s="92" t="s">
        <v>367</v>
      </c>
      <c r="G65" s="93">
        <v>1</v>
      </c>
      <c r="H65" s="94">
        <v>2</v>
      </c>
      <c r="I65" s="95"/>
      <c r="J65" s="452">
        <f t="shared" si="0"/>
        <v>0</v>
      </c>
      <c r="K65" s="453">
        <f t="shared" si="1"/>
        <v>0</v>
      </c>
      <c r="L65" s="454">
        <f t="shared" si="2"/>
        <v>0</v>
      </c>
    </row>
    <row r="66" spans="1:12" s="61" customFormat="1" ht="13.5" x14ac:dyDescent="0.25">
      <c r="A66" s="64"/>
      <c r="B66" s="90" t="s">
        <v>381</v>
      </c>
      <c r="C66" s="91" t="s">
        <v>382</v>
      </c>
      <c r="D66" s="91">
        <v>2.88</v>
      </c>
      <c r="E66" s="91"/>
      <c r="F66" s="92" t="s">
        <v>349</v>
      </c>
      <c r="G66" s="93">
        <v>2</v>
      </c>
      <c r="H66" s="94">
        <v>2</v>
      </c>
      <c r="I66" s="95"/>
      <c r="J66" s="452">
        <f t="shared" si="0"/>
        <v>0</v>
      </c>
      <c r="K66" s="453">
        <f t="shared" si="1"/>
        <v>0</v>
      </c>
      <c r="L66" s="454">
        <f t="shared" si="2"/>
        <v>0</v>
      </c>
    </row>
    <row r="67" spans="1:12" s="61" customFormat="1" ht="13.5" x14ac:dyDescent="0.25">
      <c r="A67" s="64"/>
      <c r="B67" s="90" t="s">
        <v>381</v>
      </c>
      <c r="C67" s="91" t="s">
        <v>298</v>
      </c>
      <c r="D67" s="91">
        <v>6.79</v>
      </c>
      <c r="E67" s="91"/>
      <c r="F67" s="92" t="s">
        <v>349</v>
      </c>
      <c r="G67" s="93">
        <v>2</v>
      </c>
      <c r="H67" s="94">
        <v>2</v>
      </c>
      <c r="I67" s="95"/>
      <c r="J67" s="452">
        <f t="shared" si="0"/>
        <v>0</v>
      </c>
      <c r="K67" s="453">
        <f t="shared" si="1"/>
        <v>0</v>
      </c>
      <c r="L67" s="454">
        <f t="shared" si="2"/>
        <v>0</v>
      </c>
    </row>
    <row r="68" spans="1:12" s="61" customFormat="1" ht="13.5" x14ac:dyDescent="0.25">
      <c r="A68" s="64"/>
      <c r="B68" s="110" t="s">
        <v>381</v>
      </c>
      <c r="C68" s="111" t="s">
        <v>364</v>
      </c>
      <c r="D68" s="111">
        <v>225.27</v>
      </c>
      <c r="E68" s="111"/>
      <c r="F68" s="92" t="s">
        <v>363</v>
      </c>
      <c r="G68" s="93">
        <v>1</v>
      </c>
      <c r="H68" s="94">
        <v>2</v>
      </c>
      <c r="I68" s="95"/>
      <c r="J68" s="452">
        <f t="shared" si="0"/>
        <v>0</v>
      </c>
      <c r="K68" s="453">
        <f t="shared" si="1"/>
        <v>0</v>
      </c>
      <c r="L68" s="454">
        <f t="shared" si="2"/>
        <v>0</v>
      </c>
    </row>
    <row r="69" spans="1:12" s="61" customFormat="1" ht="13.5" x14ac:dyDescent="0.25">
      <c r="A69" s="64"/>
      <c r="B69" s="110" t="s">
        <v>381</v>
      </c>
      <c r="C69" s="111" t="s">
        <v>383</v>
      </c>
      <c r="D69" s="113">
        <v>134.75</v>
      </c>
      <c r="E69" s="111"/>
      <c r="F69" s="92" t="s">
        <v>366</v>
      </c>
      <c r="G69" s="93">
        <v>1</v>
      </c>
      <c r="H69" s="94">
        <v>2</v>
      </c>
      <c r="I69" s="95"/>
      <c r="J69" s="452">
        <f t="shared" si="0"/>
        <v>0</v>
      </c>
      <c r="K69" s="453">
        <f t="shared" si="1"/>
        <v>0</v>
      </c>
      <c r="L69" s="454">
        <f t="shared" si="2"/>
        <v>0</v>
      </c>
    </row>
    <row r="70" spans="1:12" s="61" customFormat="1" ht="13.5" x14ac:dyDescent="0.25">
      <c r="A70" s="64"/>
      <c r="B70" s="110" t="s">
        <v>381</v>
      </c>
      <c r="C70" s="102" t="s">
        <v>362</v>
      </c>
      <c r="D70" s="91">
        <v>54.91</v>
      </c>
      <c r="E70" s="91"/>
      <c r="F70" s="92" t="s">
        <v>367</v>
      </c>
      <c r="G70" s="93">
        <v>1</v>
      </c>
      <c r="H70" s="94">
        <v>2</v>
      </c>
      <c r="I70" s="95"/>
      <c r="J70" s="452">
        <f t="shared" si="0"/>
        <v>0</v>
      </c>
      <c r="K70" s="453">
        <f t="shared" si="1"/>
        <v>0</v>
      </c>
      <c r="L70" s="454">
        <f t="shared" si="2"/>
        <v>0</v>
      </c>
    </row>
    <row r="71" spans="1:12" s="61" customFormat="1" ht="13.5" x14ac:dyDescent="0.25">
      <c r="A71" s="64"/>
      <c r="B71" s="90" t="s">
        <v>384</v>
      </c>
      <c r="C71" s="91" t="s">
        <v>385</v>
      </c>
      <c r="D71" s="91">
        <v>2.31</v>
      </c>
      <c r="E71" s="91"/>
      <c r="F71" s="92" t="s">
        <v>349</v>
      </c>
      <c r="G71" s="93">
        <v>2</v>
      </c>
      <c r="H71" s="94">
        <v>2</v>
      </c>
      <c r="I71" s="95"/>
      <c r="J71" s="452">
        <f t="shared" si="0"/>
        <v>0</v>
      </c>
      <c r="K71" s="453">
        <f t="shared" si="1"/>
        <v>0</v>
      </c>
      <c r="L71" s="454">
        <f t="shared" si="2"/>
        <v>0</v>
      </c>
    </row>
    <row r="72" spans="1:12" s="61" customFormat="1" ht="13.5" x14ac:dyDescent="0.25">
      <c r="A72" s="64"/>
      <c r="B72" s="90" t="s">
        <v>384</v>
      </c>
      <c r="C72" s="91" t="s">
        <v>386</v>
      </c>
      <c r="D72" s="91">
        <v>12</v>
      </c>
      <c r="E72" s="91"/>
      <c r="F72" s="92" t="s">
        <v>349</v>
      </c>
      <c r="G72" s="93">
        <v>2</v>
      </c>
      <c r="H72" s="94">
        <v>2</v>
      </c>
      <c r="I72" s="95"/>
      <c r="J72" s="452">
        <f t="shared" ref="J72:J135" si="3">IF(G72&gt;0,I72*G72,"")</f>
        <v>0</v>
      </c>
      <c r="K72" s="453">
        <f t="shared" ref="K72:K135" si="4">IF(G72&gt;0,J72*D72,"")</f>
        <v>0</v>
      </c>
      <c r="L72" s="454">
        <f t="shared" ref="L72:L135" si="5">IF(G72&gt;0,K72*H72,"")</f>
        <v>0</v>
      </c>
    </row>
    <row r="73" spans="1:12" s="61" customFormat="1" ht="13.5" x14ac:dyDescent="0.25">
      <c r="A73" s="64"/>
      <c r="B73" s="90"/>
      <c r="C73" s="91"/>
      <c r="D73" s="91"/>
      <c r="E73" s="91"/>
      <c r="F73" s="92"/>
      <c r="G73" s="93"/>
      <c r="H73" s="103"/>
      <c r="I73" s="95"/>
      <c r="J73" s="452" t="str">
        <f t="shared" si="3"/>
        <v/>
      </c>
      <c r="K73" s="453" t="str">
        <f t="shared" si="4"/>
        <v/>
      </c>
      <c r="L73" s="454" t="str">
        <f t="shared" si="5"/>
        <v/>
      </c>
    </row>
    <row r="74" spans="1:12" s="61" customFormat="1" ht="13.5" x14ac:dyDescent="0.25">
      <c r="A74" s="64"/>
      <c r="B74" s="90"/>
      <c r="C74" s="91" t="s">
        <v>387</v>
      </c>
      <c r="D74" s="91">
        <v>835.28</v>
      </c>
      <c r="E74" s="91" t="s">
        <v>387</v>
      </c>
      <c r="F74" s="92" t="s">
        <v>367</v>
      </c>
      <c r="G74" s="93">
        <v>1</v>
      </c>
      <c r="H74" s="94">
        <v>2</v>
      </c>
      <c r="I74" s="95"/>
      <c r="J74" s="452">
        <f t="shared" si="3"/>
        <v>0</v>
      </c>
      <c r="K74" s="453">
        <f t="shared" si="4"/>
        <v>0</v>
      </c>
      <c r="L74" s="454">
        <f t="shared" si="5"/>
        <v>0</v>
      </c>
    </row>
    <row r="75" spans="1:12" s="61" customFormat="1" ht="13.5" x14ac:dyDescent="0.25">
      <c r="A75" s="64" t="s">
        <v>68</v>
      </c>
      <c r="B75" s="90"/>
      <c r="C75" s="91"/>
      <c r="D75" s="91"/>
      <c r="E75" s="91"/>
      <c r="F75" s="92"/>
      <c r="G75" s="93"/>
      <c r="H75" s="103"/>
      <c r="I75" s="95"/>
      <c r="J75" s="452" t="str">
        <f t="shared" si="3"/>
        <v/>
      </c>
      <c r="K75" s="453" t="str">
        <f t="shared" si="4"/>
        <v/>
      </c>
      <c r="L75" s="454" t="str">
        <f t="shared" si="5"/>
        <v/>
      </c>
    </row>
    <row r="76" spans="1:12" s="61" customFormat="1" ht="13.5" x14ac:dyDescent="0.25">
      <c r="A76" s="64" t="s">
        <v>68</v>
      </c>
      <c r="B76" s="104" t="s">
        <v>388</v>
      </c>
      <c r="C76" s="91"/>
      <c r="D76" s="91"/>
      <c r="E76" s="91"/>
      <c r="F76" s="92"/>
      <c r="G76" s="93"/>
      <c r="H76" s="103"/>
      <c r="I76" s="95"/>
      <c r="J76" s="452" t="str">
        <f t="shared" si="3"/>
        <v/>
      </c>
      <c r="K76" s="453" t="str">
        <f t="shared" si="4"/>
        <v/>
      </c>
      <c r="L76" s="454" t="str">
        <f t="shared" si="5"/>
        <v/>
      </c>
    </row>
    <row r="77" spans="1:12" s="61" customFormat="1" ht="13.5" x14ac:dyDescent="0.25">
      <c r="A77" s="64" t="s">
        <v>68</v>
      </c>
      <c r="B77" s="90" t="s">
        <v>388</v>
      </c>
      <c r="C77" s="91" t="s">
        <v>298</v>
      </c>
      <c r="D77" s="91">
        <v>1309.6199999999999</v>
      </c>
      <c r="E77" s="91" t="s">
        <v>356</v>
      </c>
      <c r="F77" s="92" t="s">
        <v>349</v>
      </c>
      <c r="G77" s="93">
        <v>2</v>
      </c>
      <c r="H77" s="94">
        <v>2</v>
      </c>
      <c r="I77" s="95"/>
      <c r="J77" s="452">
        <f t="shared" si="3"/>
        <v>0</v>
      </c>
      <c r="K77" s="453">
        <f t="shared" si="4"/>
        <v>0</v>
      </c>
      <c r="L77" s="454">
        <f t="shared" si="5"/>
        <v>0</v>
      </c>
    </row>
    <row r="78" spans="1:12" s="61" customFormat="1" ht="13.5" x14ac:dyDescent="0.25">
      <c r="A78" s="64" t="s">
        <v>68</v>
      </c>
      <c r="B78" s="90" t="s">
        <v>388</v>
      </c>
      <c r="C78" s="91" t="s">
        <v>389</v>
      </c>
      <c r="D78" s="91">
        <v>63.21</v>
      </c>
      <c r="E78" s="91" t="s">
        <v>356</v>
      </c>
      <c r="F78" s="92" t="s">
        <v>349</v>
      </c>
      <c r="G78" s="93">
        <v>2</v>
      </c>
      <c r="H78" s="94">
        <v>2</v>
      </c>
      <c r="I78" s="95"/>
      <c r="J78" s="452">
        <f t="shared" si="3"/>
        <v>0</v>
      </c>
      <c r="K78" s="453">
        <f t="shared" si="4"/>
        <v>0</v>
      </c>
      <c r="L78" s="454">
        <f t="shared" si="5"/>
        <v>0</v>
      </c>
    </row>
    <row r="79" spans="1:12" s="61" customFormat="1" ht="13.5" x14ac:dyDescent="0.25">
      <c r="A79" s="64" t="s">
        <v>68</v>
      </c>
      <c r="B79" s="90" t="s">
        <v>388</v>
      </c>
      <c r="C79" s="91" t="s">
        <v>390</v>
      </c>
      <c r="D79" s="91">
        <v>45.06</v>
      </c>
      <c r="E79" s="91" t="s">
        <v>356</v>
      </c>
      <c r="F79" s="92" t="s">
        <v>349</v>
      </c>
      <c r="G79" s="93">
        <v>2</v>
      </c>
      <c r="H79" s="94">
        <v>2</v>
      </c>
      <c r="I79" s="95"/>
      <c r="J79" s="452">
        <f t="shared" si="3"/>
        <v>0</v>
      </c>
      <c r="K79" s="453">
        <f t="shared" si="4"/>
        <v>0</v>
      </c>
      <c r="L79" s="454">
        <f t="shared" si="5"/>
        <v>0</v>
      </c>
    </row>
    <row r="80" spans="1:12" s="61" customFormat="1" ht="13.5" x14ac:dyDescent="0.25">
      <c r="A80" s="64" t="s">
        <v>68</v>
      </c>
      <c r="B80" s="90" t="s">
        <v>388</v>
      </c>
      <c r="C80" s="91" t="s">
        <v>391</v>
      </c>
      <c r="D80" s="91">
        <v>20.55</v>
      </c>
      <c r="E80" s="91"/>
      <c r="F80" s="92" t="s">
        <v>349</v>
      </c>
      <c r="G80" s="93">
        <v>2</v>
      </c>
      <c r="H80" s="94">
        <v>2</v>
      </c>
      <c r="I80" s="95"/>
      <c r="J80" s="452">
        <f t="shared" si="3"/>
        <v>0</v>
      </c>
      <c r="K80" s="453">
        <f t="shared" si="4"/>
        <v>0</v>
      </c>
      <c r="L80" s="454">
        <f t="shared" si="5"/>
        <v>0</v>
      </c>
    </row>
    <row r="81" spans="1:12" s="61" customFormat="1" ht="13.5" x14ac:dyDescent="0.25">
      <c r="A81" s="64" t="s">
        <v>68</v>
      </c>
      <c r="B81" s="90"/>
      <c r="C81" s="91"/>
      <c r="D81" s="91"/>
      <c r="E81" s="91"/>
      <c r="F81" s="92"/>
      <c r="G81" s="93"/>
      <c r="H81" s="103"/>
      <c r="I81" s="95"/>
      <c r="J81" s="452" t="str">
        <f t="shared" si="3"/>
        <v/>
      </c>
      <c r="K81" s="453" t="str">
        <f t="shared" si="4"/>
        <v/>
      </c>
      <c r="L81" s="454" t="str">
        <f t="shared" si="5"/>
        <v/>
      </c>
    </row>
    <row r="82" spans="1:12" s="61" customFormat="1" ht="13.5" x14ac:dyDescent="0.25">
      <c r="A82" s="64" t="s">
        <v>68</v>
      </c>
      <c r="B82" s="104" t="s">
        <v>392</v>
      </c>
      <c r="C82" s="91"/>
      <c r="D82" s="91"/>
      <c r="E82" s="91"/>
      <c r="F82" s="92"/>
      <c r="G82" s="93"/>
      <c r="H82" s="103"/>
      <c r="I82" s="95"/>
      <c r="J82" s="452" t="str">
        <f t="shared" si="3"/>
        <v/>
      </c>
      <c r="K82" s="453" t="str">
        <f t="shared" si="4"/>
        <v/>
      </c>
      <c r="L82" s="454" t="str">
        <f t="shared" si="5"/>
        <v/>
      </c>
    </row>
    <row r="83" spans="1:12" s="61" customFormat="1" ht="13.5" x14ac:dyDescent="0.25">
      <c r="A83" s="64" t="s">
        <v>68</v>
      </c>
      <c r="B83" s="90" t="s">
        <v>392</v>
      </c>
      <c r="C83" s="91" t="s">
        <v>393</v>
      </c>
      <c r="D83" s="91">
        <v>37.72</v>
      </c>
      <c r="E83" s="91" t="s">
        <v>356</v>
      </c>
      <c r="F83" s="92" t="s">
        <v>349</v>
      </c>
      <c r="G83" s="93">
        <v>2</v>
      </c>
      <c r="H83" s="94">
        <v>2</v>
      </c>
      <c r="I83" s="95"/>
      <c r="J83" s="452">
        <f t="shared" si="3"/>
        <v>0</v>
      </c>
      <c r="K83" s="453">
        <f t="shared" si="4"/>
        <v>0</v>
      </c>
      <c r="L83" s="454">
        <f t="shared" si="5"/>
        <v>0</v>
      </c>
    </row>
    <row r="84" spans="1:12" s="61" customFormat="1" ht="13.5" x14ac:dyDescent="0.25">
      <c r="A84" s="64" t="s">
        <v>68</v>
      </c>
      <c r="B84" s="90" t="s">
        <v>392</v>
      </c>
      <c r="C84" s="91" t="s">
        <v>394</v>
      </c>
      <c r="D84" s="91">
        <v>24.72</v>
      </c>
      <c r="E84" s="91" t="s">
        <v>356</v>
      </c>
      <c r="F84" s="92" t="s">
        <v>349</v>
      </c>
      <c r="G84" s="93">
        <v>2</v>
      </c>
      <c r="H84" s="94">
        <v>2</v>
      </c>
      <c r="I84" s="95"/>
      <c r="J84" s="452">
        <f t="shared" si="3"/>
        <v>0</v>
      </c>
      <c r="K84" s="453">
        <f t="shared" si="4"/>
        <v>0</v>
      </c>
      <c r="L84" s="454">
        <f t="shared" si="5"/>
        <v>0</v>
      </c>
    </row>
    <row r="85" spans="1:12" s="61" customFormat="1" ht="13.5" x14ac:dyDescent="0.25">
      <c r="A85" s="64" t="s">
        <v>68</v>
      </c>
      <c r="B85" s="90" t="s">
        <v>392</v>
      </c>
      <c r="C85" s="91" t="s">
        <v>298</v>
      </c>
      <c r="D85" s="91">
        <v>771.23</v>
      </c>
      <c r="E85" s="91" t="s">
        <v>356</v>
      </c>
      <c r="F85" s="92" t="s">
        <v>349</v>
      </c>
      <c r="G85" s="93">
        <v>2</v>
      </c>
      <c r="H85" s="94">
        <v>2</v>
      </c>
      <c r="I85" s="95"/>
      <c r="J85" s="452">
        <f t="shared" si="3"/>
        <v>0</v>
      </c>
      <c r="K85" s="453">
        <f t="shared" si="4"/>
        <v>0</v>
      </c>
      <c r="L85" s="454">
        <f t="shared" si="5"/>
        <v>0</v>
      </c>
    </row>
    <row r="86" spans="1:12" s="61" customFormat="1" ht="13.5" x14ac:dyDescent="0.25">
      <c r="A86" s="64" t="s">
        <v>68</v>
      </c>
      <c r="B86" s="90" t="s">
        <v>392</v>
      </c>
      <c r="C86" s="91" t="s">
        <v>389</v>
      </c>
      <c r="D86" s="115">
        <v>90.71</v>
      </c>
      <c r="E86" s="115" t="s">
        <v>356</v>
      </c>
      <c r="F86" s="116" t="s">
        <v>349</v>
      </c>
      <c r="G86" s="93">
        <v>2</v>
      </c>
      <c r="H86" s="94">
        <v>2</v>
      </c>
      <c r="I86" s="95"/>
      <c r="J86" s="452">
        <f t="shared" si="3"/>
        <v>0</v>
      </c>
      <c r="K86" s="453">
        <f t="shared" si="4"/>
        <v>0</v>
      </c>
      <c r="L86" s="454">
        <f t="shared" si="5"/>
        <v>0</v>
      </c>
    </row>
    <row r="87" spans="1:12" s="61" customFormat="1" ht="13.5" x14ac:dyDescent="0.25">
      <c r="A87" s="96" t="s">
        <v>68</v>
      </c>
      <c r="B87" s="97" t="s">
        <v>392</v>
      </c>
      <c r="C87" s="98" t="s">
        <v>395</v>
      </c>
      <c r="D87" s="117">
        <v>21.16</v>
      </c>
      <c r="E87" s="117"/>
      <c r="F87" s="118" t="s">
        <v>349</v>
      </c>
      <c r="G87" s="100">
        <v>2</v>
      </c>
      <c r="H87" s="101">
        <v>4</v>
      </c>
      <c r="I87" s="95"/>
      <c r="J87" s="452">
        <f t="shared" si="3"/>
        <v>0</v>
      </c>
      <c r="K87" s="453">
        <f t="shared" si="4"/>
        <v>0</v>
      </c>
      <c r="L87" s="454">
        <f t="shared" si="5"/>
        <v>0</v>
      </c>
    </row>
    <row r="88" spans="1:12" s="61" customFormat="1" ht="13.5" x14ac:dyDescent="0.25">
      <c r="A88" s="64" t="s">
        <v>68</v>
      </c>
      <c r="B88" s="90"/>
      <c r="C88" s="91"/>
      <c r="D88" s="115"/>
      <c r="E88" s="115"/>
      <c r="F88" s="116"/>
      <c r="G88" s="93"/>
      <c r="H88" s="94"/>
      <c r="I88" s="95"/>
      <c r="J88" s="452" t="str">
        <f t="shared" si="3"/>
        <v/>
      </c>
      <c r="K88" s="453" t="str">
        <f t="shared" si="4"/>
        <v/>
      </c>
      <c r="L88" s="454" t="str">
        <f t="shared" si="5"/>
        <v/>
      </c>
    </row>
    <row r="89" spans="1:12" s="61" customFormat="1" ht="13.5" x14ac:dyDescent="0.25">
      <c r="A89" s="64" t="s">
        <v>68</v>
      </c>
      <c r="B89" s="104" t="s">
        <v>396</v>
      </c>
      <c r="C89" s="91"/>
      <c r="D89" s="115"/>
      <c r="E89" s="115"/>
      <c r="F89" s="116"/>
      <c r="G89" s="93"/>
      <c r="H89" s="94"/>
      <c r="I89" s="95"/>
      <c r="J89" s="452" t="str">
        <f t="shared" si="3"/>
        <v/>
      </c>
      <c r="K89" s="453" t="str">
        <f t="shared" si="4"/>
        <v/>
      </c>
      <c r="L89" s="454" t="str">
        <f t="shared" si="5"/>
        <v/>
      </c>
    </row>
    <row r="90" spans="1:12" s="61" customFormat="1" ht="13.5" x14ac:dyDescent="0.25">
      <c r="A90" s="64" t="s">
        <v>68</v>
      </c>
      <c r="B90" s="90" t="s">
        <v>397</v>
      </c>
      <c r="C90" s="91" t="s">
        <v>298</v>
      </c>
      <c r="D90" s="115">
        <v>160</v>
      </c>
      <c r="E90" s="115" t="s">
        <v>356</v>
      </c>
      <c r="F90" s="116" t="s">
        <v>349</v>
      </c>
      <c r="G90" s="93">
        <v>2</v>
      </c>
      <c r="H90" s="94">
        <v>2</v>
      </c>
      <c r="I90" s="95"/>
      <c r="J90" s="452">
        <f t="shared" si="3"/>
        <v>0</v>
      </c>
      <c r="K90" s="453">
        <f t="shared" si="4"/>
        <v>0</v>
      </c>
      <c r="L90" s="454">
        <f t="shared" si="5"/>
        <v>0</v>
      </c>
    </row>
    <row r="91" spans="1:12" s="61" customFormat="1" ht="13.5" x14ac:dyDescent="0.25">
      <c r="A91" s="64" t="s">
        <v>68</v>
      </c>
      <c r="B91" s="90" t="s">
        <v>397</v>
      </c>
      <c r="C91" s="91" t="s">
        <v>190</v>
      </c>
      <c r="D91" s="115">
        <v>80</v>
      </c>
      <c r="E91" s="115"/>
      <c r="F91" s="116" t="s">
        <v>349</v>
      </c>
      <c r="G91" s="93">
        <v>2</v>
      </c>
      <c r="H91" s="94">
        <v>2</v>
      </c>
      <c r="I91" s="95"/>
      <c r="J91" s="452">
        <f t="shared" si="3"/>
        <v>0</v>
      </c>
      <c r="K91" s="453">
        <f t="shared" si="4"/>
        <v>0</v>
      </c>
      <c r="L91" s="454">
        <f t="shared" si="5"/>
        <v>0</v>
      </c>
    </row>
    <row r="92" spans="1:12" s="61" customFormat="1" ht="13.5" x14ac:dyDescent="0.25">
      <c r="A92" s="64" t="s">
        <v>68</v>
      </c>
      <c r="B92" s="90"/>
      <c r="C92" s="91"/>
      <c r="D92" s="115"/>
      <c r="E92" s="115"/>
      <c r="F92" s="116"/>
      <c r="G92" s="93"/>
      <c r="H92" s="94"/>
      <c r="I92" s="95"/>
      <c r="J92" s="452" t="str">
        <f t="shared" si="3"/>
        <v/>
      </c>
      <c r="K92" s="453" t="str">
        <f t="shared" si="4"/>
        <v/>
      </c>
      <c r="L92" s="454" t="str">
        <f t="shared" si="5"/>
        <v/>
      </c>
    </row>
    <row r="93" spans="1:12" s="61" customFormat="1" ht="13.5" x14ac:dyDescent="0.25">
      <c r="A93" s="64" t="s">
        <v>68</v>
      </c>
      <c r="B93" s="104" t="s">
        <v>398</v>
      </c>
      <c r="C93" s="91"/>
      <c r="D93" s="115"/>
      <c r="E93" s="115"/>
      <c r="F93" s="116"/>
      <c r="G93" s="93"/>
      <c r="H93" s="94"/>
      <c r="I93" s="95"/>
      <c r="J93" s="452" t="str">
        <f t="shared" si="3"/>
        <v/>
      </c>
      <c r="K93" s="453" t="str">
        <f t="shared" si="4"/>
        <v/>
      </c>
      <c r="L93" s="454" t="str">
        <f t="shared" si="5"/>
        <v/>
      </c>
    </row>
    <row r="94" spans="1:12" s="61" customFormat="1" ht="13.5" x14ac:dyDescent="0.25">
      <c r="A94" s="64" t="s">
        <v>68</v>
      </c>
      <c r="B94" s="90" t="s">
        <v>121</v>
      </c>
      <c r="C94" s="91" t="s">
        <v>121</v>
      </c>
      <c r="D94" s="115">
        <v>477.76</v>
      </c>
      <c r="E94" s="115" t="s">
        <v>356</v>
      </c>
      <c r="F94" s="116" t="s">
        <v>349</v>
      </c>
      <c r="G94" s="93">
        <v>2</v>
      </c>
      <c r="H94" s="94">
        <v>2</v>
      </c>
      <c r="I94" s="95"/>
      <c r="J94" s="452">
        <f t="shared" si="3"/>
        <v>0</v>
      </c>
      <c r="K94" s="453">
        <f t="shared" si="4"/>
        <v>0</v>
      </c>
      <c r="L94" s="454">
        <f t="shared" si="5"/>
        <v>0</v>
      </c>
    </row>
    <row r="95" spans="1:12" s="61" customFormat="1" ht="13.5" x14ac:dyDescent="0.25">
      <c r="A95" s="64" t="s">
        <v>68</v>
      </c>
      <c r="B95" s="90" t="s">
        <v>399</v>
      </c>
      <c r="C95" s="91" t="s">
        <v>399</v>
      </c>
      <c r="D95" s="115">
        <v>110.2</v>
      </c>
      <c r="E95" s="115" t="s">
        <v>356</v>
      </c>
      <c r="F95" s="116" t="s">
        <v>349</v>
      </c>
      <c r="G95" s="93">
        <v>2</v>
      </c>
      <c r="H95" s="94">
        <v>2</v>
      </c>
      <c r="I95" s="95"/>
      <c r="J95" s="452">
        <f t="shared" si="3"/>
        <v>0</v>
      </c>
      <c r="K95" s="453">
        <f t="shared" si="4"/>
        <v>0</v>
      </c>
      <c r="L95" s="454">
        <f t="shared" si="5"/>
        <v>0</v>
      </c>
    </row>
    <row r="96" spans="1:12" s="61" customFormat="1" ht="13.5" x14ac:dyDescent="0.25">
      <c r="A96" s="64" t="s">
        <v>68</v>
      </c>
      <c r="B96" s="90" t="s">
        <v>400</v>
      </c>
      <c r="C96" s="91" t="s">
        <v>400</v>
      </c>
      <c r="D96" s="115">
        <v>92</v>
      </c>
      <c r="E96" s="115" t="s">
        <v>356</v>
      </c>
      <c r="F96" s="116" t="s">
        <v>349</v>
      </c>
      <c r="G96" s="93">
        <v>2</v>
      </c>
      <c r="H96" s="94">
        <v>2</v>
      </c>
      <c r="I96" s="95"/>
      <c r="J96" s="452">
        <f t="shared" si="3"/>
        <v>0</v>
      </c>
      <c r="K96" s="453">
        <f t="shared" si="4"/>
        <v>0</v>
      </c>
      <c r="L96" s="454">
        <f t="shared" si="5"/>
        <v>0</v>
      </c>
    </row>
    <row r="97" spans="1:12" s="61" customFormat="1" ht="13.5" x14ac:dyDescent="0.25">
      <c r="A97" s="64" t="s">
        <v>68</v>
      </c>
      <c r="B97" s="90"/>
      <c r="C97" s="91"/>
      <c r="D97" s="115"/>
      <c r="E97" s="115"/>
      <c r="F97" s="116"/>
      <c r="G97" s="93"/>
      <c r="H97" s="94"/>
      <c r="I97" s="95"/>
      <c r="J97" s="452" t="str">
        <f t="shared" si="3"/>
        <v/>
      </c>
      <c r="K97" s="453" t="str">
        <f t="shared" si="4"/>
        <v/>
      </c>
      <c r="L97" s="454" t="str">
        <f t="shared" si="5"/>
        <v/>
      </c>
    </row>
    <row r="98" spans="1:12" s="61" customFormat="1" ht="13.5" x14ac:dyDescent="0.25">
      <c r="A98" s="64" t="s">
        <v>68</v>
      </c>
      <c r="B98" s="104" t="s">
        <v>401</v>
      </c>
      <c r="C98" s="91"/>
      <c r="D98" s="115"/>
      <c r="E98" s="115"/>
      <c r="F98" s="116"/>
      <c r="G98" s="93"/>
      <c r="H98" s="94"/>
      <c r="I98" s="95"/>
      <c r="J98" s="452" t="str">
        <f t="shared" si="3"/>
        <v/>
      </c>
      <c r="K98" s="453" t="str">
        <f t="shared" si="4"/>
        <v/>
      </c>
      <c r="L98" s="454" t="str">
        <f t="shared" si="5"/>
        <v/>
      </c>
    </row>
    <row r="99" spans="1:12" s="61" customFormat="1" ht="13.5" x14ac:dyDescent="0.25">
      <c r="A99" s="64" t="s">
        <v>68</v>
      </c>
      <c r="B99" s="119" t="s">
        <v>402</v>
      </c>
      <c r="C99" s="120" t="s">
        <v>403</v>
      </c>
      <c r="D99" s="121">
        <v>114.49</v>
      </c>
      <c r="E99" s="121" t="s">
        <v>356</v>
      </c>
      <c r="F99" s="122" t="s">
        <v>349</v>
      </c>
      <c r="G99" s="123">
        <v>2</v>
      </c>
      <c r="H99" s="94">
        <v>2</v>
      </c>
      <c r="I99" s="95"/>
      <c r="J99" s="452">
        <f t="shared" si="3"/>
        <v>0</v>
      </c>
      <c r="K99" s="453">
        <f t="shared" si="4"/>
        <v>0</v>
      </c>
      <c r="L99" s="454">
        <f t="shared" si="5"/>
        <v>0</v>
      </c>
    </row>
    <row r="100" spans="1:12" s="61" customFormat="1" ht="13.5" x14ac:dyDescent="0.25">
      <c r="A100" s="64" t="s">
        <v>68</v>
      </c>
      <c r="B100" s="119" t="s">
        <v>402</v>
      </c>
      <c r="C100" s="120" t="s">
        <v>190</v>
      </c>
      <c r="D100" s="121">
        <v>31.18</v>
      </c>
      <c r="E100" s="121"/>
      <c r="F100" s="122" t="s">
        <v>349</v>
      </c>
      <c r="G100" s="123">
        <v>2</v>
      </c>
      <c r="H100" s="94">
        <v>2</v>
      </c>
      <c r="I100" s="95"/>
      <c r="J100" s="452">
        <f t="shared" si="3"/>
        <v>0</v>
      </c>
      <c r="K100" s="453">
        <f t="shared" si="4"/>
        <v>0</v>
      </c>
      <c r="L100" s="454">
        <f t="shared" si="5"/>
        <v>0</v>
      </c>
    </row>
    <row r="101" spans="1:12" s="61" customFormat="1" ht="13.5" x14ac:dyDescent="0.25">
      <c r="A101" s="64" t="s">
        <v>68</v>
      </c>
      <c r="B101" s="90" t="s">
        <v>404</v>
      </c>
      <c r="C101" s="91" t="s">
        <v>405</v>
      </c>
      <c r="D101" s="115">
        <v>120.32</v>
      </c>
      <c r="E101" s="115" t="s">
        <v>82</v>
      </c>
      <c r="F101" s="116" t="s">
        <v>349</v>
      </c>
      <c r="G101" s="93">
        <v>2</v>
      </c>
      <c r="H101" s="94">
        <v>2</v>
      </c>
      <c r="I101" s="95"/>
      <c r="J101" s="452">
        <f t="shared" si="3"/>
        <v>0</v>
      </c>
      <c r="K101" s="453">
        <f t="shared" si="4"/>
        <v>0</v>
      </c>
      <c r="L101" s="454">
        <f t="shared" si="5"/>
        <v>0</v>
      </c>
    </row>
    <row r="102" spans="1:12" s="61" customFormat="1" ht="13.5" x14ac:dyDescent="0.25">
      <c r="A102" s="64" t="s">
        <v>68</v>
      </c>
      <c r="B102" s="90" t="s">
        <v>406</v>
      </c>
      <c r="C102" s="91" t="s">
        <v>407</v>
      </c>
      <c r="D102" s="115">
        <v>108.4</v>
      </c>
      <c r="E102" s="115" t="s">
        <v>82</v>
      </c>
      <c r="F102" s="116" t="s">
        <v>349</v>
      </c>
      <c r="G102" s="93">
        <v>2</v>
      </c>
      <c r="H102" s="94">
        <v>2</v>
      </c>
      <c r="I102" s="95"/>
      <c r="J102" s="452">
        <f t="shared" si="3"/>
        <v>0</v>
      </c>
      <c r="K102" s="453">
        <f t="shared" si="4"/>
        <v>0</v>
      </c>
      <c r="L102" s="454">
        <f t="shared" si="5"/>
        <v>0</v>
      </c>
    </row>
    <row r="103" spans="1:12" s="61" customFormat="1" ht="13.5" x14ac:dyDescent="0.25">
      <c r="A103" s="64" t="s">
        <v>68</v>
      </c>
      <c r="B103" s="90"/>
      <c r="C103" s="91"/>
      <c r="D103" s="115"/>
      <c r="E103" s="115"/>
      <c r="F103" s="116"/>
      <c r="G103" s="93"/>
      <c r="H103" s="94"/>
      <c r="I103" s="95"/>
      <c r="J103" s="452" t="str">
        <f t="shared" si="3"/>
        <v/>
      </c>
      <c r="K103" s="453" t="str">
        <f t="shared" si="4"/>
        <v/>
      </c>
      <c r="L103" s="454" t="str">
        <f t="shared" si="5"/>
        <v/>
      </c>
    </row>
    <row r="104" spans="1:12" s="61" customFormat="1" ht="13.5" x14ac:dyDescent="0.25">
      <c r="A104" s="64" t="s">
        <v>68</v>
      </c>
      <c r="B104" s="104" t="s">
        <v>408</v>
      </c>
      <c r="C104" s="91"/>
      <c r="D104" s="115"/>
      <c r="E104" s="115"/>
      <c r="F104" s="115"/>
      <c r="G104" s="94"/>
      <c r="H104" s="94"/>
      <c r="I104" s="95"/>
      <c r="J104" s="452" t="str">
        <f t="shared" si="3"/>
        <v/>
      </c>
      <c r="K104" s="453" t="str">
        <f t="shared" si="4"/>
        <v/>
      </c>
      <c r="L104" s="454" t="str">
        <f t="shared" si="5"/>
        <v/>
      </c>
    </row>
    <row r="105" spans="1:12" s="61" customFormat="1" ht="13.5" x14ac:dyDescent="0.25">
      <c r="A105" s="64" t="s">
        <v>68</v>
      </c>
      <c r="B105" s="90" t="s">
        <v>409</v>
      </c>
      <c r="C105" s="91" t="s">
        <v>355</v>
      </c>
      <c r="D105" s="115">
        <v>641.41999999999996</v>
      </c>
      <c r="E105" s="115" t="s">
        <v>356</v>
      </c>
      <c r="F105" s="116" t="s">
        <v>349</v>
      </c>
      <c r="G105" s="93">
        <v>2</v>
      </c>
      <c r="H105" s="94">
        <v>2</v>
      </c>
      <c r="I105" s="95"/>
      <c r="J105" s="452">
        <f t="shared" si="3"/>
        <v>0</v>
      </c>
      <c r="K105" s="453">
        <f t="shared" si="4"/>
        <v>0</v>
      </c>
      <c r="L105" s="454">
        <f t="shared" si="5"/>
        <v>0</v>
      </c>
    </row>
    <row r="106" spans="1:12" s="61" customFormat="1" ht="13.5" x14ac:dyDescent="0.25">
      <c r="A106" s="64" t="s">
        <v>68</v>
      </c>
      <c r="B106" s="90" t="s">
        <v>409</v>
      </c>
      <c r="C106" s="91" t="s">
        <v>410</v>
      </c>
      <c r="D106" s="115">
        <v>220.08</v>
      </c>
      <c r="E106" s="115" t="s">
        <v>356</v>
      </c>
      <c r="F106" s="116" t="s">
        <v>154</v>
      </c>
      <c r="G106" s="93">
        <v>1</v>
      </c>
      <c r="H106" s="94">
        <v>2</v>
      </c>
      <c r="I106" s="95"/>
      <c r="J106" s="452">
        <f t="shared" si="3"/>
        <v>0</v>
      </c>
      <c r="K106" s="453">
        <f t="shared" si="4"/>
        <v>0</v>
      </c>
      <c r="L106" s="454">
        <f t="shared" si="5"/>
        <v>0</v>
      </c>
    </row>
    <row r="107" spans="1:12" s="61" customFormat="1" ht="13.5" x14ac:dyDescent="0.25">
      <c r="A107" s="124"/>
      <c r="B107" s="105" t="s">
        <v>409</v>
      </c>
      <c r="C107" s="106" t="s">
        <v>411</v>
      </c>
      <c r="D107" s="125">
        <v>9.9600000000000009</v>
      </c>
      <c r="E107" s="125" t="s">
        <v>356</v>
      </c>
      <c r="F107" s="126" t="s">
        <v>349</v>
      </c>
      <c r="G107" s="108">
        <v>2</v>
      </c>
      <c r="H107" s="109">
        <v>2</v>
      </c>
      <c r="I107" s="95"/>
      <c r="J107" s="452">
        <f t="shared" si="3"/>
        <v>0</v>
      </c>
      <c r="K107" s="453">
        <f t="shared" si="4"/>
        <v>0</v>
      </c>
      <c r="L107" s="454">
        <f t="shared" si="5"/>
        <v>0</v>
      </c>
    </row>
    <row r="108" spans="1:12" s="61" customFormat="1" ht="13.5" x14ac:dyDescent="0.25">
      <c r="A108" s="64" t="s">
        <v>68</v>
      </c>
      <c r="B108" s="90"/>
      <c r="C108" s="91"/>
      <c r="D108" s="115"/>
      <c r="E108" s="115"/>
      <c r="F108" s="116"/>
      <c r="G108" s="93"/>
      <c r="H108" s="94"/>
      <c r="I108" s="95"/>
      <c r="J108" s="452" t="str">
        <f t="shared" si="3"/>
        <v/>
      </c>
      <c r="K108" s="453" t="str">
        <f t="shared" si="4"/>
        <v/>
      </c>
      <c r="L108" s="454" t="str">
        <f t="shared" si="5"/>
        <v/>
      </c>
    </row>
    <row r="109" spans="1:12" s="61" customFormat="1" ht="13.5" x14ac:dyDescent="0.25">
      <c r="A109" s="64" t="s">
        <v>68</v>
      </c>
      <c r="B109" s="104" t="s">
        <v>412</v>
      </c>
      <c r="C109" s="91"/>
      <c r="D109" s="115"/>
      <c r="E109" s="115"/>
      <c r="F109" s="115"/>
      <c r="G109" s="94"/>
      <c r="H109" s="94"/>
      <c r="I109" s="95"/>
      <c r="J109" s="452" t="str">
        <f t="shared" si="3"/>
        <v/>
      </c>
      <c r="K109" s="453" t="str">
        <f t="shared" si="4"/>
        <v/>
      </c>
      <c r="L109" s="454" t="str">
        <f t="shared" si="5"/>
        <v/>
      </c>
    </row>
    <row r="110" spans="1:12" s="61" customFormat="1" ht="13.5" x14ac:dyDescent="0.25">
      <c r="A110" s="64" t="s">
        <v>68</v>
      </c>
      <c r="B110" s="127" t="s">
        <v>413</v>
      </c>
      <c r="C110" s="128" t="s">
        <v>414</v>
      </c>
      <c r="D110" s="115"/>
      <c r="E110" s="115"/>
      <c r="F110" s="115"/>
      <c r="G110" s="94"/>
      <c r="H110" s="94"/>
      <c r="I110" s="95"/>
      <c r="J110" s="452" t="str">
        <f t="shared" si="3"/>
        <v/>
      </c>
      <c r="K110" s="453" t="str">
        <f t="shared" si="4"/>
        <v/>
      </c>
      <c r="L110" s="454" t="str">
        <f t="shared" si="5"/>
        <v/>
      </c>
    </row>
    <row r="111" spans="1:12" s="61" customFormat="1" ht="13.5" x14ac:dyDescent="0.25">
      <c r="A111" s="64" t="s">
        <v>68</v>
      </c>
      <c r="B111" s="90"/>
      <c r="C111" s="128" t="s">
        <v>415</v>
      </c>
      <c r="D111" s="115"/>
      <c r="E111" s="115"/>
      <c r="F111" s="115"/>
      <c r="G111" s="94"/>
      <c r="H111" s="94"/>
      <c r="I111" s="95"/>
      <c r="J111" s="452" t="str">
        <f t="shared" si="3"/>
        <v/>
      </c>
      <c r="K111" s="453" t="str">
        <f t="shared" si="4"/>
        <v/>
      </c>
      <c r="L111" s="454" t="str">
        <f t="shared" si="5"/>
        <v/>
      </c>
    </row>
    <row r="112" spans="1:12" s="61" customFormat="1" ht="13.5" x14ac:dyDescent="0.25">
      <c r="A112" s="64" t="s">
        <v>68</v>
      </c>
      <c r="B112" s="90" t="s">
        <v>404</v>
      </c>
      <c r="C112" s="102" t="s">
        <v>348</v>
      </c>
      <c r="D112" s="115">
        <v>2.7</v>
      </c>
      <c r="E112" s="115" t="s">
        <v>279</v>
      </c>
      <c r="F112" s="116" t="s">
        <v>349</v>
      </c>
      <c r="G112" s="93">
        <v>2</v>
      </c>
      <c r="H112" s="94">
        <v>2</v>
      </c>
      <c r="I112" s="95"/>
      <c r="J112" s="452">
        <f t="shared" si="3"/>
        <v>0</v>
      </c>
      <c r="K112" s="453">
        <f t="shared" si="4"/>
        <v>0</v>
      </c>
      <c r="L112" s="454">
        <f t="shared" si="5"/>
        <v>0</v>
      </c>
    </row>
    <row r="113" spans="1:12" s="61" customFormat="1" ht="13.5" x14ac:dyDescent="0.25">
      <c r="A113" s="64" t="s">
        <v>68</v>
      </c>
      <c r="B113" s="90" t="s">
        <v>404</v>
      </c>
      <c r="C113" s="102" t="s">
        <v>348</v>
      </c>
      <c r="D113" s="115">
        <v>5.29</v>
      </c>
      <c r="E113" s="115" t="s">
        <v>279</v>
      </c>
      <c r="F113" s="116" t="s">
        <v>349</v>
      </c>
      <c r="G113" s="93">
        <v>2</v>
      </c>
      <c r="H113" s="94">
        <v>2</v>
      </c>
      <c r="I113" s="95"/>
      <c r="J113" s="452">
        <f t="shared" si="3"/>
        <v>0</v>
      </c>
      <c r="K113" s="453">
        <f t="shared" si="4"/>
        <v>0</v>
      </c>
      <c r="L113" s="454">
        <f t="shared" si="5"/>
        <v>0</v>
      </c>
    </row>
    <row r="114" spans="1:12" s="61" customFormat="1" ht="13.5" x14ac:dyDescent="0.25">
      <c r="A114" s="64" t="s">
        <v>68</v>
      </c>
      <c r="B114" s="90" t="s">
        <v>404</v>
      </c>
      <c r="C114" s="102" t="s">
        <v>348</v>
      </c>
      <c r="D114" s="115">
        <v>3.05</v>
      </c>
      <c r="E114" s="115" t="s">
        <v>279</v>
      </c>
      <c r="F114" s="116" t="s">
        <v>349</v>
      </c>
      <c r="G114" s="93">
        <v>2</v>
      </c>
      <c r="H114" s="94">
        <v>2</v>
      </c>
      <c r="I114" s="95"/>
      <c r="J114" s="452">
        <f t="shared" si="3"/>
        <v>0</v>
      </c>
      <c r="K114" s="453">
        <f t="shared" si="4"/>
        <v>0</v>
      </c>
      <c r="L114" s="454">
        <f t="shared" si="5"/>
        <v>0</v>
      </c>
    </row>
    <row r="115" spans="1:12" s="61" customFormat="1" ht="13.5" x14ac:dyDescent="0.25">
      <c r="A115" s="64" t="s">
        <v>68</v>
      </c>
      <c r="B115" s="90" t="s">
        <v>404</v>
      </c>
      <c r="C115" s="91" t="s">
        <v>416</v>
      </c>
      <c r="D115" s="115">
        <v>35.75</v>
      </c>
      <c r="E115" s="115" t="s">
        <v>356</v>
      </c>
      <c r="F115" s="116" t="s">
        <v>349</v>
      </c>
      <c r="G115" s="93">
        <v>2</v>
      </c>
      <c r="H115" s="94">
        <v>2</v>
      </c>
      <c r="I115" s="95"/>
      <c r="J115" s="452">
        <f t="shared" si="3"/>
        <v>0</v>
      </c>
      <c r="K115" s="453">
        <f t="shared" si="4"/>
        <v>0</v>
      </c>
      <c r="L115" s="454">
        <f t="shared" si="5"/>
        <v>0</v>
      </c>
    </row>
    <row r="116" spans="1:12" s="61" customFormat="1" ht="13.5" x14ac:dyDescent="0.25">
      <c r="A116" s="64" t="s">
        <v>68</v>
      </c>
      <c r="B116" s="90" t="s">
        <v>404</v>
      </c>
      <c r="C116" s="91" t="s">
        <v>96</v>
      </c>
      <c r="D116" s="115">
        <v>5.76</v>
      </c>
      <c r="E116" s="115" t="s">
        <v>356</v>
      </c>
      <c r="F116" s="116" t="s">
        <v>349</v>
      </c>
      <c r="G116" s="93">
        <v>2</v>
      </c>
      <c r="H116" s="94">
        <v>2</v>
      </c>
      <c r="I116" s="95"/>
      <c r="J116" s="452">
        <f t="shared" si="3"/>
        <v>0</v>
      </c>
      <c r="K116" s="453">
        <f t="shared" si="4"/>
        <v>0</v>
      </c>
      <c r="L116" s="454">
        <f t="shared" si="5"/>
        <v>0</v>
      </c>
    </row>
    <row r="117" spans="1:12" s="61" customFormat="1" ht="13.5" x14ac:dyDescent="0.25">
      <c r="A117" s="124"/>
      <c r="B117" s="105" t="s">
        <v>404</v>
      </c>
      <c r="C117" s="106" t="s">
        <v>417</v>
      </c>
      <c r="D117" s="125">
        <v>15.94</v>
      </c>
      <c r="E117" s="125" t="s">
        <v>356</v>
      </c>
      <c r="F117" s="126" t="s">
        <v>349</v>
      </c>
      <c r="G117" s="108">
        <v>2</v>
      </c>
      <c r="H117" s="109">
        <v>2</v>
      </c>
      <c r="I117" s="95"/>
      <c r="J117" s="452">
        <f t="shared" si="3"/>
        <v>0</v>
      </c>
      <c r="K117" s="453">
        <f t="shared" si="4"/>
        <v>0</v>
      </c>
      <c r="L117" s="454">
        <f t="shared" si="5"/>
        <v>0</v>
      </c>
    </row>
    <row r="118" spans="1:12" s="61" customFormat="1" ht="13.5" x14ac:dyDescent="0.25">
      <c r="A118" s="64" t="s">
        <v>68</v>
      </c>
      <c r="B118" s="90" t="s">
        <v>418</v>
      </c>
      <c r="C118" s="91" t="s">
        <v>403</v>
      </c>
      <c r="D118" s="115">
        <v>28.42</v>
      </c>
      <c r="E118" s="115" t="s">
        <v>356</v>
      </c>
      <c r="F118" s="116" t="s">
        <v>349</v>
      </c>
      <c r="G118" s="93">
        <v>2</v>
      </c>
      <c r="H118" s="94">
        <v>2</v>
      </c>
      <c r="I118" s="95"/>
      <c r="J118" s="452">
        <f t="shared" si="3"/>
        <v>0</v>
      </c>
      <c r="K118" s="453">
        <f t="shared" si="4"/>
        <v>0</v>
      </c>
      <c r="L118" s="454">
        <f t="shared" si="5"/>
        <v>0</v>
      </c>
    </row>
    <row r="119" spans="1:12" s="61" customFormat="1" ht="13.5" x14ac:dyDescent="0.25">
      <c r="A119" s="64" t="s">
        <v>68</v>
      </c>
      <c r="B119" s="90" t="s">
        <v>418</v>
      </c>
      <c r="C119" s="91" t="s">
        <v>419</v>
      </c>
      <c r="D119" s="115">
        <v>5.4</v>
      </c>
      <c r="E119" s="115" t="s">
        <v>279</v>
      </c>
      <c r="F119" s="116" t="s">
        <v>349</v>
      </c>
      <c r="G119" s="93">
        <v>2</v>
      </c>
      <c r="H119" s="94">
        <v>2</v>
      </c>
      <c r="I119" s="95"/>
      <c r="J119" s="452">
        <f t="shared" si="3"/>
        <v>0</v>
      </c>
      <c r="K119" s="453">
        <f t="shared" si="4"/>
        <v>0</v>
      </c>
      <c r="L119" s="454">
        <f t="shared" si="5"/>
        <v>0</v>
      </c>
    </row>
    <row r="120" spans="1:12" s="61" customFormat="1" ht="13.5" x14ac:dyDescent="0.25">
      <c r="A120" s="64" t="s">
        <v>68</v>
      </c>
      <c r="B120" s="90" t="s">
        <v>418</v>
      </c>
      <c r="C120" s="102" t="s">
        <v>420</v>
      </c>
      <c r="D120" s="115">
        <v>5.51</v>
      </c>
      <c r="E120" s="115" t="s">
        <v>279</v>
      </c>
      <c r="F120" s="116" t="s">
        <v>349</v>
      </c>
      <c r="G120" s="93">
        <v>2</v>
      </c>
      <c r="H120" s="94">
        <v>2</v>
      </c>
      <c r="I120" s="95"/>
      <c r="J120" s="452">
        <f t="shared" si="3"/>
        <v>0</v>
      </c>
      <c r="K120" s="453">
        <f t="shared" si="4"/>
        <v>0</v>
      </c>
      <c r="L120" s="454">
        <f t="shared" si="5"/>
        <v>0</v>
      </c>
    </row>
    <row r="121" spans="1:12" s="61" customFormat="1" ht="13.5" x14ac:dyDescent="0.25">
      <c r="A121" s="64" t="s">
        <v>68</v>
      </c>
      <c r="B121" s="90" t="s">
        <v>418</v>
      </c>
      <c r="C121" s="91" t="s">
        <v>421</v>
      </c>
      <c r="D121" s="115">
        <v>12</v>
      </c>
      <c r="E121" s="115" t="s">
        <v>279</v>
      </c>
      <c r="F121" s="116" t="s">
        <v>349</v>
      </c>
      <c r="G121" s="93">
        <v>2</v>
      </c>
      <c r="H121" s="94">
        <v>2</v>
      </c>
      <c r="I121" s="95"/>
      <c r="J121" s="452">
        <f t="shared" si="3"/>
        <v>0</v>
      </c>
      <c r="K121" s="453">
        <f t="shared" si="4"/>
        <v>0</v>
      </c>
      <c r="L121" s="454">
        <f t="shared" si="5"/>
        <v>0</v>
      </c>
    </row>
    <row r="122" spans="1:12" s="61" customFormat="1" ht="13.5" x14ac:dyDescent="0.25">
      <c r="A122" s="64" t="s">
        <v>68</v>
      </c>
      <c r="B122" s="90" t="s">
        <v>418</v>
      </c>
      <c r="C122" s="91" t="s">
        <v>422</v>
      </c>
      <c r="D122" s="115">
        <v>9.5</v>
      </c>
      <c r="E122" s="115" t="s">
        <v>279</v>
      </c>
      <c r="F122" s="116" t="s">
        <v>349</v>
      </c>
      <c r="G122" s="93">
        <v>2</v>
      </c>
      <c r="H122" s="94">
        <v>2</v>
      </c>
      <c r="I122" s="95"/>
      <c r="J122" s="452">
        <f t="shared" si="3"/>
        <v>0</v>
      </c>
      <c r="K122" s="453">
        <f t="shared" si="4"/>
        <v>0</v>
      </c>
      <c r="L122" s="454">
        <f t="shared" si="5"/>
        <v>0</v>
      </c>
    </row>
    <row r="123" spans="1:12" s="61" customFormat="1" ht="13.5" x14ac:dyDescent="0.25">
      <c r="A123" s="64" t="s">
        <v>68</v>
      </c>
      <c r="B123" s="90" t="s">
        <v>423</v>
      </c>
      <c r="C123" s="91" t="s">
        <v>298</v>
      </c>
      <c r="D123" s="115">
        <v>4.08</v>
      </c>
      <c r="E123" s="115" t="s">
        <v>356</v>
      </c>
      <c r="F123" s="116" t="s">
        <v>349</v>
      </c>
      <c r="G123" s="93">
        <v>2</v>
      </c>
      <c r="H123" s="94">
        <v>2</v>
      </c>
      <c r="I123" s="95"/>
      <c r="J123" s="452">
        <f t="shared" si="3"/>
        <v>0</v>
      </c>
      <c r="K123" s="453">
        <f t="shared" si="4"/>
        <v>0</v>
      </c>
      <c r="L123" s="454">
        <f t="shared" si="5"/>
        <v>0</v>
      </c>
    </row>
    <row r="124" spans="1:12" s="61" customFormat="1" ht="13.5" x14ac:dyDescent="0.25">
      <c r="A124" s="64" t="s">
        <v>68</v>
      </c>
      <c r="B124" s="90"/>
      <c r="C124" s="91"/>
      <c r="D124" s="115"/>
      <c r="E124" s="115"/>
      <c r="F124" s="115"/>
      <c r="G124" s="94"/>
      <c r="H124" s="94"/>
      <c r="I124" s="95"/>
      <c r="J124" s="452" t="str">
        <f t="shared" si="3"/>
        <v/>
      </c>
      <c r="K124" s="453" t="str">
        <f t="shared" si="4"/>
        <v/>
      </c>
      <c r="L124" s="454" t="str">
        <f t="shared" si="5"/>
        <v/>
      </c>
    </row>
    <row r="125" spans="1:12" s="61" customFormat="1" ht="13.5" x14ac:dyDescent="0.25">
      <c r="A125" s="129" t="s">
        <v>68</v>
      </c>
      <c r="B125" s="130" t="s">
        <v>424</v>
      </c>
      <c r="C125" s="131" t="s">
        <v>414</v>
      </c>
      <c r="D125" s="132"/>
      <c r="E125" s="133"/>
      <c r="F125" s="132"/>
      <c r="G125" s="134"/>
      <c r="H125" s="134"/>
      <c r="I125" s="95"/>
      <c r="J125" s="452" t="str">
        <f t="shared" si="3"/>
        <v/>
      </c>
      <c r="K125" s="453" t="str">
        <f t="shared" si="4"/>
        <v/>
      </c>
      <c r="L125" s="454" t="str">
        <f t="shared" si="5"/>
        <v/>
      </c>
    </row>
    <row r="126" spans="1:12" s="61" customFormat="1" ht="13.5" x14ac:dyDescent="0.25">
      <c r="A126" s="129" t="s">
        <v>68</v>
      </c>
      <c r="B126" s="135"/>
      <c r="C126" s="131" t="s">
        <v>415</v>
      </c>
      <c r="D126" s="132"/>
      <c r="E126" s="132"/>
      <c r="F126" s="132"/>
      <c r="G126" s="134"/>
      <c r="H126" s="134"/>
      <c r="I126" s="95"/>
      <c r="J126" s="452" t="str">
        <f t="shared" si="3"/>
        <v/>
      </c>
      <c r="K126" s="453" t="str">
        <f t="shared" si="4"/>
        <v/>
      </c>
      <c r="L126" s="454" t="str">
        <f t="shared" si="5"/>
        <v/>
      </c>
    </row>
    <row r="127" spans="1:12" s="61" customFormat="1" ht="13.5" x14ac:dyDescent="0.25">
      <c r="A127" s="129" t="s">
        <v>68</v>
      </c>
      <c r="B127" s="110" t="s">
        <v>425</v>
      </c>
      <c r="C127" s="111" t="s">
        <v>426</v>
      </c>
      <c r="D127" s="132">
        <v>47.33</v>
      </c>
      <c r="E127" s="132" t="s">
        <v>82</v>
      </c>
      <c r="F127" s="136" t="s">
        <v>349</v>
      </c>
      <c r="G127" s="114">
        <v>2</v>
      </c>
      <c r="H127" s="134">
        <v>2</v>
      </c>
      <c r="I127" s="95"/>
      <c r="J127" s="452">
        <f t="shared" si="3"/>
        <v>0</v>
      </c>
      <c r="K127" s="453">
        <f t="shared" si="4"/>
        <v>0</v>
      </c>
      <c r="L127" s="454">
        <f t="shared" si="5"/>
        <v>0</v>
      </c>
    </row>
    <row r="128" spans="1:12" s="61" customFormat="1" ht="13.5" x14ac:dyDescent="0.25">
      <c r="A128" s="129" t="s">
        <v>68</v>
      </c>
      <c r="B128" s="110" t="s">
        <v>425</v>
      </c>
      <c r="C128" s="111" t="s">
        <v>427</v>
      </c>
      <c r="D128" s="132">
        <v>42</v>
      </c>
      <c r="E128" s="132" t="s">
        <v>82</v>
      </c>
      <c r="F128" s="136" t="s">
        <v>349</v>
      </c>
      <c r="G128" s="114">
        <v>2</v>
      </c>
      <c r="H128" s="134">
        <v>2</v>
      </c>
      <c r="I128" s="95"/>
      <c r="J128" s="452">
        <f t="shared" si="3"/>
        <v>0</v>
      </c>
      <c r="K128" s="453">
        <f t="shared" si="4"/>
        <v>0</v>
      </c>
      <c r="L128" s="454">
        <f t="shared" si="5"/>
        <v>0</v>
      </c>
    </row>
    <row r="129" spans="1:12" s="61" customFormat="1" ht="13.5" x14ac:dyDescent="0.25">
      <c r="A129" s="129" t="s">
        <v>68</v>
      </c>
      <c r="B129" s="110" t="s">
        <v>425</v>
      </c>
      <c r="C129" s="111" t="s">
        <v>428</v>
      </c>
      <c r="D129" s="132">
        <v>56.8</v>
      </c>
      <c r="E129" s="132" t="s">
        <v>82</v>
      </c>
      <c r="F129" s="136" t="s">
        <v>349</v>
      </c>
      <c r="G129" s="114">
        <v>2</v>
      </c>
      <c r="H129" s="134">
        <v>2</v>
      </c>
      <c r="I129" s="95"/>
      <c r="J129" s="452">
        <f t="shared" si="3"/>
        <v>0</v>
      </c>
      <c r="K129" s="453">
        <f t="shared" si="4"/>
        <v>0</v>
      </c>
      <c r="L129" s="454">
        <f t="shared" si="5"/>
        <v>0</v>
      </c>
    </row>
    <row r="130" spans="1:12" s="61" customFormat="1" ht="13.5" x14ac:dyDescent="0.25">
      <c r="A130" s="64" t="s">
        <v>68</v>
      </c>
      <c r="B130" s="90"/>
      <c r="C130" s="91"/>
      <c r="D130" s="115"/>
      <c r="E130" s="115"/>
      <c r="F130" s="116"/>
      <c r="G130" s="93"/>
      <c r="H130" s="94"/>
      <c r="I130" s="95"/>
      <c r="J130" s="452" t="str">
        <f t="shared" si="3"/>
        <v/>
      </c>
      <c r="K130" s="453" t="str">
        <f t="shared" si="4"/>
        <v/>
      </c>
      <c r="L130" s="454" t="str">
        <f t="shared" si="5"/>
        <v/>
      </c>
    </row>
    <row r="131" spans="1:12" s="61" customFormat="1" ht="13.5" x14ac:dyDescent="0.25">
      <c r="A131" s="137" t="s">
        <v>68</v>
      </c>
      <c r="B131" s="138" t="s">
        <v>429</v>
      </c>
      <c r="C131" s="139" t="s">
        <v>430</v>
      </c>
      <c r="D131" s="140">
        <v>230.76</v>
      </c>
      <c r="E131" s="140" t="s">
        <v>356</v>
      </c>
      <c r="F131" s="141" t="s">
        <v>349</v>
      </c>
      <c r="G131" s="142">
        <v>2</v>
      </c>
      <c r="H131" s="143">
        <v>2</v>
      </c>
      <c r="I131" s="95"/>
      <c r="J131" s="452">
        <f t="shared" si="3"/>
        <v>0</v>
      </c>
      <c r="K131" s="453">
        <f t="shared" si="4"/>
        <v>0</v>
      </c>
      <c r="L131" s="454">
        <f t="shared" si="5"/>
        <v>0</v>
      </c>
    </row>
    <row r="132" spans="1:12" s="61" customFormat="1" ht="13.5" x14ac:dyDescent="0.25">
      <c r="A132" s="64" t="s">
        <v>68</v>
      </c>
      <c r="B132" s="90"/>
      <c r="C132" s="91"/>
      <c r="D132" s="115"/>
      <c r="E132" s="115"/>
      <c r="F132" s="116"/>
      <c r="G132" s="93"/>
      <c r="H132" s="94"/>
      <c r="I132" s="95"/>
      <c r="J132" s="452" t="str">
        <f t="shared" si="3"/>
        <v/>
      </c>
      <c r="K132" s="453" t="str">
        <f t="shared" si="4"/>
        <v/>
      </c>
      <c r="L132" s="454" t="str">
        <f t="shared" si="5"/>
        <v/>
      </c>
    </row>
    <row r="133" spans="1:12" s="61" customFormat="1" ht="13.5" x14ac:dyDescent="0.25">
      <c r="A133" s="137" t="s">
        <v>68</v>
      </c>
      <c r="B133" s="138" t="s">
        <v>431</v>
      </c>
      <c r="C133" s="139" t="s">
        <v>432</v>
      </c>
      <c r="D133" s="140">
        <v>116.53</v>
      </c>
      <c r="E133" s="140" t="s">
        <v>356</v>
      </c>
      <c r="F133" s="141" t="s">
        <v>349</v>
      </c>
      <c r="G133" s="142">
        <v>2</v>
      </c>
      <c r="H133" s="143">
        <v>2</v>
      </c>
      <c r="I133" s="95"/>
      <c r="J133" s="452">
        <f t="shared" si="3"/>
        <v>0</v>
      </c>
      <c r="K133" s="453">
        <f t="shared" si="4"/>
        <v>0</v>
      </c>
      <c r="L133" s="454">
        <f t="shared" si="5"/>
        <v>0</v>
      </c>
    </row>
    <row r="134" spans="1:12" s="61" customFormat="1" ht="13.5" x14ac:dyDescent="0.25">
      <c r="A134" s="64" t="s">
        <v>68</v>
      </c>
      <c r="B134" s="90"/>
      <c r="C134" s="91"/>
      <c r="D134" s="115"/>
      <c r="E134" s="115"/>
      <c r="F134" s="116"/>
      <c r="G134" s="93"/>
      <c r="H134" s="94"/>
      <c r="I134" s="95"/>
      <c r="J134" s="452" t="str">
        <f t="shared" si="3"/>
        <v/>
      </c>
      <c r="K134" s="453" t="str">
        <f t="shared" si="4"/>
        <v/>
      </c>
      <c r="L134" s="454" t="str">
        <f t="shared" si="5"/>
        <v/>
      </c>
    </row>
    <row r="135" spans="1:12" s="61" customFormat="1" ht="13.5" x14ac:dyDescent="0.25">
      <c r="A135" s="64"/>
      <c r="B135" s="144" t="s">
        <v>433</v>
      </c>
      <c r="C135" s="145"/>
      <c r="D135" s="146"/>
      <c r="E135" s="146"/>
      <c r="F135" s="146"/>
      <c r="G135" s="147"/>
      <c r="H135" s="94"/>
      <c r="I135" s="95"/>
      <c r="J135" s="452" t="str">
        <f t="shared" si="3"/>
        <v/>
      </c>
      <c r="K135" s="453" t="str">
        <f t="shared" si="4"/>
        <v/>
      </c>
      <c r="L135" s="454" t="str">
        <f t="shared" si="5"/>
        <v/>
      </c>
    </row>
    <row r="136" spans="1:12" s="61" customFormat="1" ht="13.5" x14ac:dyDescent="0.25">
      <c r="A136" s="64"/>
      <c r="B136" s="90" t="s">
        <v>176</v>
      </c>
      <c r="C136" s="91" t="s">
        <v>298</v>
      </c>
      <c r="D136" s="91">
        <v>78.69</v>
      </c>
      <c r="E136" s="91" t="s">
        <v>356</v>
      </c>
      <c r="F136" s="92" t="s">
        <v>349</v>
      </c>
      <c r="G136" s="93">
        <v>2</v>
      </c>
      <c r="H136" s="94">
        <v>2</v>
      </c>
      <c r="I136" s="95"/>
      <c r="J136" s="452">
        <f t="shared" ref="J136:J151" si="6">IF(G136&gt;0,I136*G136,"")</f>
        <v>0</v>
      </c>
      <c r="K136" s="453">
        <f t="shared" ref="K136:K151" si="7">IF(G136&gt;0,J136*D136,"")</f>
        <v>0</v>
      </c>
      <c r="L136" s="454">
        <f t="shared" ref="L136:L151" si="8">IF(G136&gt;0,K136*H136,"")</f>
        <v>0</v>
      </c>
    </row>
    <row r="137" spans="1:12" s="61" customFormat="1" ht="13.5" x14ac:dyDescent="0.25">
      <c r="A137" s="64"/>
      <c r="B137" s="148" t="s">
        <v>176</v>
      </c>
      <c r="C137" s="91" t="s">
        <v>434</v>
      </c>
      <c r="D137" s="91">
        <v>149.52000000000001</v>
      </c>
      <c r="E137" s="91"/>
      <c r="F137" s="92" t="s">
        <v>349</v>
      </c>
      <c r="G137" s="93">
        <v>2</v>
      </c>
      <c r="H137" s="94">
        <v>2</v>
      </c>
      <c r="I137" s="95"/>
      <c r="J137" s="452">
        <f t="shared" si="6"/>
        <v>0</v>
      </c>
      <c r="K137" s="453">
        <f t="shared" si="7"/>
        <v>0</v>
      </c>
      <c r="L137" s="454">
        <f t="shared" si="8"/>
        <v>0</v>
      </c>
    </row>
    <row r="138" spans="1:12" s="61" customFormat="1" ht="24.75" x14ac:dyDescent="0.25">
      <c r="A138" s="64"/>
      <c r="B138" s="148" t="s">
        <v>176</v>
      </c>
      <c r="C138" s="149" t="s">
        <v>435</v>
      </c>
      <c r="D138" s="111">
        <v>31.18</v>
      </c>
      <c r="E138" s="91"/>
      <c r="F138" s="92" t="s">
        <v>349</v>
      </c>
      <c r="G138" s="93">
        <v>2</v>
      </c>
      <c r="H138" s="94">
        <v>2</v>
      </c>
      <c r="I138" s="95"/>
      <c r="J138" s="452">
        <f t="shared" si="6"/>
        <v>0</v>
      </c>
      <c r="K138" s="453">
        <f t="shared" si="7"/>
        <v>0</v>
      </c>
      <c r="L138" s="454">
        <f t="shared" si="8"/>
        <v>0</v>
      </c>
    </row>
    <row r="139" spans="1:12" s="61" customFormat="1" ht="13.5" x14ac:dyDescent="0.25">
      <c r="A139" s="64"/>
      <c r="B139" s="90" t="s">
        <v>107</v>
      </c>
      <c r="C139" s="91" t="s">
        <v>298</v>
      </c>
      <c r="D139" s="91">
        <v>372.6</v>
      </c>
      <c r="E139" s="91" t="s">
        <v>356</v>
      </c>
      <c r="F139" s="92" t="s">
        <v>349</v>
      </c>
      <c r="G139" s="93">
        <v>2</v>
      </c>
      <c r="H139" s="94">
        <v>2</v>
      </c>
      <c r="I139" s="95"/>
      <c r="J139" s="452">
        <f t="shared" si="6"/>
        <v>0</v>
      </c>
      <c r="K139" s="453">
        <f t="shared" si="7"/>
        <v>0</v>
      </c>
      <c r="L139" s="454">
        <f t="shared" si="8"/>
        <v>0</v>
      </c>
    </row>
    <row r="140" spans="1:12" s="61" customFormat="1" ht="13.5" x14ac:dyDescent="0.25">
      <c r="A140" s="64"/>
      <c r="B140" s="90" t="s">
        <v>107</v>
      </c>
      <c r="C140" s="91" t="s">
        <v>434</v>
      </c>
      <c r="D140" s="91">
        <f>96.12</f>
        <v>96.12</v>
      </c>
      <c r="E140" s="91"/>
      <c r="F140" s="92" t="s">
        <v>349</v>
      </c>
      <c r="G140" s="93">
        <v>2</v>
      </c>
      <c r="H140" s="94">
        <v>2</v>
      </c>
      <c r="I140" s="95"/>
      <c r="J140" s="452">
        <f t="shared" si="6"/>
        <v>0</v>
      </c>
      <c r="K140" s="453">
        <f t="shared" si="7"/>
        <v>0</v>
      </c>
      <c r="L140" s="454">
        <f t="shared" si="8"/>
        <v>0</v>
      </c>
    </row>
    <row r="141" spans="1:12" s="61" customFormat="1" ht="13.5" x14ac:dyDescent="0.25">
      <c r="A141" s="64"/>
      <c r="B141" s="90" t="s">
        <v>107</v>
      </c>
      <c r="C141" s="91" t="s">
        <v>436</v>
      </c>
      <c r="D141" s="91">
        <v>409.64</v>
      </c>
      <c r="E141" s="91"/>
      <c r="F141" s="92" t="s">
        <v>349</v>
      </c>
      <c r="G141" s="93">
        <v>2</v>
      </c>
      <c r="H141" s="94">
        <v>2</v>
      </c>
      <c r="I141" s="95"/>
      <c r="J141" s="452">
        <f t="shared" si="6"/>
        <v>0</v>
      </c>
      <c r="K141" s="453">
        <f t="shared" si="7"/>
        <v>0</v>
      </c>
      <c r="L141" s="454">
        <f t="shared" si="8"/>
        <v>0</v>
      </c>
    </row>
    <row r="142" spans="1:12" s="61" customFormat="1" ht="13.5" x14ac:dyDescent="0.25">
      <c r="A142" s="64"/>
      <c r="B142" s="90" t="s">
        <v>107</v>
      </c>
      <c r="C142" s="91" t="s">
        <v>437</v>
      </c>
      <c r="D142" s="111">
        <v>56.94</v>
      </c>
      <c r="E142" s="91"/>
      <c r="F142" s="92" t="s">
        <v>349</v>
      </c>
      <c r="G142" s="93">
        <v>2</v>
      </c>
      <c r="H142" s="94">
        <v>2</v>
      </c>
      <c r="I142" s="95"/>
      <c r="J142" s="452">
        <f t="shared" si="6"/>
        <v>0</v>
      </c>
      <c r="K142" s="453">
        <f t="shared" si="7"/>
        <v>0</v>
      </c>
      <c r="L142" s="454">
        <f t="shared" si="8"/>
        <v>0</v>
      </c>
    </row>
    <row r="143" spans="1:12" s="61" customFormat="1" ht="13.5" x14ac:dyDescent="0.25">
      <c r="A143" s="64"/>
      <c r="B143" s="90" t="s">
        <v>130</v>
      </c>
      <c r="C143" s="91" t="s">
        <v>298</v>
      </c>
      <c r="D143" s="91">
        <v>366.55</v>
      </c>
      <c r="E143" s="91" t="s">
        <v>356</v>
      </c>
      <c r="F143" s="92" t="s">
        <v>349</v>
      </c>
      <c r="G143" s="93">
        <v>2</v>
      </c>
      <c r="H143" s="94">
        <v>2</v>
      </c>
      <c r="I143" s="95"/>
      <c r="J143" s="452">
        <f t="shared" si="6"/>
        <v>0</v>
      </c>
      <c r="K143" s="453">
        <f t="shared" si="7"/>
        <v>0</v>
      </c>
      <c r="L143" s="454">
        <f t="shared" si="8"/>
        <v>0</v>
      </c>
    </row>
    <row r="144" spans="1:12" s="61" customFormat="1" ht="13.5" x14ac:dyDescent="0.25">
      <c r="A144" s="64"/>
      <c r="B144" s="90" t="s">
        <v>130</v>
      </c>
      <c r="C144" s="91" t="s">
        <v>434</v>
      </c>
      <c r="D144" s="91">
        <v>42.12</v>
      </c>
      <c r="E144" s="91"/>
      <c r="F144" s="92" t="s">
        <v>349</v>
      </c>
      <c r="G144" s="93">
        <v>2</v>
      </c>
      <c r="H144" s="94">
        <v>2</v>
      </c>
      <c r="I144" s="95"/>
      <c r="J144" s="452">
        <f t="shared" si="6"/>
        <v>0</v>
      </c>
      <c r="K144" s="453">
        <f t="shared" si="7"/>
        <v>0</v>
      </c>
      <c r="L144" s="454">
        <f t="shared" si="8"/>
        <v>0</v>
      </c>
    </row>
    <row r="145" spans="1:12" s="61" customFormat="1" ht="13.5" x14ac:dyDescent="0.25">
      <c r="A145" s="64"/>
      <c r="B145" s="90" t="s">
        <v>144</v>
      </c>
      <c r="C145" s="91" t="s">
        <v>298</v>
      </c>
      <c r="D145" s="91">
        <v>362.7</v>
      </c>
      <c r="E145" s="91" t="s">
        <v>356</v>
      </c>
      <c r="F145" s="92" t="s">
        <v>349</v>
      </c>
      <c r="G145" s="93">
        <v>2</v>
      </c>
      <c r="H145" s="94">
        <v>2</v>
      </c>
      <c r="I145" s="95"/>
      <c r="J145" s="452">
        <f t="shared" si="6"/>
        <v>0</v>
      </c>
      <c r="K145" s="453">
        <f t="shared" si="7"/>
        <v>0</v>
      </c>
      <c r="L145" s="454">
        <f t="shared" si="8"/>
        <v>0</v>
      </c>
    </row>
    <row r="146" spans="1:12" s="61" customFormat="1" ht="13.5" x14ac:dyDescent="0.25">
      <c r="A146" s="64"/>
      <c r="B146" s="90" t="s">
        <v>144</v>
      </c>
      <c r="C146" s="91" t="s">
        <v>434</v>
      </c>
      <c r="D146" s="91">
        <v>42.12</v>
      </c>
      <c r="E146" s="91"/>
      <c r="F146" s="92" t="s">
        <v>349</v>
      </c>
      <c r="G146" s="93">
        <v>2</v>
      </c>
      <c r="H146" s="94">
        <v>2</v>
      </c>
      <c r="I146" s="95"/>
      <c r="J146" s="452">
        <f t="shared" si="6"/>
        <v>0</v>
      </c>
      <c r="K146" s="453">
        <f t="shared" si="7"/>
        <v>0</v>
      </c>
      <c r="L146" s="454">
        <f t="shared" si="8"/>
        <v>0</v>
      </c>
    </row>
    <row r="147" spans="1:12" s="61" customFormat="1" ht="13.5" x14ac:dyDescent="0.25">
      <c r="A147" s="64"/>
      <c r="B147" s="90" t="s">
        <v>132</v>
      </c>
      <c r="C147" s="91" t="s">
        <v>298</v>
      </c>
      <c r="D147" s="91">
        <v>346.07</v>
      </c>
      <c r="E147" s="91" t="s">
        <v>356</v>
      </c>
      <c r="F147" s="92" t="s">
        <v>349</v>
      </c>
      <c r="G147" s="93">
        <v>2</v>
      </c>
      <c r="H147" s="94">
        <v>2</v>
      </c>
      <c r="I147" s="95"/>
      <c r="J147" s="452">
        <f t="shared" si="6"/>
        <v>0</v>
      </c>
      <c r="K147" s="453">
        <f t="shared" si="7"/>
        <v>0</v>
      </c>
      <c r="L147" s="454">
        <f t="shared" si="8"/>
        <v>0</v>
      </c>
    </row>
    <row r="148" spans="1:12" s="61" customFormat="1" ht="13.5" x14ac:dyDescent="0.25">
      <c r="A148" s="64"/>
      <c r="B148" s="90" t="s">
        <v>132</v>
      </c>
      <c r="C148" s="91" t="s">
        <v>434</v>
      </c>
      <c r="D148" s="91">
        <v>47.15</v>
      </c>
      <c r="E148" s="91"/>
      <c r="F148" s="92" t="s">
        <v>349</v>
      </c>
      <c r="G148" s="93">
        <v>2</v>
      </c>
      <c r="H148" s="94">
        <v>2</v>
      </c>
      <c r="I148" s="95"/>
      <c r="J148" s="452">
        <f t="shared" si="6"/>
        <v>0</v>
      </c>
      <c r="K148" s="453">
        <f t="shared" si="7"/>
        <v>0</v>
      </c>
      <c r="L148" s="454">
        <f t="shared" si="8"/>
        <v>0</v>
      </c>
    </row>
    <row r="149" spans="1:12" s="61" customFormat="1" ht="13.5" x14ac:dyDescent="0.25">
      <c r="A149" s="64"/>
      <c r="B149" s="90"/>
      <c r="C149" s="91"/>
      <c r="D149" s="91"/>
      <c r="E149" s="91"/>
      <c r="F149" s="92"/>
      <c r="G149" s="93"/>
      <c r="H149" s="94"/>
      <c r="I149" s="95"/>
      <c r="J149" s="452" t="str">
        <f t="shared" si="6"/>
        <v/>
      </c>
      <c r="K149" s="453" t="str">
        <f t="shared" si="7"/>
        <v/>
      </c>
      <c r="L149" s="454" t="str">
        <f t="shared" si="8"/>
        <v/>
      </c>
    </row>
    <row r="150" spans="1:12" s="61" customFormat="1" ht="13.5" x14ac:dyDescent="0.25">
      <c r="A150" s="64"/>
      <c r="B150" s="90" t="s">
        <v>369</v>
      </c>
      <c r="C150" s="91" t="s">
        <v>438</v>
      </c>
      <c r="D150" s="150">
        <v>1347.19</v>
      </c>
      <c r="E150" s="91" t="s">
        <v>439</v>
      </c>
      <c r="F150" s="92" t="s">
        <v>349</v>
      </c>
      <c r="G150" s="93">
        <v>2</v>
      </c>
      <c r="H150" s="94">
        <v>2</v>
      </c>
      <c r="I150" s="95"/>
      <c r="J150" s="452">
        <f t="shared" si="6"/>
        <v>0</v>
      </c>
      <c r="K150" s="453">
        <f t="shared" si="7"/>
        <v>0</v>
      </c>
      <c r="L150" s="454">
        <f t="shared" si="8"/>
        <v>0</v>
      </c>
    </row>
    <row r="151" spans="1:12" s="61" customFormat="1" ht="14.25" thickBot="1" x14ac:dyDescent="0.3">
      <c r="A151" s="64" t="s">
        <v>68</v>
      </c>
      <c r="B151" s="151"/>
      <c r="C151" s="152"/>
      <c r="D151" s="152"/>
      <c r="E151" s="152"/>
      <c r="F151" s="152"/>
      <c r="G151" s="153"/>
      <c r="H151" s="153"/>
      <c r="I151" s="154"/>
      <c r="J151" s="452" t="str">
        <f t="shared" si="6"/>
        <v/>
      </c>
      <c r="K151" s="453" t="str">
        <f t="shared" si="7"/>
        <v/>
      </c>
      <c r="L151" s="454" t="str">
        <f t="shared" si="8"/>
        <v/>
      </c>
    </row>
    <row r="152" spans="1:12" s="61" customFormat="1" ht="17.25" customHeight="1" thickBot="1" x14ac:dyDescent="0.3">
      <c r="A152" s="64" t="s">
        <v>68</v>
      </c>
      <c r="B152" s="155" t="s">
        <v>140</v>
      </c>
      <c r="C152" s="156"/>
      <c r="D152" s="157">
        <f>SUM(D6:D150)</f>
        <v>15550.060000000005</v>
      </c>
      <c r="E152" s="158"/>
      <c r="F152" s="158"/>
      <c r="G152" s="159"/>
      <c r="H152" s="159"/>
      <c r="I152" s="164"/>
      <c r="J152" s="455"/>
      <c r="K152" s="456">
        <f>SUM(K7:K151)</f>
        <v>0</v>
      </c>
      <c r="L152" s="433">
        <f>SUM(L7:L151)</f>
        <v>0</v>
      </c>
    </row>
  </sheetData>
  <sheetProtection algorithmName="SHA-512" hashValue="QJQl0xDJw8k0AD9DY6mf2LokidEy2gtVnIYHYbGMaEQv78922pZED9OhvPgBDLzi9KrmxkH3h3Z3EL7M/O86hQ==" saltValue="2+k0/FeM4p8qDAOVGe4I/Q==" spinCount="100000" sheet="1" objects="1" scenarios="1" sort="0" autoFilter="0"/>
  <autoFilter ref="B5:L5"/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L243"/>
  <sheetViews>
    <sheetView workbookViewId="0">
      <pane ySplit="5" topLeftCell="A6" activePane="bottomLeft" state="frozen"/>
      <selection activeCell="B1" sqref="B1"/>
      <selection pane="bottomLeft" activeCell="I7" sqref="I7"/>
    </sheetView>
  </sheetViews>
  <sheetFormatPr baseColWidth="10" defaultRowHeight="12" x14ac:dyDescent="0.2"/>
  <cols>
    <col min="1" max="1" width="0" style="243" hidden="1" customWidth="1"/>
    <col min="2" max="2" width="11.42578125" style="243"/>
    <col min="3" max="3" width="12.7109375" style="243" customWidth="1"/>
    <col min="4" max="4" width="36.140625" style="243" bestFit="1" customWidth="1"/>
    <col min="5" max="5" width="9.140625" style="243" bestFit="1" customWidth="1"/>
    <col min="6" max="6" width="26" style="243" bestFit="1" customWidth="1"/>
    <col min="7" max="7" width="12" style="243" customWidth="1"/>
    <col min="8" max="8" width="8.28515625" style="243" customWidth="1"/>
    <col min="9" max="9" width="10" style="256" customWidth="1"/>
    <col min="10" max="11" width="13.7109375" style="383" customWidth="1"/>
    <col min="12" max="12" width="16.5703125" style="384" customWidth="1"/>
    <col min="13" max="16384" width="11.42578125" style="243"/>
  </cols>
  <sheetData>
    <row r="1" spans="1:12" s="64" customFormat="1" ht="12.75" x14ac:dyDescent="0.2">
      <c r="A1" s="64" t="s">
        <v>68</v>
      </c>
      <c r="B1" s="167" t="s">
        <v>446</v>
      </c>
      <c r="C1" s="169"/>
      <c r="D1" s="170"/>
      <c r="E1" s="169"/>
      <c r="F1" s="169"/>
      <c r="G1" s="169"/>
      <c r="H1" s="171"/>
      <c r="I1" s="256"/>
      <c r="J1" s="383"/>
      <c r="K1" s="383"/>
      <c r="L1" s="384"/>
    </row>
    <row r="2" spans="1:12" s="64" customFormat="1" ht="12.75" thickBot="1" x14ac:dyDescent="0.25">
      <c r="A2" s="64" t="s">
        <v>68</v>
      </c>
      <c r="B2" s="169"/>
      <c r="C2" s="169"/>
      <c r="D2" s="169"/>
      <c r="E2" s="170"/>
      <c r="F2" s="169"/>
      <c r="G2" s="169"/>
      <c r="H2" s="169"/>
      <c r="I2" s="256"/>
      <c r="J2" s="383"/>
      <c r="K2" s="383"/>
      <c r="L2" s="384"/>
    </row>
    <row r="3" spans="1:12" s="64" customFormat="1" ht="12.75" thickBot="1" x14ac:dyDescent="0.25">
      <c r="A3" s="64" t="s">
        <v>68</v>
      </c>
      <c r="B3" s="172"/>
      <c r="C3" s="173" t="s">
        <v>70</v>
      </c>
      <c r="D3" s="174"/>
      <c r="E3" s="173" t="s">
        <v>72</v>
      </c>
      <c r="F3" s="173" t="s">
        <v>73</v>
      </c>
      <c r="G3" s="173" t="s">
        <v>443</v>
      </c>
      <c r="H3" s="173" t="s">
        <v>444</v>
      </c>
      <c r="I3" s="257" t="s">
        <v>74</v>
      </c>
      <c r="J3" s="419"/>
      <c r="K3" s="419"/>
      <c r="L3" s="420"/>
    </row>
    <row r="4" spans="1:12" s="64" customFormat="1" x14ac:dyDescent="0.2">
      <c r="A4" s="64" t="s">
        <v>68</v>
      </c>
      <c r="B4" s="175"/>
      <c r="C4" s="176" t="s">
        <v>142</v>
      </c>
      <c r="D4" s="177"/>
      <c r="E4" s="177" t="s">
        <v>75</v>
      </c>
      <c r="F4" s="178"/>
      <c r="G4" s="179"/>
      <c r="H4" s="180"/>
      <c r="I4" s="181" t="s">
        <v>76</v>
      </c>
      <c r="J4" s="421" t="s">
        <v>77</v>
      </c>
      <c r="K4" s="421" t="s">
        <v>27</v>
      </c>
      <c r="L4" s="391" t="s">
        <v>445</v>
      </c>
    </row>
    <row r="5" spans="1:12" s="64" customFormat="1" ht="12.75" thickBot="1" x14ac:dyDescent="0.25">
      <c r="A5" s="64" t="s">
        <v>68</v>
      </c>
      <c r="B5" s="182"/>
      <c r="C5" s="183" t="s">
        <v>143</v>
      </c>
      <c r="D5" s="184"/>
      <c r="E5" s="184"/>
      <c r="F5" s="184"/>
      <c r="G5" s="185"/>
      <c r="H5" s="186"/>
      <c r="I5" s="187"/>
      <c r="J5" s="422" t="s">
        <v>79</v>
      </c>
      <c r="K5" s="422" t="s">
        <v>442</v>
      </c>
      <c r="L5" s="394" t="s">
        <v>441</v>
      </c>
    </row>
    <row r="6" spans="1:12" s="64" customFormat="1" x14ac:dyDescent="0.2">
      <c r="B6" s="188"/>
      <c r="C6" s="189"/>
      <c r="D6" s="190"/>
      <c r="E6" s="190"/>
      <c r="F6" s="190"/>
      <c r="G6" s="191"/>
      <c r="H6" s="192"/>
      <c r="I6" s="193"/>
      <c r="J6" s="423"/>
      <c r="K6" s="423"/>
      <c r="L6" s="424"/>
    </row>
    <row r="7" spans="1:12" s="64" customFormat="1" x14ac:dyDescent="0.2">
      <c r="A7" s="64" t="s">
        <v>68</v>
      </c>
      <c r="B7" s="194"/>
      <c r="C7" s="195" t="s">
        <v>80</v>
      </c>
      <c r="D7" s="196" t="s">
        <v>96</v>
      </c>
      <c r="E7" s="197">
        <v>14.72</v>
      </c>
      <c r="F7" s="198" t="s">
        <v>82</v>
      </c>
      <c r="G7" s="198">
        <v>2</v>
      </c>
      <c r="H7" s="198">
        <v>2</v>
      </c>
      <c r="I7" s="199"/>
      <c r="J7" s="397">
        <f>IF(G7&gt;0,I7*G7,"")</f>
        <v>0</v>
      </c>
      <c r="K7" s="397">
        <f>IF(G7&gt;0,J7*E7,"")</f>
        <v>0</v>
      </c>
      <c r="L7" s="398">
        <f>IF(G7&gt;0,K7*H7,"")</f>
        <v>0</v>
      </c>
    </row>
    <row r="8" spans="1:12" s="64" customFormat="1" x14ac:dyDescent="0.2">
      <c r="A8" s="64" t="s">
        <v>68</v>
      </c>
      <c r="B8" s="194"/>
      <c r="C8" s="198"/>
      <c r="D8" s="196" t="s">
        <v>139</v>
      </c>
      <c r="E8" s="197">
        <v>30.19</v>
      </c>
      <c r="F8" s="198" t="s">
        <v>82</v>
      </c>
      <c r="G8" s="198">
        <v>2</v>
      </c>
      <c r="H8" s="198">
        <v>2</v>
      </c>
      <c r="I8" s="199"/>
      <c r="J8" s="397">
        <f t="shared" ref="J8:J71" si="0">IF(G8&gt;0,I8*G8,"")</f>
        <v>0</v>
      </c>
      <c r="K8" s="397">
        <f t="shared" ref="K8:K71" si="1">IF(G8&gt;0,J8*E8,"")</f>
        <v>0</v>
      </c>
      <c r="L8" s="398">
        <f t="shared" ref="L8:L71" si="2">IF(G8&gt;0,K8*H8,"")</f>
        <v>0</v>
      </c>
    </row>
    <row r="9" spans="1:12" s="64" customFormat="1" x14ac:dyDescent="0.2">
      <c r="A9" s="64" t="s">
        <v>68</v>
      </c>
      <c r="B9" s="194"/>
      <c r="C9" s="198"/>
      <c r="D9" s="196" t="s">
        <v>107</v>
      </c>
      <c r="E9" s="197">
        <v>148.38</v>
      </c>
      <c r="F9" s="198" t="s">
        <v>82</v>
      </c>
      <c r="G9" s="198">
        <v>2</v>
      </c>
      <c r="H9" s="198">
        <v>2</v>
      </c>
      <c r="I9" s="199"/>
      <c r="J9" s="397">
        <f t="shared" si="0"/>
        <v>0</v>
      </c>
      <c r="K9" s="397">
        <f t="shared" si="1"/>
        <v>0</v>
      </c>
      <c r="L9" s="398">
        <f t="shared" si="2"/>
        <v>0</v>
      </c>
    </row>
    <row r="10" spans="1:12" s="64" customFormat="1" x14ac:dyDescent="0.2">
      <c r="A10" s="64" t="s">
        <v>68</v>
      </c>
      <c r="B10" s="194"/>
      <c r="C10" s="198"/>
      <c r="D10" s="196" t="s">
        <v>130</v>
      </c>
      <c r="E10" s="197">
        <v>148.38</v>
      </c>
      <c r="F10" s="198" t="s">
        <v>82</v>
      </c>
      <c r="G10" s="198">
        <v>2</v>
      </c>
      <c r="H10" s="198">
        <v>2</v>
      </c>
      <c r="I10" s="199"/>
      <c r="J10" s="397">
        <f t="shared" si="0"/>
        <v>0</v>
      </c>
      <c r="K10" s="397">
        <f t="shared" si="1"/>
        <v>0</v>
      </c>
      <c r="L10" s="398">
        <f t="shared" si="2"/>
        <v>0</v>
      </c>
    </row>
    <row r="11" spans="1:12" s="64" customFormat="1" x14ac:dyDescent="0.2">
      <c r="A11" s="64" t="s">
        <v>68</v>
      </c>
      <c r="B11" s="194"/>
      <c r="C11" s="198"/>
      <c r="D11" s="196" t="s">
        <v>144</v>
      </c>
      <c r="E11" s="197">
        <v>148.38</v>
      </c>
      <c r="F11" s="198" t="s">
        <v>82</v>
      </c>
      <c r="G11" s="198">
        <v>2</v>
      </c>
      <c r="H11" s="198">
        <v>2</v>
      </c>
      <c r="I11" s="199"/>
      <c r="J11" s="397">
        <f t="shared" si="0"/>
        <v>0</v>
      </c>
      <c r="K11" s="397">
        <f t="shared" si="1"/>
        <v>0</v>
      </c>
      <c r="L11" s="398">
        <f t="shared" si="2"/>
        <v>0</v>
      </c>
    </row>
    <row r="12" spans="1:12" s="64" customFormat="1" x14ac:dyDescent="0.2">
      <c r="A12" s="64" t="s">
        <v>68</v>
      </c>
      <c r="B12" s="194"/>
      <c r="C12" s="198"/>
      <c r="D12" s="196" t="s">
        <v>145</v>
      </c>
      <c r="E12" s="197">
        <v>80.72</v>
      </c>
      <c r="F12" s="198" t="s">
        <v>82</v>
      </c>
      <c r="G12" s="198">
        <v>2</v>
      </c>
      <c r="H12" s="198">
        <v>2</v>
      </c>
      <c r="I12" s="199"/>
      <c r="J12" s="397">
        <f t="shared" si="0"/>
        <v>0</v>
      </c>
      <c r="K12" s="397">
        <f t="shared" si="1"/>
        <v>0</v>
      </c>
      <c r="L12" s="398">
        <f t="shared" si="2"/>
        <v>0</v>
      </c>
    </row>
    <row r="13" spans="1:12" s="64" customFormat="1" x14ac:dyDescent="0.2">
      <c r="A13" s="64" t="s">
        <v>68</v>
      </c>
      <c r="B13" s="194"/>
      <c r="C13" s="198"/>
      <c r="D13" s="196" t="s">
        <v>104</v>
      </c>
      <c r="E13" s="197">
        <v>35.520000000000003</v>
      </c>
      <c r="F13" s="198" t="s">
        <v>82</v>
      </c>
      <c r="G13" s="198">
        <v>2</v>
      </c>
      <c r="H13" s="198">
        <v>2</v>
      </c>
      <c r="I13" s="199"/>
      <c r="J13" s="397">
        <f t="shared" si="0"/>
        <v>0</v>
      </c>
      <c r="K13" s="397">
        <f t="shared" si="1"/>
        <v>0</v>
      </c>
      <c r="L13" s="398">
        <f t="shared" si="2"/>
        <v>0</v>
      </c>
    </row>
    <row r="14" spans="1:12" s="64" customFormat="1" x14ac:dyDescent="0.2">
      <c r="A14" s="64" t="s">
        <v>68</v>
      </c>
      <c r="B14" s="194"/>
      <c r="C14" s="198"/>
      <c r="D14" s="198"/>
      <c r="E14" s="197"/>
      <c r="F14" s="198"/>
      <c r="G14" s="198"/>
      <c r="H14" s="198"/>
      <c r="I14" s="199"/>
      <c r="J14" s="397" t="str">
        <f t="shared" si="0"/>
        <v/>
      </c>
      <c r="K14" s="397" t="str">
        <f t="shared" si="1"/>
        <v/>
      </c>
      <c r="L14" s="398" t="str">
        <f t="shared" si="2"/>
        <v/>
      </c>
    </row>
    <row r="15" spans="1:12" s="64" customFormat="1" x14ac:dyDescent="0.2">
      <c r="A15" s="64" t="s">
        <v>68</v>
      </c>
      <c r="B15" s="194"/>
      <c r="C15" s="195" t="s">
        <v>146</v>
      </c>
      <c r="D15" s="198" t="s">
        <v>147</v>
      </c>
      <c r="E15" s="197">
        <v>192</v>
      </c>
      <c r="F15" s="198" t="s">
        <v>82</v>
      </c>
      <c r="G15" s="198">
        <v>2</v>
      </c>
      <c r="H15" s="198">
        <v>2</v>
      </c>
      <c r="I15" s="199"/>
      <c r="J15" s="397">
        <f t="shared" si="0"/>
        <v>0</v>
      </c>
      <c r="K15" s="397">
        <f t="shared" si="1"/>
        <v>0</v>
      </c>
      <c r="L15" s="398">
        <f t="shared" si="2"/>
        <v>0</v>
      </c>
    </row>
    <row r="16" spans="1:12" s="64" customFormat="1" x14ac:dyDescent="0.2">
      <c r="A16" s="64" t="s">
        <v>68</v>
      </c>
      <c r="B16" s="194"/>
      <c r="C16" s="198"/>
      <c r="D16" s="198"/>
      <c r="E16" s="198"/>
      <c r="F16" s="198"/>
      <c r="G16" s="198"/>
      <c r="H16" s="198"/>
      <c r="I16" s="199"/>
      <c r="J16" s="397" t="str">
        <f t="shared" si="0"/>
        <v/>
      </c>
      <c r="K16" s="397" t="str">
        <f t="shared" si="1"/>
        <v/>
      </c>
      <c r="L16" s="398" t="str">
        <f t="shared" si="2"/>
        <v/>
      </c>
    </row>
    <row r="17" spans="1:12" s="64" customFormat="1" x14ac:dyDescent="0.2">
      <c r="A17" s="64" t="s">
        <v>68</v>
      </c>
      <c r="B17" s="194"/>
      <c r="C17" s="195" t="s">
        <v>148</v>
      </c>
      <c r="D17" s="198"/>
      <c r="E17" s="197">
        <v>46</v>
      </c>
      <c r="F17" s="198" t="s">
        <v>82</v>
      </c>
      <c r="G17" s="198">
        <v>2</v>
      </c>
      <c r="H17" s="198">
        <v>2</v>
      </c>
      <c r="I17" s="199"/>
      <c r="J17" s="397">
        <f t="shared" si="0"/>
        <v>0</v>
      </c>
      <c r="K17" s="397">
        <f t="shared" si="1"/>
        <v>0</v>
      </c>
      <c r="L17" s="398">
        <f t="shared" si="2"/>
        <v>0</v>
      </c>
    </row>
    <row r="18" spans="1:12" s="64" customFormat="1" x14ac:dyDescent="0.2">
      <c r="A18" s="64" t="s">
        <v>68</v>
      </c>
      <c r="B18" s="194"/>
      <c r="C18" s="198"/>
      <c r="D18" s="198"/>
      <c r="E18" s="197"/>
      <c r="F18" s="198"/>
      <c r="G18" s="198"/>
      <c r="H18" s="198"/>
      <c r="I18" s="199"/>
      <c r="J18" s="397" t="str">
        <f t="shared" si="0"/>
        <v/>
      </c>
      <c r="K18" s="397" t="str">
        <f t="shared" si="1"/>
        <v/>
      </c>
      <c r="L18" s="398" t="str">
        <f t="shared" si="2"/>
        <v/>
      </c>
    </row>
    <row r="19" spans="1:12" s="64" customFormat="1" x14ac:dyDescent="0.2">
      <c r="A19" s="64" t="s">
        <v>68</v>
      </c>
      <c r="B19" s="194"/>
      <c r="C19" s="195" t="s">
        <v>84</v>
      </c>
      <c r="D19" s="196" t="s">
        <v>139</v>
      </c>
      <c r="E19" s="197">
        <v>38.659999999999997</v>
      </c>
      <c r="F19" s="198" t="s">
        <v>82</v>
      </c>
      <c r="G19" s="198">
        <v>2</v>
      </c>
      <c r="H19" s="198">
        <v>2</v>
      </c>
      <c r="I19" s="199"/>
      <c r="J19" s="397">
        <f t="shared" si="0"/>
        <v>0</v>
      </c>
      <c r="K19" s="397">
        <f t="shared" si="1"/>
        <v>0</v>
      </c>
      <c r="L19" s="398">
        <f t="shared" si="2"/>
        <v>0</v>
      </c>
    </row>
    <row r="20" spans="1:12" s="64" customFormat="1" x14ac:dyDescent="0.2">
      <c r="A20" s="64" t="s">
        <v>68</v>
      </c>
      <c r="B20" s="194"/>
      <c r="C20" s="198"/>
      <c r="D20" s="196" t="s">
        <v>96</v>
      </c>
      <c r="E20" s="197">
        <v>36.21</v>
      </c>
      <c r="F20" s="198" t="s">
        <v>82</v>
      </c>
      <c r="G20" s="198">
        <v>2</v>
      </c>
      <c r="H20" s="198">
        <v>2</v>
      </c>
      <c r="I20" s="199"/>
      <c r="J20" s="397">
        <f t="shared" si="0"/>
        <v>0</v>
      </c>
      <c r="K20" s="397">
        <f t="shared" si="1"/>
        <v>0</v>
      </c>
      <c r="L20" s="398">
        <f t="shared" si="2"/>
        <v>0</v>
      </c>
    </row>
    <row r="21" spans="1:12" s="64" customFormat="1" x14ac:dyDescent="0.2">
      <c r="A21" s="64" t="s">
        <v>68</v>
      </c>
      <c r="B21" s="194"/>
      <c r="C21" s="198"/>
      <c r="D21" s="196" t="s">
        <v>149</v>
      </c>
      <c r="E21" s="197">
        <v>67.37</v>
      </c>
      <c r="F21" s="198" t="s">
        <v>82</v>
      </c>
      <c r="G21" s="198">
        <v>2</v>
      </c>
      <c r="H21" s="198">
        <v>2</v>
      </c>
      <c r="I21" s="199"/>
      <c r="J21" s="397">
        <f t="shared" si="0"/>
        <v>0</v>
      </c>
      <c r="K21" s="397">
        <f t="shared" si="1"/>
        <v>0</v>
      </c>
      <c r="L21" s="398">
        <f t="shared" si="2"/>
        <v>0</v>
      </c>
    </row>
    <row r="22" spans="1:12" s="64" customFormat="1" x14ac:dyDescent="0.2">
      <c r="A22" s="64" t="s">
        <v>68</v>
      </c>
      <c r="B22" s="194"/>
      <c r="C22" s="198"/>
      <c r="D22" s="196" t="s">
        <v>150</v>
      </c>
      <c r="E22" s="197">
        <v>119.75</v>
      </c>
      <c r="F22" s="198" t="s">
        <v>82</v>
      </c>
      <c r="G22" s="198">
        <v>2</v>
      </c>
      <c r="H22" s="198">
        <v>2</v>
      </c>
      <c r="I22" s="199"/>
      <c r="J22" s="397">
        <f t="shared" si="0"/>
        <v>0</v>
      </c>
      <c r="K22" s="397">
        <f t="shared" si="1"/>
        <v>0</v>
      </c>
      <c r="L22" s="398">
        <f t="shared" si="2"/>
        <v>0</v>
      </c>
    </row>
    <row r="23" spans="1:12" s="64" customFormat="1" x14ac:dyDescent="0.2">
      <c r="A23" s="64" t="s">
        <v>68</v>
      </c>
      <c r="B23" s="194"/>
      <c r="C23" s="198"/>
      <c r="D23" s="196" t="s">
        <v>107</v>
      </c>
      <c r="E23" s="197">
        <v>157.38</v>
      </c>
      <c r="F23" s="198" t="s">
        <v>82</v>
      </c>
      <c r="G23" s="198">
        <v>2</v>
      </c>
      <c r="H23" s="198">
        <v>2</v>
      </c>
      <c r="I23" s="199"/>
      <c r="J23" s="397">
        <f t="shared" si="0"/>
        <v>0</v>
      </c>
      <c r="K23" s="397">
        <f t="shared" si="1"/>
        <v>0</v>
      </c>
      <c r="L23" s="398">
        <f t="shared" si="2"/>
        <v>0</v>
      </c>
    </row>
    <row r="24" spans="1:12" s="64" customFormat="1" x14ac:dyDescent="0.2">
      <c r="A24" s="64" t="s">
        <v>68</v>
      </c>
      <c r="B24" s="194"/>
      <c r="C24" s="198"/>
      <c r="D24" s="196" t="s">
        <v>130</v>
      </c>
      <c r="E24" s="197">
        <v>192.89</v>
      </c>
      <c r="F24" s="198" t="s">
        <v>82</v>
      </c>
      <c r="G24" s="198">
        <v>2</v>
      </c>
      <c r="H24" s="198">
        <v>2</v>
      </c>
      <c r="I24" s="199"/>
      <c r="J24" s="397">
        <f t="shared" si="0"/>
        <v>0</v>
      </c>
      <c r="K24" s="397">
        <f t="shared" si="1"/>
        <v>0</v>
      </c>
      <c r="L24" s="398">
        <f t="shared" si="2"/>
        <v>0</v>
      </c>
    </row>
    <row r="25" spans="1:12" s="64" customFormat="1" x14ac:dyDescent="0.2">
      <c r="A25" s="64" t="s">
        <v>68</v>
      </c>
      <c r="B25" s="194"/>
      <c r="C25" s="198"/>
      <c r="D25" s="196" t="s">
        <v>144</v>
      </c>
      <c r="E25" s="197">
        <v>192.7</v>
      </c>
      <c r="F25" s="198" t="s">
        <v>82</v>
      </c>
      <c r="G25" s="198">
        <v>2</v>
      </c>
      <c r="H25" s="198">
        <v>2</v>
      </c>
      <c r="I25" s="199"/>
      <c r="J25" s="397">
        <f t="shared" si="0"/>
        <v>0</v>
      </c>
      <c r="K25" s="397">
        <f t="shared" si="1"/>
        <v>0</v>
      </c>
      <c r="L25" s="398">
        <f t="shared" si="2"/>
        <v>0</v>
      </c>
    </row>
    <row r="26" spans="1:12" s="64" customFormat="1" x14ac:dyDescent="0.2">
      <c r="A26" s="64" t="s">
        <v>68</v>
      </c>
      <c r="B26" s="194"/>
      <c r="C26" s="198"/>
      <c r="D26" s="196" t="s">
        <v>145</v>
      </c>
      <c r="E26" s="197">
        <v>135.06</v>
      </c>
      <c r="F26" s="198" t="s">
        <v>82</v>
      </c>
      <c r="G26" s="198">
        <v>2</v>
      </c>
      <c r="H26" s="198">
        <v>2</v>
      </c>
      <c r="I26" s="199"/>
      <c r="J26" s="397">
        <f t="shared" si="0"/>
        <v>0</v>
      </c>
      <c r="K26" s="397">
        <f t="shared" si="1"/>
        <v>0</v>
      </c>
      <c r="L26" s="398">
        <f t="shared" si="2"/>
        <v>0</v>
      </c>
    </row>
    <row r="27" spans="1:12" s="64" customFormat="1" x14ac:dyDescent="0.2">
      <c r="A27" s="64" t="s">
        <v>68</v>
      </c>
      <c r="B27" s="194"/>
      <c r="C27" s="198"/>
      <c r="D27" s="196" t="s">
        <v>104</v>
      </c>
      <c r="E27" s="197">
        <v>17.16</v>
      </c>
      <c r="F27" s="198" t="s">
        <v>82</v>
      </c>
      <c r="G27" s="198">
        <v>2</v>
      </c>
      <c r="H27" s="198">
        <v>2</v>
      </c>
      <c r="I27" s="199"/>
      <c r="J27" s="397">
        <f t="shared" si="0"/>
        <v>0</v>
      </c>
      <c r="K27" s="397">
        <f t="shared" si="1"/>
        <v>0</v>
      </c>
      <c r="L27" s="398">
        <f t="shared" si="2"/>
        <v>0</v>
      </c>
    </row>
    <row r="28" spans="1:12" s="64" customFormat="1" x14ac:dyDescent="0.2">
      <c r="A28" s="64" t="s">
        <v>68</v>
      </c>
      <c r="B28" s="194"/>
      <c r="C28" s="198"/>
      <c r="D28" s="198"/>
      <c r="E28" s="197"/>
      <c r="F28" s="198"/>
      <c r="G28" s="198"/>
      <c r="H28" s="198"/>
      <c r="I28" s="199"/>
      <c r="J28" s="397" t="str">
        <f t="shared" si="0"/>
        <v/>
      </c>
      <c r="K28" s="397" t="str">
        <f t="shared" si="1"/>
        <v/>
      </c>
      <c r="L28" s="398" t="str">
        <f t="shared" si="2"/>
        <v/>
      </c>
    </row>
    <row r="29" spans="1:12" s="64" customFormat="1" x14ac:dyDescent="0.2">
      <c r="A29" s="64" t="s">
        <v>68</v>
      </c>
      <c r="B29" s="194"/>
      <c r="C29" s="195" t="s">
        <v>151</v>
      </c>
      <c r="D29" s="198"/>
      <c r="E29" s="197">
        <v>46.23</v>
      </c>
      <c r="F29" s="198" t="s">
        <v>82</v>
      </c>
      <c r="G29" s="198">
        <v>2</v>
      </c>
      <c r="H29" s="198">
        <v>2</v>
      </c>
      <c r="I29" s="199"/>
      <c r="J29" s="397">
        <f t="shared" si="0"/>
        <v>0</v>
      </c>
      <c r="K29" s="397">
        <f t="shared" si="1"/>
        <v>0</v>
      </c>
      <c r="L29" s="398">
        <f t="shared" si="2"/>
        <v>0</v>
      </c>
    </row>
    <row r="30" spans="1:12" s="64" customFormat="1" x14ac:dyDescent="0.2">
      <c r="A30" s="64" t="s">
        <v>68</v>
      </c>
      <c r="B30" s="194"/>
      <c r="C30" s="198"/>
      <c r="D30" s="198"/>
      <c r="E30" s="197"/>
      <c r="F30" s="198"/>
      <c r="G30" s="198"/>
      <c r="H30" s="198"/>
      <c r="I30" s="199"/>
      <c r="J30" s="397" t="str">
        <f t="shared" si="0"/>
        <v/>
      </c>
      <c r="K30" s="397" t="str">
        <f t="shared" si="1"/>
        <v/>
      </c>
      <c r="L30" s="398" t="str">
        <f t="shared" si="2"/>
        <v/>
      </c>
    </row>
    <row r="31" spans="1:12" s="64" customFormat="1" x14ac:dyDescent="0.2">
      <c r="A31" s="64" t="s">
        <v>68</v>
      </c>
      <c r="B31" s="194"/>
      <c r="C31" s="195" t="s">
        <v>111</v>
      </c>
      <c r="D31" s="198" t="s">
        <v>96</v>
      </c>
      <c r="E31" s="197">
        <v>44.31</v>
      </c>
      <c r="F31" s="198" t="s">
        <v>82</v>
      </c>
      <c r="G31" s="198">
        <v>2</v>
      </c>
      <c r="H31" s="198">
        <v>2</v>
      </c>
      <c r="I31" s="199"/>
      <c r="J31" s="397">
        <f t="shared" si="0"/>
        <v>0</v>
      </c>
      <c r="K31" s="397">
        <f t="shared" si="1"/>
        <v>0</v>
      </c>
      <c r="L31" s="398">
        <f t="shared" si="2"/>
        <v>0</v>
      </c>
    </row>
    <row r="32" spans="1:12" s="64" customFormat="1" x14ac:dyDescent="0.2">
      <c r="A32" s="64" t="s">
        <v>68</v>
      </c>
      <c r="B32" s="194"/>
      <c r="C32" s="198"/>
      <c r="D32" s="198" t="s">
        <v>139</v>
      </c>
      <c r="E32" s="197">
        <v>83.16</v>
      </c>
      <c r="F32" s="198" t="s">
        <v>82</v>
      </c>
      <c r="G32" s="198">
        <v>2</v>
      </c>
      <c r="H32" s="198">
        <v>2</v>
      </c>
      <c r="I32" s="199"/>
      <c r="J32" s="397">
        <f t="shared" si="0"/>
        <v>0</v>
      </c>
      <c r="K32" s="397">
        <f t="shared" si="1"/>
        <v>0</v>
      </c>
      <c r="L32" s="398">
        <f t="shared" si="2"/>
        <v>0</v>
      </c>
    </row>
    <row r="33" spans="1:12" s="64" customFormat="1" x14ac:dyDescent="0.2">
      <c r="A33" s="64" t="s">
        <v>68</v>
      </c>
      <c r="B33" s="194"/>
      <c r="C33" s="198"/>
      <c r="D33" s="196" t="s">
        <v>107</v>
      </c>
      <c r="E33" s="197">
        <v>136.6</v>
      </c>
      <c r="F33" s="198" t="s">
        <v>82</v>
      </c>
      <c r="G33" s="198">
        <v>2</v>
      </c>
      <c r="H33" s="198">
        <v>2</v>
      </c>
      <c r="I33" s="199"/>
      <c r="J33" s="397">
        <f t="shared" si="0"/>
        <v>0</v>
      </c>
      <c r="K33" s="397">
        <f t="shared" si="1"/>
        <v>0</v>
      </c>
      <c r="L33" s="398">
        <f t="shared" si="2"/>
        <v>0</v>
      </c>
    </row>
    <row r="34" spans="1:12" s="64" customFormat="1" x14ac:dyDescent="0.2">
      <c r="A34" s="64" t="s">
        <v>68</v>
      </c>
      <c r="B34" s="194"/>
      <c r="C34" s="198"/>
      <c r="D34" s="198" t="s">
        <v>152</v>
      </c>
      <c r="E34" s="197">
        <v>6.02</v>
      </c>
      <c r="F34" s="198" t="s">
        <v>153</v>
      </c>
      <c r="G34" s="198">
        <v>1</v>
      </c>
      <c r="H34" s="198">
        <v>2</v>
      </c>
      <c r="I34" s="199"/>
      <c r="J34" s="397">
        <f t="shared" si="0"/>
        <v>0</v>
      </c>
      <c r="K34" s="397">
        <f t="shared" si="1"/>
        <v>0</v>
      </c>
      <c r="L34" s="398">
        <f t="shared" si="2"/>
        <v>0</v>
      </c>
    </row>
    <row r="35" spans="1:12" s="64" customFormat="1" x14ac:dyDescent="0.2">
      <c r="A35" s="64" t="s">
        <v>68</v>
      </c>
      <c r="B35" s="194"/>
      <c r="C35" s="198"/>
      <c r="D35" s="198" t="s">
        <v>152</v>
      </c>
      <c r="E35" s="197">
        <v>8.6</v>
      </c>
      <c r="F35" s="198" t="s">
        <v>153</v>
      </c>
      <c r="G35" s="198">
        <v>2</v>
      </c>
      <c r="H35" s="198">
        <v>2</v>
      </c>
      <c r="I35" s="199"/>
      <c r="J35" s="397">
        <f t="shared" si="0"/>
        <v>0</v>
      </c>
      <c r="K35" s="397">
        <f t="shared" si="1"/>
        <v>0</v>
      </c>
      <c r="L35" s="398">
        <f t="shared" si="2"/>
        <v>0</v>
      </c>
    </row>
    <row r="36" spans="1:12" s="64" customFormat="1" x14ac:dyDescent="0.2">
      <c r="A36" s="64" t="s">
        <v>68</v>
      </c>
      <c r="B36" s="194"/>
      <c r="C36" s="198"/>
      <c r="D36" s="198" t="s">
        <v>130</v>
      </c>
      <c r="E36" s="197">
        <v>103</v>
      </c>
      <c r="F36" s="198" t="s">
        <v>82</v>
      </c>
      <c r="G36" s="198">
        <v>2</v>
      </c>
      <c r="H36" s="198">
        <v>2</v>
      </c>
      <c r="I36" s="199"/>
      <c r="J36" s="397">
        <f t="shared" si="0"/>
        <v>0</v>
      </c>
      <c r="K36" s="397">
        <f t="shared" si="1"/>
        <v>0</v>
      </c>
      <c r="L36" s="398">
        <f t="shared" si="2"/>
        <v>0</v>
      </c>
    </row>
    <row r="37" spans="1:12" s="64" customFormat="1" x14ac:dyDescent="0.2">
      <c r="A37" s="64" t="s">
        <v>68</v>
      </c>
      <c r="B37" s="194"/>
      <c r="C37" s="198"/>
      <c r="D37" s="198" t="s">
        <v>144</v>
      </c>
      <c r="E37" s="197">
        <v>89.22</v>
      </c>
      <c r="F37" s="198" t="s">
        <v>82</v>
      </c>
      <c r="G37" s="198">
        <v>2</v>
      </c>
      <c r="H37" s="198">
        <v>2</v>
      </c>
      <c r="I37" s="199"/>
      <c r="J37" s="397">
        <f t="shared" si="0"/>
        <v>0</v>
      </c>
      <c r="K37" s="397">
        <f t="shared" si="1"/>
        <v>0</v>
      </c>
      <c r="L37" s="398">
        <f t="shared" si="2"/>
        <v>0</v>
      </c>
    </row>
    <row r="38" spans="1:12" s="64" customFormat="1" x14ac:dyDescent="0.2">
      <c r="A38" s="64" t="s">
        <v>68</v>
      </c>
      <c r="B38" s="194"/>
      <c r="C38" s="198"/>
      <c r="D38" s="198" t="s">
        <v>104</v>
      </c>
      <c r="E38" s="197">
        <v>52.71</v>
      </c>
      <c r="F38" s="198" t="s">
        <v>82</v>
      </c>
      <c r="G38" s="198">
        <v>2</v>
      </c>
      <c r="H38" s="198">
        <v>2</v>
      </c>
      <c r="I38" s="199"/>
      <c r="J38" s="397">
        <f t="shared" si="0"/>
        <v>0</v>
      </c>
      <c r="K38" s="397">
        <f t="shared" si="1"/>
        <v>0</v>
      </c>
      <c r="L38" s="398">
        <f t="shared" si="2"/>
        <v>0</v>
      </c>
    </row>
    <row r="39" spans="1:12" s="64" customFormat="1" x14ac:dyDescent="0.2">
      <c r="A39" s="64" t="s">
        <v>68</v>
      </c>
      <c r="B39" s="194"/>
      <c r="C39" s="198"/>
      <c r="D39" s="198"/>
      <c r="E39" s="197"/>
      <c r="F39" s="198"/>
      <c r="G39" s="198"/>
      <c r="H39" s="198"/>
      <c r="I39" s="199"/>
      <c r="J39" s="397" t="str">
        <f t="shared" si="0"/>
        <v/>
      </c>
      <c r="K39" s="397" t="str">
        <f t="shared" si="1"/>
        <v/>
      </c>
      <c r="L39" s="398" t="str">
        <f t="shared" si="2"/>
        <v/>
      </c>
    </row>
    <row r="40" spans="1:12" s="64" customFormat="1" x14ac:dyDescent="0.2">
      <c r="A40" s="64" t="s">
        <v>68</v>
      </c>
      <c r="B40" s="194"/>
      <c r="C40" s="195" t="s">
        <v>155</v>
      </c>
      <c r="D40" s="198"/>
      <c r="E40" s="197">
        <v>43.7</v>
      </c>
      <c r="F40" s="198" t="s">
        <v>82</v>
      </c>
      <c r="G40" s="198">
        <v>2</v>
      </c>
      <c r="H40" s="198">
        <v>2</v>
      </c>
      <c r="I40" s="199"/>
      <c r="J40" s="397">
        <f t="shared" si="0"/>
        <v>0</v>
      </c>
      <c r="K40" s="397">
        <f t="shared" si="1"/>
        <v>0</v>
      </c>
      <c r="L40" s="398">
        <f t="shared" si="2"/>
        <v>0</v>
      </c>
    </row>
    <row r="41" spans="1:12" s="64" customFormat="1" x14ac:dyDescent="0.2">
      <c r="A41" s="64" t="s">
        <v>68</v>
      </c>
      <c r="B41" s="194"/>
      <c r="C41" s="198"/>
      <c r="D41" s="198"/>
      <c r="E41" s="197"/>
      <c r="F41" s="198"/>
      <c r="G41" s="198"/>
      <c r="H41" s="198"/>
      <c r="I41" s="199"/>
      <c r="J41" s="397" t="str">
        <f t="shared" si="0"/>
        <v/>
      </c>
      <c r="K41" s="397" t="str">
        <f t="shared" si="1"/>
        <v/>
      </c>
      <c r="L41" s="398" t="str">
        <f t="shared" si="2"/>
        <v/>
      </c>
    </row>
    <row r="42" spans="1:12" s="64" customFormat="1" x14ac:dyDescent="0.2">
      <c r="A42" s="64" t="s">
        <v>68</v>
      </c>
      <c r="B42" s="194"/>
      <c r="C42" s="195" t="s">
        <v>135</v>
      </c>
      <c r="D42" s="198" t="s">
        <v>96</v>
      </c>
      <c r="E42" s="197">
        <v>6.08</v>
      </c>
      <c r="F42" s="198" t="s">
        <v>98</v>
      </c>
      <c r="G42" s="198">
        <v>2</v>
      </c>
      <c r="H42" s="198">
        <v>2</v>
      </c>
      <c r="I42" s="199"/>
      <c r="J42" s="397">
        <f t="shared" si="0"/>
        <v>0</v>
      </c>
      <c r="K42" s="397">
        <f t="shared" si="1"/>
        <v>0</v>
      </c>
      <c r="L42" s="398">
        <f t="shared" si="2"/>
        <v>0</v>
      </c>
    </row>
    <row r="43" spans="1:12" s="64" customFormat="1" x14ac:dyDescent="0.2">
      <c r="A43" s="64" t="s">
        <v>68</v>
      </c>
      <c r="B43" s="194"/>
      <c r="C43" s="198"/>
      <c r="D43" s="198" t="s">
        <v>107</v>
      </c>
      <c r="E43" s="197">
        <v>9.24</v>
      </c>
      <c r="F43" s="198" t="s">
        <v>98</v>
      </c>
      <c r="G43" s="198">
        <v>2</v>
      </c>
      <c r="H43" s="198">
        <v>2</v>
      </c>
      <c r="I43" s="199"/>
      <c r="J43" s="397">
        <f t="shared" si="0"/>
        <v>0</v>
      </c>
      <c r="K43" s="397">
        <f t="shared" si="1"/>
        <v>0</v>
      </c>
      <c r="L43" s="398">
        <f t="shared" si="2"/>
        <v>0</v>
      </c>
    </row>
    <row r="44" spans="1:12" s="64" customFormat="1" x14ac:dyDescent="0.2">
      <c r="A44" s="64" t="s">
        <v>68</v>
      </c>
      <c r="B44" s="194"/>
      <c r="C44" s="198"/>
      <c r="D44" s="198" t="s">
        <v>107</v>
      </c>
      <c r="E44" s="197">
        <v>59.37</v>
      </c>
      <c r="F44" s="198" t="s">
        <v>128</v>
      </c>
      <c r="G44" s="198">
        <v>4</v>
      </c>
      <c r="H44" s="198">
        <v>2</v>
      </c>
      <c r="I44" s="199"/>
      <c r="J44" s="397">
        <f t="shared" si="0"/>
        <v>0</v>
      </c>
      <c r="K44" s="397">
        <f t="shared" si="1"/>
        <v>0</v>
      </c>
      <c r="L44" s="398">
        <f t="shared" si="2"/>
        <v>0</v>
      </c>
    </row>
    <row r="45" spans="1:12" s="64" customFormat="1" x14ac:dyDescent="0.2">
      <c r="A45" s="64" t="s">
        <v>68</v>
      </c>
      <c r="B45" s="194"/>
      <c r="C45" s="198"/>
      <c r="D45" s="198" t="s">
        <v>130</v>
      </c>
      <c r="E45" s="197">
        <v>27.54</v>
      </c>
      <c r="F45" s="198" t="s">
        <v>98</v>
      </c>
      <c r="G45" s="198">
        <v>2</v>
      </c>
      <c r="H45" s="198">
        <v>2</v>
      </c>
      <c r="I45" s="199"/>
      <c r="J45" s="397">
        <f t="shared" si="0"/>
        <v>0</v>
      </c>
      <c r="K45" s="397">
        <f t="shared" si="1"/>
        <v>0</v>
      </c>
      <c r="L45" s="398">
        <f t="shared" si="2"/>
        <v>0</v>
      </c>
    </row>
    <row r="46" spans="1:12" s="64" customFormat="1" x14ac:dyDescent="0.2">
      <c r="A46" s="64" t="s">
        <v>68</v>
      </c>
      <c r="B46" s="194"/>
      <c r="C46" s="198"/>
      <c r="D46" s="198" t="s">
        <v>130</v>
      </c>
      <c r="E46" s="197">
        <v>20.18</v>
      </c>
      <c r="F46" s="198" t="s">
        <v>128</v>
      </c>
      <c r="G46" s="198">
        <v>4</v>
      </c>
      <c r="H46" s="198">
        <v>2</v>
      </c>
      <c r="I46" s="199"/>
      <c r="J46" s="397">
        <f t="shared" si="0"/>
        <v>0</v>
      </c>
      <c r="K46" s="397">
        <f t="shared" si="1"/>
        <v>0</v>
      </c>
      <c r="L46" s="398">
        <f t="shared" si="2"/>
        <v>0</v>
      </c>
    </row>
    <row r="47" spans="1:12" s="64" customFormat="1" x14ac:dyDescent="0.2">
      <c r="A47" s="64" t="s">
        <v>68</v>
      </c>
      <c r="B47" s="194"/>
      <c r="C47" s="198"/>
      <c r="D47" s="198"/>
      <c r="E47" s="197"/>
      <c r="F47" s="198"/>
      <c r="G47" s="198"/>
      <c r="H47" s="198"/>
      <c r="I47" s="199"/>
      <c r="J47" s="397" t="str">
        <f t="shared" si="0"/>
        <v/>
      </c>
      <c r="K47" s="397" t="str">
        <f t="shared" si="1"/>
        <v/>
      </c>
      <c r="L47" s="398" t="str">
        <f t="shared" si="2"/>
        <v/>
      </c>
    </row>
    <row r="48" spans="1:12" s="64" customFormat="1" x14ac:dyDescent="0.2">
      <c r="A48" s="64" t="s">
        <v>68</v>
      </c>
      <c r="B48" s="194"/>
      <c r="C48" s="195" t="s">
        <v>156</v>
      </c>
      <c r="D48" s="198"/>
      <c r="E48" s="197">
        <v>14.5</v>
      </c>
      <c r="F48" s="198" t="s">
        <v>82</v>
      </c>
      <c r="G48" s="198">
        <v>2</v>
      </c>
      <c r="H48" s="198">
        <v>2</v>
      </c>
      <c r="I48" s="199"/>
      <c r="J48" s="397">
        <f t="shared" si="0"/>
        <v>0</v>
      </c>
      <c r="K48" s="397">
        <f t="shared" si="1"/>
        <v>0</v>
      </c>
      <c r="L48" s="398">
        <f t="shared" si="2"/>
        <v>0</v>
      </c>
    </row>
    <row r="49" spans="1:12" s="64" customFormat="1" x14ac:dyDescent="0.2">
      <c r="A49" s="64" t="s">
        <v>68</v>
      </c>
      <c r="B49" s="194"/>
      <c r="C49" s="198"/>
      <c r="D49" s="198"/>
      <c r="E49" s="197"/>
      <c r="F49" s="198"/>
      <c r="G49" s="198"/>
      <c r="H49" s="198"/>
      <c r="I49" s="199"/>
      <c r="J49" s="397" t="str">
        <f t="shared" si="0"/>
        <v/>
      </c>
      <c r="K49" s="397" t="str">
        <f t="shared" si="1"/>
        <v/>
      </c>
      <c r="L49" s="398" t="str">
        <f t="shared" si="2"/>
        <v/>
      </c>
    </row>
    <row r="50" spans="1:12" s="64" customFormat="1" x14ac:dyDescent="0.2">
      <c r="A50" s="64" t="s">
        <v>68</v>
      </c>
      <c r="B50" s="194"/>
      <c r="C50" s="195" t="s">
        <v>133</v>
      </c>
      <c r="D50" s="198" t="s">
        <v>139</v>
      </c>
      <c r="E50" s="197">
        <v>76.540000000000006</v>
      </c>
      <c r="F50" s="198" t="s">
        <v>82</v>
      </c>
      <c r="G50" s="198">
        <v>2</v>
      </c>
      <c r="H50" s="198">
        <v>2</v>
      </c>
      <c r="I50" s="199"/>
      <c r="J50" s="397">
        <f t="shared" si="0"/>
        <v>0</v>
      </c>
      <c r="K50" s="397">
        <f t="shared" si="1"/>
        <v>0</v>
      </c>
      <c r="L50" s="398">
        <f t="shared" si="2"/>
        <v>0</v>
      </c>
    </row>
    <row r="51" spans="1:12" s="64" customFormat="1" x14ac:dyDescent="0.2">
      <c r="A51" s="64" t="s">
        <v>68</v>
      </c>
      <c r="B51" s="194"/>
      <c r="C51" s="198"/>
      <c r="D51" s="198" t="s">
        <v>90</v>
      </c>
      <c r="E51" s="197">
        <v>47.85</v>
      </c>
      <c r="F51" s="198" t="s">
        <v>82</v>
      </c>
      <c r="G51" s="198">
        <v>2</v>
      </c>
      <c r="H51" s="198">
        <v>2</v>
      </c>
      <c r="I51" s="199"/>
      <c r="J51" s="397">
        <f t="shared" si="0"/>
        <v>0</v>
      </c>
      <c r="K51" s="397">
        <f t="shared" si="1"/>
        <v>0</v>
      </c>
      <c r="L51" s="398">
        <f t="shared" si="2"/>
        <v>0</v>
      </c>
    </row>
    <row r="52" spans="1:12" s="64" customFormat="1" x14ac:dyDescent="0.2">
      <c r="A52" s="64" t="s">
        <v>68</v>
      </c>
      <c r="B52" s="194"/>
      <c r="C52" s="198"/>
      <c r="D52" s="198" t="s">
        <v>157</v>
      </c>
      <c r="E52" s="197">
        <v>178.79</v>
      </c>
      <c r="F52" s="198" t="s">
        <v>82</v>
      </c>
      <c r="G52" s="198">
        <v>2</v>
      </c>
      <c r="H52" s="198">
        <v>2</v>
      </c>
      <c r="I52" s="199"/>
      <c r="J52" s="397">
        <f t="shared" si="0"/>
        <v>0</v>
      </c>
      <c r="K52" s="397">
        <f t="shared" si="1"/>
        <v>0</v>
      </c>
      <c r="L52" s="398">
        <f t="shared" si="2"/>
        <v>0</v>
      </c>
    </row>
    <row r="53" spans="1:12" s="64" customFormat="1" x14ac:dyDescent="0.2">
      <c r="A53" s="64" t="s">
        <v>68</v>
      </c>
      <c r="B53" s="194"/>
      <c r="C53" s="198"/>
      <c r="D53" s="198" t="s">
        <v>158</v>
      </c>
      <c r="E53" s="197">
        <v>156.66</v>
      </c>
      <c r="F53" s="198" t="s">
        <v>81</v>
      </c>
      <c r="G53" s="198">
        <v>4</v>
      </c>
      <c r="H53" s="198">
        <v>2</v>
      </c>
      <c r="I53" s="199"/>
      <c r="J53" s="397">
        <f t="shared" si="0"/>
        <v>0</v>
      </c>
      <c r="K53" s="397">
        <f t="shared" si="1"/>
        <v>0</v>
      </c>
      <c r="L53" s="398">
        <f t="shared" si="2"/>
        <v>0</v>
      </c>
    </row>
    <row r="54" spans="1:12" s="64" customFormat="1" x14ac:dyDescent="0.2">
      <c r="A54" s="64" t="s">
        <v>68</v>
      </c>
      <c r="B54" s="194"/>
      <c r="C54" s="198"/>
      <c r="D54" s="198" t="s">
        <v>96</v>
      </c>
      <c r="E54" s="197">
        <v>140.66999999999999</v>
      </c>
      <c r="F54" s="198" t="s">
        <v>82</v>
      </c>
      <c r="G54" s="198">
        <v>2</v>
      </c>
      <c r="H54" s="198">
        <v>2</v>
      </c>
      <c r="I54" s="199"/>
      <c r="J54" s="397">
        <f t="shared" si="0"/>
        <v>0</v>
      </c>
      <c r="K54" s="397">
        <f t="shared" si="1"/>
        <v>0</v>
      </c>
      <c r="L54" s="398">
        <f t="shared" si="2"/>
        <v>0</v>
      </c>
    </row>
    <row r="55" spans="1:12" s="64" customFormat="1" x14ac:dyDescent="0.2">
      <c r="A55" s="64" t="s">
        <v>68</v>
      </c>
      <c r="B55" s="194"/>
      <c r="C55" s="198"/>
      <c r="D55" s="198" t="s">
        <v>130</v>
      </c>
      <c r="E55" s="197">
        <v>110.32</v>
      </c>
      <c r="F55" s="198" t="s">
        <v>82</v>
      </c>
      <c r="G55" s="198">
        <v>2</v>
      </c>
      <c r="H55" s="198">
        <v>2</v>
      </c>
      <c r="I55" s="199"/>
      <c r="J55" s="397">
        <f t="shared" si="0"/>
        <v>0</v>
      </c>
      <c r="K55" s="397">
        <f t="shared" si="1"/>
        <v>0</v>
      </c>
      <c r="L55" s="398">
        <f t="shared" si="2"/>
        <v>0</v>
      </c>
    </row>
    <row r="56" spans="1:12" s="64" customFormat="1" x14ac:dyDescent="0.2">
      <c r="A56" s="64" t="s">
        <v>68</v>
      </c>
      <c r="B56" s="194"/>
      <c r="C56" s="198"/>
      <c r="D56" s="198" t="s">
        <v>144</v>
      </c>
      <c r="E56" s="197">
        <v>115.51</v>
      </c>
      <c r="F56" s="198" t="s">
        <v>82</v>
      </c>
      <c r="G56" s="198">
        <v>2</v>
      </c>
      <c r="H56" s="198">
        <v>2</v>
      </c>
      <c r="I56" s="199"/>
      <c r="J56" s="397">
        <f t="shared" si="0"/>
        <v>0</v>
      </c>
      <c r="K56" s="397">
        <f t="shared" si="1"/>
        <v>0</v>
      </c>
      <c r="L56" s="398">
        <f t="shared" si="2"/>
        <v>0</v>
      </c>
    </row>
    <row r="57" spans="1:12" s="64" customFormat="1" x14ac:dyDescent="0.2">
      <c r="A57" s="64" t="s">
        <v>68</v>
      </c>
      <c r="B57" s="194"/>
      <c r="C57" s="198"/>
      <c r="D57" s="198" t="s">
        <v>132</v>
      </c>
      <c r="E57" s="197">
        <v>58.72</v>
      </c>
      <c r="F57" s="198" t="s">
        <v>82</v>
      </c>
      <c r="G57" s="198">
        <v>2</v>
      </c>
      <c r="H57" s="198">
        <v>2</v>
      </c>
      <c r="I57" s="199"/>
      <c r="J57" s="397">
        <f t="shared" si="0"/>
        <v>0</v>
      </c>
      <c r="K57" s="397">
        <f t="shared" si="1"/>
        <v>0</v>
      </c>
      <c r="L57" s="398">
        <f t="shared" si="2"/>
        <v>0</v>
      </c>
    </row>
    <row r="58" spans="1:12" s="64" customFormat="1" x14ac:dyDescent="0.2">
      <c r="A58" s="64" t="s">
        <v>68</v>
      </c>
      <c r="B58" s="194"/>
      <c r="C58" s="198"/>
      <c r="D58" s="198" t="s">
        <v>104</v>
      </c>
      <c r="E58" s="197">
        <v>19.77</v>
      </c>
      <c r="F58" s="198" t="s">
        <v>82</v>
      </c>
      <c r="G58" s="198">
        <v>2</v>
      </c>
      <c r="H58" s="198">
        <v>2</v>
      </c>
      <c r="I58" s="199"/>
      <c r="J58" s="397">
        <f t="shared" si="0"/>
        <v>0</v>
      </c>
      <c r="K58" s="397">
        <f t="shared" si="1"/>
        <v>0</v>
      </c>
      <c r="L58" s="398">
        <f t="shared" si="2"/>
        <v>0</v>
      </c>
    </row>
    <row r="59" spans="1:12" s="64" customFormat="1" x14ac:dyDescent="0.2">
      <c r="A59" s="64" t="s">
        <v>68</v>
      </c>
      <c r="B59" s="194"/>
      <c r="C59" s="198"/>
      <c r="D59" s="198" t="s">
        <v>159</v>
      </c>
      <c r="E59" s="197">
        <v>31.18</v>
      </c>
      <c r="F59" s="198" t="s">
        <v>82</v>
      </c>
      <c r="G59" s="198">
        <v>2</v>
      </c>
      <c r="H59" s="198">
        <v>2</v>
      </c>
      <c r="I59" s="199"/>
      <c r="J59" s="397">
        <f t="shared" si="0"/>
        <v>0</v>
      </c>
      <c r="K59" s="397">
        <f t="shared" si="1"/>
        <v>0</v>
      </c>
      <c r="L59" s="398">
        <f t="shared" si="2"/>
        <v>0</v>
      </c>
    </row>
    <row r="60" spans="1:12" s="64" customFormat="1" x14ac:dyDescent="0.2">
      <c r="A60" s="64" t="s">
        <v>68</v>
      </c>
      <c r="B60" s="194"/>
      <c r="C60" s="198"/>
      <c r="D60" s="198"/>
      <c r="E60" s="197"/>
      <c r="F60" s="198"/>
      <c r="G60" s="198"/>
      <c r="H60" s="198"/>
      <c r="I60" s="199"/>
      <c r="J60" s="397" t="str">
        <f t="shared" si="0"/>
        <v/>
      </c>
      <c r="K60" s="397" t="str">
        <f t="shared" si="1"/>
        <v/>
      </c>
      <c r="L60" s="398" t="str">
        <f t="shared" si="2"/>
        <v/>
      </c>
    </row>
    <row r="61" spans="1:12" s="64" customFormat="1" x14ac:dyDescent="0.2">
      <c r="A61" s="64" t="s">
        <v>68</v>
      </c>
      <c r="B61" s="194"/>
      <c r="C61" s="195" t="s">
        <v>160</v>
      </c>
      <c r="D61" s="198"/>
      <c r="E61" s="197">
        <v>159.41999999999999</v>
      </c>
      <c r="F61" s="198" t="s">
        <v>82</v>
      </c>
      <c r="G61" s="198">
        <v>2</v>
      </c>
      <c r="H61" s="198">
        <v>2</v>
      </c>
      <c r="I61" s="199"/>
      <c r="J61" s="397">
        <f t="shared" si="0"/>
        <v>0</v>
      </c>
      <c r="K61" s="397">
        <f t="shared" si="1"/>
        <v>0</v>
      </c>
      <c r="L61" s="398">
        <f t="shared" si="2"/>
        <v>0</v>
      </c>
    </row>
    <row r="62" spans="1:12" s="64" customFormat="1" x14ac:dyDescent="0.2">
      <c r="A62" s="64" t="s">
        <v>68</v>
      </c>
      <c r="B62" s="194"/>
      <c r="C62" s="198"/>
      <c r="D62" s="198"/>
      <c r="E62" s="197"/>
      <c r="F62" s="198"/>
      <c r="G62" s="198"/>
      <c r="H62" s="198"/>
      <c r="I62" s="199"/>
      <c r="J62" s="397" t="str">
        <f t="shared" si="0"/>
        <v/>
      </c>
      <c r="K62" s="397" t="str">
        <f t="shared" si="1"/>
        <v/>
      </c>
      <c r="L62" s="398" t="str">
        <f t="shared" si="2"/>
        <v/>
      </c>
    </row>
    <row r="63" spans="1:12" s="64" customFormat="1" x14ac:dyDescent="0.2">
      <c r="A63" s="64" t="s">
        <v>68</v>
      </c>
      <c r="B63" s="194"/>
      <c r="C63" s="195" t="s">
        <v>126</v>
      </c>
      <c r="D63" s="198" t="s">
        <v>96</v>
      </c>
      <c r="E63" s="197">
        <v>14.31</v>
      </c>
      <c r="F63" s="198" t="s">
        <v>82</v>
      </c>
      <c r="G63" s="198">
        <v>2</v>
      </c>
      <c r="H63" s="198">
        <v>2</v>
      </c>
      <c r="I63" s="199"/>
      <c r="J63" s="397">
        <f t="shared" si="0"/>
        <v>0</v>
      </c>
      <c r="K63" s="397">
        <f t="shared" si="1"/>
        <v>0</v>
      </c>
      <c r="L63" s="398">
        <f t="shared" si="2"/>
        <v>0</v>
      </c>
    </row>
    <row r="64" spans="1:12" s="64" customFormat="1" x14ac:dyDescent="0.2">
      <c r="A64" s="64" t="s">
        <v>68</v>
      </c>
      <c r="B64" s="194"/>
      <c r="C64" s="198"/>
      <c r="D64" s="198" t="s">
        <v>139</v>
      </c>
      <c r="E64" s="197">
        <v>24.2</v>
      </c>
      <c r="F64" s="198" t="s">
        <v>82</v>
      </c>
      <c r="G64" s="198">
        <v>2</v>
      </c>
      <c r="H64" s="198">
        <v>2</v>
      </c>
      <c r="I64" s="199"/>
      <c r="J64" s="397">
        <f t="shared" si="0"/>
        <v>0</v>
      </c>
      <c r="K64" s="397">
        <f t="shared" si="1"/>
        <v>0</v>
      </c>
      <c r="L64" s="398">
        <f t="shared" si="2"/>
        <v>0</v>
      </c>
    </row>
    <row r="65" spans="1:12" s="64" customFormat="1" x14ac:dyDescent="0.2">
      <c r="A65" s="64" t="s">
        <v>68</v>
      </c>
      <c r="B65" s="200"/>
      <c r="C65" s="201"/>
      <c r="D65" s="202" t="s">
        <v>107</v>
      </c>
      <c r="E65" s="203">
        <v>401.51</v>
      </c>
      <c r="F65" s="201" t="s">
        <v>82</v>
      </c>
      <c r="G65" s="198">
        <v>2</v>
      </c>
      <c r="H65" s="198">
        <v>2</v>
      </c>
      <c r="I65" s="199"/>
      <c r="J65" s="397">
        <f t="shared" si="0"/>
        <v>0</v>
      </c>
      <c r="K65" s="397">
        <f t="shared" si="1"/>
        <v>0</v>
      </c>
      <c r="L65" s="398">
        <f t="shared" si="2"/>
        <v>0</v>
      </c>
    </row>
    <row r="66" spans="1:12" s="64" customFormat="1" x14ac:dyDescent="0.2">
      <c r="A66" s="64" t="s">
        <v>68</v>
      </c>
      <c r="B66" s="200"/>
      <c r="C66" s="201"/>
      <c r="D66" s="201" t="s">
        <v>161</v>
      </c>
      <c r="E66" s="203">
        <v>444.56</v>
      </c>
      <c r="F66" s="201" t="s">
        <v>82</v>
      </c>
      <c r="G66" s="198">
        <v>2</v>
      </c>
      <c r="H66" s="198">
        <v>2</v>
      </c>
      <c r="I66" s="199"/>
      <c r="J66" s="397">
        <f t="shared" si="0"/>
        <v>0</v>
      </c>
      <c r="K66" s="397">
        <f t="shared" si="1"/>
        <v>0</v>
      </c>
      <c r="L66" s="398">
        <f t="shared" si="2"/>
        <v>0</v>
      </c>
    </row>
    <row r="67" spans="1:12" s="64" customFormat="1" x14ac:dyDescent="0.2">
      <c r="A67" s="64" t="s">
        <v>68</v>
      </c>
      <c r="B67" s="200"/>
      <c r="C67" s="201"/>
      <c r="D67" s="202" t="s">
        <v>162</v>
      </c>
      <c r="E67" s="203">
        <v>450.53</v>
      </c>
      <c r="F67" s="201" t="s">
        <v>82</v>
      </c>
      <c r="G67" s="198">
        <v>2</v>
      </c>
      <c r="H67" s="198">
        <v>2</v>
      </c>
      <c r="I67" s="199"/>
      <c r="J67" s="397">
        <f t="shared" si="0"/>
        <v>0</v>
      </c>
      <c r="K67" s="397">
        <f t="shared" si="1"/>
        <v>0</v>
      </c>
      <c r="L67" s="398">
        <f t="shared" si="2"/>
        <v>0</v>
      </c>
    </row>
    <row r="68" spans="1:12" s="64" customFormat="1" x14ac:dyDescent="0.2">
      <c r="A68" s="64" t="s">
        <v>68</v>
      </c>
      <c r="B68" s="200"/>
      <c r="C68" s="201"/>
      <c r="D68" s="202" t="s">
        <v>163</v>
      </c>
      <c r="E68" s="203">
        <v>220</v>
      </c>
      <c r="F68" s="201" t="s">
        <v>82</v>
      </c>
      <c r="G68" s="198">
        <v>2</v>
      </c>
      <c r="H68" s="198">
        <v>2</v>
      </c>
      <c r="I68" s="199"/>
      <c r="J68" s="397">
        <f t="shared" si="0"/>
        <v>0</v>
      </c>
      <c r="K68" s="397">
        <f t="shared" si="1"/>
        <v>0</v>
      </c>
      <c r="L68" s="398">
        <f t="shared" si="2"/>
        <v>0</v>
      </c>
    </row>
    <row r="69" spans="1:12" s="64" customFormat="1" x14ac:dyDescent="0.2">
      <c r="A69" s="64" t="s">
        <v>68</v>
      </c>
      <c r="B69" s="194"/>
      <c r="C69" s="198"/>
      <c r="D69" s="198" t="s">
        <v>104</v>
      </c>
      <c r="E69" s="197">
        <v>82.74</v>
      </c>
      <c r="F69" s="198" t="s">
        <v>82</v>
      </c>
      <c r="G69" s="198">
        <v>2</v>
      </c>
      <c r="H69" s="198">
        <v>2</v>
      </c>
      <c r="I69" s="199"/>
      <c r="J69" s="397">
        <f t="shared" si="0"/>
        <v>0</v>
      </c>
      <c r="K69" s="397">
        <f t="shared" si="1"/>
        <v>0</v>
      </c>
      <c r="L69" s="398">
        <f t="shared" si="2"/>
        <v>0</v>
      </c>
    </row>
    <row r="70" spans="1:12" s="64" customFormat="1" x14ac:dyDescent="0.2">
      <c r="B70" s="194"/>
      <c r="C70" s="198"/>
      <c r="D70" s="198"/>
      <c r="E70" s="197"/>
      <c r="F70" s="198"/>
      <c r="G70" s="198"/>
      <c r="H70" s="198"/>
      <c r="I70" s="199"/>
      <c r="J70" s="397" t="str">
        <f t="shared" si="0"/>
        <v/>
      </c>
      <c r="K70" s="397" t="str">
        <f t="shared" si="1"/>
        <v/>
      </c>
      <c r="L70" s="398" t="str">
        <f t="shared" si="2"/>
        <v/>
      </c>
    </row>
    <row r="71" spans="1:12" s="64" customFormat="1" x14ac:dyDescent="0.2">
      <c r="B71" s="204"/>
      <c r="C71" s="205" t="s">
        <v>129</v>
      </c>
      <c r="D71" s="206"/>
      <c r="E71" s="207"/>
      <c r="F71" s="206"/>
      <c r="G71" s="206"/>
      <c r="H71" s="201"/>
      <c r="I71" s="199"/>
      <c r="J71" s="397" t="str">
        <f t="shared" si="0"/>
        <v/>
      </c>
      <c r="K71" s="397" t="str">
        <f t="shared" si="1"/>
        <v/>
      </c>
      <c r="L71" s="398" t="str">
        <f t="shared" si="2"/>
        <v/>
      </c>
    </row>
    <row r="72" spans="1:12" s="64" customFormat="1" x14ac:dyDescent="0.2">
      <c r="B72" s="204"/>
      <c r="C72" s="206"/>
      <c r="D72" s="206"/>
      <c r="E72" s="207">
        <v>780.2</v>
      </c>
      <c r="F72" s="206" t="s">
        <v>164</v>
      </c>
      <c r="G72" s="206">
        <v>2</v>
      </c>
      <c r="H72" s="198">
        <v>2</v>
      </c>
      <c r="I72" s="199"/>
      <c r="J72" s="397">
        <f t="shared" ref="J72:J135" si="3">IF(G72&gt;0,I72*G72,"")</f>
        <v>0</v>
      </c>
      <c r="K72" s="397">
        <f t="shared" ref="K72:K135" si="4">IF(G72&gt;0,J72*E72,"")</f>
        <v>0</v>
      </c>
      <c r="L72" s="398">
        <f t="shared" ref="L72:L135" si="5">IF(G72&gt;0,K72*H72,"")</f>
        <v>0</v>
      </c>
    </row>
    <row r="73" spans="1:12" s="64" customFormat="1" x14ac:dyDescent="0.2">
      <c r="B73" s="204"/>
      <c r="C73" s="206"/>
      <c r="D73" s="206"/>
      <c r="E73" s="207">
        <v>352.7</v>
      </c>
      <c r="F73" s="206" t="s">
        <v>165</v>
      </c>
      <c r="G73" s="206">
        <v>2</v>
      </c>
      <c r="H73" s="198">
        <v>2</v>
      </c>
      <c r="I73" s="199"/>
      <c r="J73" s="397">
        <f t="shared" si="3"/>
        <v>0</v>
      </c>
      <c r="K73" s="397">
        <f t="shared" si="4"/>
        <v>0</v>
      </c>
      <c r="L73" s="398">
        <f t="shared" si="5"/>
        <v>0</v>
      </c>
    </row>
    <row r="74" spans="1:12" s="64" customFormat="1" x14ac:dyDescent="0.2">
      <c r="B74" s="204"/>
      <c r="C74" s="206"/>
      <c r="D74" s="206"/>
      <c r="E74" s="207">
        <v>541</v>
      </c>
      <c r="F74" s="206" t="s">
        <v>166</v>
      </c>
      <c r="G74" s="206">
        <v>2</v>
      </c>
      <c r="H74" s="198">
        <v>2</v>
      </c>
      <c r="I74" s="199"/>
      <c r="J74" s="397">
        <f t="shared" si="3"/>
        <v>0</v>
      </c>
      <c r="K74" s="397">
        <f t="shared" si="4"/>
        <v>0</v>
      </c>
      <c r="L74" s="398">
        <f t="shared" si="5"/>
        <v>0</v>
      </c>
    </row>
    <row r="75" spans="1:12" s="64" customFormat="1" x14ac:dyDescent="0.2">
      <c r="B75" s="194"/>
      <c r="C75" s="198"/>
      <c r="D75" s="198"/>
      <c r="E75" s="197"/>
      <c r="F75" s="198"/>
      <c r="G75" s="198"/>
      <c r="H75" s="198"/>
      <c r="I75" s="199"/>
      <c r="J75" s="397" t="str">
        <f t="shared" si="3"/>
        <v/>
      </c>
      <c r="K75" s="397" t="str">
        <f t="shared" si="4"/>
        <v/>
      </c>
      <c r="L75" s="398" t="str">
        <f t="shared" si="5"/>
        <v/>
      </c>
    </row>
    <row r="76" spans="1:12" s="64" customFormat="1" x14ac:dyDescent="0.2">
      <c r="B76" s="194"/>
      <c r="C76" s="198"/>
      <c r="D76" s="198"/>
      <c r="E76" s="197"/>
      <c r="F76" s="198"/>
      <c r="G76" s="198"/>
      <c r="H76" s="198"/>
      <c r="I76" s="199"/>
      <c r="J76" s="397" t="str">
        <f t="shared" si="3"/>
        <v/>
      </c>
      <c r="K76" s="397" t="str">
        <f t="shared" si="4"/>
        <v/>
      </c>
      <c r="L76" s="398" t="str">
        <f t="shared" si="5"/>
        <v/>
      </c>
    </row>
    <row r="77" spans="1:12" s="64" customFormat="1" x14ac:dyDescent="0.2">
      <c r="A77" s="64" t="s">
        <v>68</v>
      </c>
      <c r="B77" s="194"/>
      <c r="C77" s="198"/>
      <c r="D77" s="198"/>
      <c r="E77" s="197"/>
      <c r="F77" s="198"/>
      <c r="G77" s="198"/>
      <c r="H77" s="198"/>
      <c r="I77" s="199"/>
      <c r="J77" s="397" t="str">
        <f t="shared" si="3"/>
        <v/>
      </c>
      <c r="K77" s="397" t="str">
        <f t="shared" si="4"/>
        <v/>
      </c>
      <c r="L77" s="398" t="str">
        <f t="shared" si="5"/>
        <v/>
      </c>
    </row>
    <row r="78" spans="1:12" s="64" customFormat="1" x14ac:dyDescent="0.2">
      <c r="A78" s="64" t="s">
        <v>68</v>
      </c>
      <c r="B78" s="194"/>
      <c r="C78" s="195" t="s">
        <v>167</v>
      </c>
      <c r="D78" s="202" t="s">
        <v>168</v>
      </c>
      <c r="E78" s="197">
        <v>185.79</v>
      </c>
      <c r="F78" s="198" t="s">
        <v>82</v>
      </c>
      <c r="G78" s="198">
        <v>2</v>
      </c>
      <c r="H78" s="198">
        <v>2</v>
      </c>
      <c r="I78" s="199"/>
      <c r="J78" s="397">
        <f t="shared" si="3"/>
        <v>0</v>
      </c>
      <c r="K78" s="397">
        <f t="shared" si="4"/>
        <v>0</v>
      </c>
      <c r="L78" s="398">
        <f t="shared" si="5"/>
        <v>0</v>
      </c>
    </row>
    <row r="79" spans="1:12" s="64" customFormat="1" x14ac:dyDescent="0.2">
      <c r="A79" s="64" t="s">
        <v>68</v>
      </c>
      <c r="B79" s="194"/>
      <c r="C79" s="198"/>
      <c r="D79" s="198" t="s">
        <v>169</v>
      </c>
      <c r="E79" s="197">
        <v>265.33</v>
      </c>
      <c r="F79" s="198" t="s">
        <v>82</v>
      </c>
      <c r="G79" s="198">
        <v>2</v>
      </c>
      <c r="H79" s="198">
        <v>2</v>
      </c>
      <c r="I79" s="199"/>
      <c r="J79" s="397">
        <f t="shared" si="3"/>
        <v>0</v>
      </c>
      <c r="K79" s="397">
        <f t="shared" si="4"/>
        <v>0</v>
      </c>
      <c r="L79" s="398">
        <f t="shared" si="5"/>
        <v>0</v>
      </c>
    </row>
    <row r="80" spans="1:12" s="64" customFormat="1" x14ac:dyDescent="0.2">
      <c r="A80" s="64" t="s">
        <v>68</v>
      </c>
      <c r="B80" s="194"/>
      <c r="C80" s="198"/>
      <c r="D80" s="198" t="s">
        <v>96</v>
      </c>
      <c r="E80" s="197">
        <v>131.78</v>
      </c>
      <c r="F80" s="198" t="s">
        <v>82</v>
      </c>
      <c r="G80" s="198">
        <v>2</v>
      </c>
      <c r="H80" s="198">
        <v>2</v>
      </c>
      <c r="I80" s="199"/>
      <c r="J80" s="397">
        <f t="shared" si="3"/>
        <v>0</v>
      </c>
      <c r="K80" s="397">
        <f t="shared" si="4"/>
        <v>0</v>
      </c>
      <c r="L80" s="398">
        <f t="shared" si="5"/>
        <v>0</v>
      </c>
    </row>
    <row r="81" spans="1:12" s="64" customFormat="1" x14ac:dyDescent="0.2">
      <c r="A81" s="64" t="s">
        <v>68</v>
      </c>
      <c r="B81" s="194"/>
      <c r="C81" s="198"/>
      <c r="D81" s="198" t="s">
        <v>104</v>
      </c>
      <c r="E81" s="197">
        <v>49.68</v>
      </c>
      <c r="F81" s="198" t="s">
        <v>82</v>
      </c>
      <c r="G81" s="198">
        <v>2</v>
      </c>
      <c r="H81" s="198">
        <v>2</v>
      </c>
      <c r="I81" s="199"/>
      <c r="J81" s="397">
        <f t="shared" si="3"/>
        <v>0</v>
      </c>
      <c r="K81" s="397">
        <f t="shared" si="4"/>
        <v>0</v>
      </c>
      <c r="L81" s="398">
        <f t="shared" si="5"/>
        <v>0</v>
      </c>
    </row>
    <row r="82" spans="1:12" s="64" customFormat="1" x14ac:dyDescent="0.2">
      <c r="A82" s="64" t="s">
        <v>68</v>
      </c>
      <c r="B82" s="194"/>
      <c r="C82" s="198"/>
      <c r="D82" s="198"/>
      <c r="E82" s="197"/>
      <c r="F82" s="198"/>
      <c r="G82" s="198"/>
      <c r="H82" s="198"/>
      <c r="I82" s="199"/>
      <c r="J82" s="397" t="str">
        <f t="shared" si="3"/>
        <v/>
      </c>
      <c r="K82" s="397" t="str">
        <f t="shared" si="4"/>
        <v/>
      </c>
      <c r="L82" s="398" t="str">
        <f t="shared" si="5"/>
        <v/>
      </c>
    </row>
    <row r="83" spans="1:12" s="64" customFormat="1" x14ac:dyDescent="0.2">
      <c r="A83" s="64" t="s">
        <v>68</v>
      </c>
      <c r="B83" s="194"/>
      <c r="C83" s="195" t="s">
        <v>170</v>
      </c>
      <c r="D83" s="198" t="s">
        <v>96</v>
      </c>
      <c r="E83" s="197">
        <v>131.78</v>
      </c>
      <c r="F83" s="198" t="s">
        <v>128</v>
      </c>
      <c r="G83" s="198">
        <v>4</v>
      </c>
      <c r="H83" s="198">
        <v>2</v>
      </c>
      <c r="I83" s="199"/>
      <c r="J83" s="397">
        <f t="shared" si="3"/>
        <v>0</v>
      </c>
      <c r="K83" s="397">
        <f t="shared" si="4"/>
        <v>0</v>
      </c>
      <c r="L83" s="398">
        <f t="shared" si="5"/>
        <v>0</v>
      </c>
    </row>
    <row r="84" spans="1:12" s="64" customFormat="1" x14ac:dyDescent="0.2">
      <c r="A84" s="64" t="s">
        <v>68</v>
      </c>
      <c r="B84" s="194"/>
      <c r="C84" s="198"/>
      <c r="D84" s="198" t="s">
        <v>171</v>
      </c>
      <c r="E84" s="197">
        <v>331.67</v>
      </c>
      <c r="F84" s="198" t="s">
        <v>128</v>
      </c>
      <c r="G84" s="198">
        <v>4</v>
      </c>
      <c r="H84" s="198">
        <v>2</v>
      </c>
      <c r="I84" s="199"/>
      <c r="J84" s="397">
        <f t="shared" si="3"/>
        <v>0</v>
      </c>
      <c r="K84" s="397">
        <f t="shared" si="4"/>
        <v>0</v>
      </c>
      <c r="L84" s="398">
        <f t="shared" si="5"/>
        <v>0</v>
      </c>
    </row>
    <row r="85" spans="1:12" s="64" customFormat="1" x14ac:dyDescent="0.2">
      <c r="A85" s="64" t="s">
        <v>68</v>
      </c>
      <c r="B85" s="194"/>
      <c r="C85" s="198"/>
      <c r="D85" s="198" t="s">
        <v>171</v>
      </c>
      <c r="E85" s="197">
        <v>8.1999999999999993</v>
      </c>
      <c r="F85" s="198" t="s">
        <v>98</v>
      </c>
      <c r="G85" s="198">
        <v>2</v>
      </c>
      <c r="H85" s="198">
        <v>2</v>
      </c>
      <c r="I85" s="199"/>
      <c r="J85" s="397">
        <f t="shared" si="3"/>
        <v>0</v>
      </c>
      <c r="K85" s="397">
        <f t="shared" si="4"/>
        <v>0</v>
      </c>
      <c r="L85" s="398">
        <f t="shared" si="5"/>
        <v>0</v>
      </c>
    </row>
    <row r="86" spans="1:12" s="64" customFormat="1" x14ac:dyDescent="0.2">
      <c r="A86" s="64" t="s">
        <v>68</v>
      </c>
      <c r="B86" s="194"/>
      <c r="C86" s="198"/>
      <c r="D86" s="198" t="s">
        <v>107</v>
      </c>
      <c r="E86" s="197">
        <v>25.22</v>
      </c>
      <c r="F86" s="198" t="s">
        <v>128</v>
      </c>
      <c r="G86" s="198">
        <v>4</v>
      </c>
      <c r="H86" s="198">
        <v>2</v>
      </c>
      <c r="I86" s="199"/>
      <c r="J86" s="397">
        <f t="shared" si="3"/>
        <v>0</v>
      </c>
      <c r="K86" s="397">
        <f t="shared" si="4"/>
        <v>0</v>
      </c>
      <c r="L86" s="398">
        <f t="shared" si="5"/>
        <v>0</v>
      </c>
    </row>
    <row r="87" spans="1:12" s="64" customFormat="1" x14ac:dyDescent="0.2">
      <c r="A87" s="64" t="s">
        <v>68</v>
      </c>
      <c r="B87" s="194"/>
      <c r="C87" s="198"/>
      <c r="D87" s="198" t="s">
        <v>172</v>
      </c>
      <c r="E87" s="197">
        <v>213.22</v>
      </c>
      <c r="F87" s="198" t="s">
        <v>128</v>
      </c>
      <c r="G87" s="198">
        <v>4</v>
      </c>
      <c r="H87" s="198">
        <v>2</v>
      </c>
      <c r="I87" s="199"/>
      <c r="J87" s="397">
        <f t="shared" si="3"/>
        <v>0</v>
      </c>
      <c r="K87" s="397">
        <f t="shared" si="4"/>
        <v>0</v>
      </c>
      <c r="L87" s="398">
        <f t="shared" si="5"/>
        <v>0</v>
      </c>
    </row>
    <row r="88" spans="1:12" s="64" customFormat="1" x14ac:dyDescent="0.2">
      <c r="A88" s="64" t="s">
        <v>68</v>
      </c>
      <c r="B88" s="194"/>
      <c r="C88" s="198"/>
      <c r="D88" s="198" t="s">
        <v>172</v>
      </c>
      <c r="E88" s="197">
        <v>15.16</v>
      </c>
      <c r="F88" s="198" t="s">
        <v>98</v>
      </c>
      <c r="G88" s="198">
        <v>2</v>
      </c>
      <c r="H88" s="198">
        <v>2</v>
      </c>
      <c r="I88" s="199"/>
      <c r="J88" s="397">
        <f t="shared" si="3"/>
        <v>0</v>
      </c>
      <c r="K88" s="397">
        <f t="shared" si="4"/>
        <v>0</v>
      </c>
      <c r="L88" s="398">
        <f t="shared" si="5"/>
        <v>0</v>
      </c>
    </row>
    <row r="89" spans="1:12" s="64" customFormat="1" x14ac:dyDescent="0.2">
      <c r="A89" s="64" t="s">
        <v>68</v>
      </c>
      <c r="B89" s="194"/>
      <c r="C89" s="198"/>
      <c r="D89" s="198" t="s">
        <v>104</v>
      </c>
      <c r="E89" s="197">
        <v>9.6</v>
      </c>
      <c r="F89" s="198" t="s">
        <v>128</v>
      </c>
      <c r="G89" s="198">
        <v>4</v>
      </c>
      <c r="H89" s="198">
        <v>2</v>
      </c>
      <c r="I89" s="199"/>
      <c r="J89" s="397">
        <f t="shared" si="3"/>
        <v>0</v>
      </c>
      <c r="K89" s="397">
        <f t="shared" si="4"/>
        <v>0</v>
      </c>
      <c r="L89" s="398">
        <f t="shared" si="5"/>
        <v>0</v>
      </c>
    </row>
    <row r="90" spans="1:12" s="64" customFormat="1" x14ac:dyDescent="0.2">
      <c r="A90" s="64" t="s">
        <v>68</v>
      </c>
      <c r="B90" s="194"/>
      <c r="C90" s="198"/>
      <c r="D90" s="198" t="s">
        <v>104</v>
      </c>
      <c r="E90" s="197">
        <v>40.159999999999997</v>
      </c>
      <c r="F90" s="198" t="s">
        <v>173</v>
      </c>
      <c r="G90" s="198">
        <v>2</v>
      </c>
      <c r="H90" s="198">
        <v>2</v>
      </c>
      <c r="I90" s="199"/>
      <c r="J90" s="397">
        <f t="shared" si="3"/>
        <v>0</v>
      </c>
      <c r="K90" s="397">
        <f t="shared" si="4"/>
        <v>0</v>
      </c>
      <c r="L90" s="398">
        <f t="shared" si="5"/>
        <v>0</v>
      </c>
    </row>
    <row r="91" spans="1:12" s="64" customFormat="1" x14ac:dyDescent="0.2">
      <c r="A91" s="64" t="s">
        <v>68</v>
      </c>
      <c r="B91" s="194"/>
      <c r="C91" s="198"/>
      <c r="D91" s="198"/>
      <c r="E91" s="197"/>
      <c r="F91" s="198"/>
      <c r="G91" s="198"/>
      <c r="H91" s="198"/>
      <c r="I91" s="199"/>
      <c r="J91" s="397" t="str">
        <f t="shared" si="3"/>
        <v/>
      </c>
      <c r="K91" s="397" t="str">
        <f t="shared" si="4"/>
        <v/>
      </c>
      <c r="L91" s="398" t="str">
        <f t="shared" si="5"/>
        <v/>
      </c>
    </row>
    <row r="92" spans="1:12" s="64" customFormat="1" x14ac:dyDescent="0.2">
      <c r="A92" s="64" t="s">
        <v>68</v>
      </c>
      <c r="B92" s="194"/>
      <c r="C92" s="195" t="s">
        <v>174</v>
      </c>
      <c r="D92" s="198" t="s">
        <v>96</v>
      </c>
      <c r="E92" s="197">
        <v>24.6</v>
      </c>
      <c r="F92" s="198" t="s">
        <v>82</v>
      </c>
      <c r="G92" s="198">
        <v>2</v>
      </c>
      <c r="H92" s="198">
        <v>2</v>
      </c>
      <c r="I92" s="199"/>
      <c r="J92" s="397">
        <f t="shared" si="3"/>
        <v>0</v>
      </c>
      <c r="K92" s="397">
        <f t="shared" si="4"/>
        <v>0</v>
      </c>
      <c r="L92" s="398">
        <f t="shared" si="5"/>
        <v>0</v>
      </c>
    </row>
    <row r="93" spans="1:12" s="64" customFormat="1" x14ac:dyDescent="0.2">
      <c r="A93" s="64" t="s">
        <v>68</v>
      </c>
      <c r="B93" s="194"/>
      <c r="C93" s="198"/>
      <c r="D93" s="198" t="s">
        <v>175</v>
      </c>
      <c r="E93" s="197">
        <v>25.92</v>
      </c>
      <c r="F93" s="198" t="s">
        <v>82</v>
      </c>
      <c r="G93" s="198">
        <v>2</v>
      </c>
      <c r="H93" s="198">
        <v>2</v>
      </c>
      <c r="I93" s="199"/>
      <c r="J93" s="397">
        <f t="shared" si="3"/>
        <v>0</v>
      </c>
      <c r="K93" s="397">
        <f t="shared" si="4"/>
        <v>0</v>
      </c>
      <c r="L93" s="398">
        <f t="shared" si="5"/>
        <v>0</v>
      </c>
    </row>
    <row r="94" spans="1:12" s="64" customFormat="1" x14ac:dyDescent="0.2">
      <c r="A94" s="64" t="s">
        <v>68</v>
      </c>
      <c r="B94" s="194"/>
      <c r="C94" s="198"/>
      <c r="D94" s="198" t="s">
        <v>176</v>
      </c>
      <c r="E94" s="197">
        <v>36.21</v>
      </c>
      <c r="F94" s="198" t="s">
        <v>82</v>
      </c>
      <c r="G94" s="198">
        <v>2</v>
      </c>
      <c r="H94" s="198">
        <v>2</v>
      </c>
      <c r="I94" s="199"/>
      <c r="J94" s="397">
        <f t="shared" si="3"/>
        <v>0</v>
      </c>
      <c r="K94" s="397">
        <f t="shared" si="4"/>
        <v>0</v>
      </c>
      <c r="L94" s="398">
        <f t="shared" si="5"/>
        <v>0</v>
      </c>
    </row>
    <row r="95" spans="1:12" s="64" customFormat="1" x14ac:dyDescent="0.2">
      <c r="A95" s="64" t="s">
        <v>68</v>
      </c>
      <c r="B95" s="194"/>
      <c r="C95" s="198"/>
      <c r="D95" s="198" t="s">
        <v>177</v>
      </c>
      <c r="E95" s="197">
        <v>90</v>
      </c>
      <c r="F95" s="198" t="s">
        <v>82</v>
      </c>
      <c r="G95" s="198">
        <v>2</v>
      </c>
      <c r="H95" s="198">
        <v>2</v>
      </c>
      <c r="I95" s="199"/>
      <c r="J95" s="397">
        <f t="shared" si="3"/>
        <v>0</v>
      </c>
      <c r="K95" s="397">
        <f t="shared" si="4"/>
        <v>0</v>
      </c>
      <c r="L95" s="398">
        <f t="shared" si="5"/>
        <v>0</v>
      </c>
    </row>
    <row r="96" spans="1:12" s="64" customFormat="1" x14ac:dyDescent="0.2">
      <c r="A96" s="64" t="s">
        <v>68</v>
      </c>
      <c r="B96" s="194"/>
      <c r="C96" s="198"/>
      <c r="D96" s="198" t="s">
        <v>130</v>
      </c>
      <c r="E96" s="197">
        <v>16.66</v>
      </c>
      <c r="F96" s="198" t="s">
        <v>82</v>
      </c>
      <c r="G96" s="198">
        <v>2</v>
      </c>
      <c r="H96" s="198">
        <v>2</v>
      </c>
      <c r="I96" s="199"/>
      <c r="J96" s="397">
        <f t="shared" si="3"/>
        <v>0</v>
      </c>
      <c r="K96" s="397">
        <f t="shared" si="4"/>
        <v>0</v>
      </c>
      <c r="L96" s="398">
        <f t="shared" si="5"/>
        <v>0</v>
      </c>
    </row>
    <row r="97" spans="1:12" s="64" customFormat="1" x14ac:dyDescent="0.2">
      <c r="A97" s="64" t="s">
        <v>68</v>
      </c>
      <c r="B97" s="194"/>
      <c r="C97" s="198"/>
      <c r="D97" s="198" t="s">
        <v>144</v>
      </c>
      <c r="E97" s="197">
        <v>17.850000000000001</v>
      </c>
      <c r="F97" s="198" t="s">
        <v>82</v>
      </c>
      <c r="G97" s="198">
        <v>2</v>
      </c>
      <c r="H97" s="198">
        <v>2</v>
      </c>
      <c r="I97" s="199"/>
      <c r="J97" s="397">
        <f t="shared" si="3"/>
        <v>0</v>
      </c>
      <c r="K97" s="397">
        <f t="shared" si="4"/>
        <v>0</v>
      </c>
      <c r="L97" s="398">
        <f t="shared" si="5"/>
        <v>0</v>
      </c>
    </row>
    <row r="98" spans="1:12" s="64" customFormat="1" x14ac:dyDescent="0.2">
      <c r="A98" s="64" t="s">
        <v>68</v>
      </c>
      <c r="B98" s="194"/>
      <c r="C98" s="198"/>
      <c r="D98" s="198" t="s">
        <v>104</v>
      </c>
      <c r="E98" s="197">
        <v>23.32</v>
      </c>
      <c r="F98" s="198" t="s">
        <v>82</v>
      </c>
      <c r="G98" s="198">
        <v>2</v>
      </c>
      <c r="H98" s="198">
        <v>2</v>
      </c>
      <c r="I98" s="199"/>
      <c r="J98" s="397">
        <f t="shared" si="3"/>
        <v>0</v>
      </c>
      <c r="K98" s="397">
        <f t="shared" si="4"/>
        <v>0</v>
      </c>
      <c r="L98" s="398">
        <f t="shared" si="5"/>
        <v>0</v>
      </c>
    </row>
    <row r="99" spans="1:12" s="64" customFormat="1" x14ac:dyDescent="0.2">
      <c r="A99" s="64" t="s">
        <v>68</v>
      </c>
      <c r="B99" s="194"/>
      <c r="C99" s="198"/>
      <c r="D99" s="198" t="s">
        <v>178</v>
      </c>
      <c r="E99" s="197">
        <v>85</v>
      </c>
      <c r="F99" s="198" t="s">
        <v>147</v>
      </c>
      <c r="G99" s="198">
        <v>1</v>
      </c>
      <c r="H99" s="198">
        <v>2</v>
      </c>
      <c r="I99" s="199"/>
      <c r="J99" s="397">
        <f t="shared" si="3"/>
        <v>0</v>
      </c>
      <c r="K99" s="397">
        <f t="shared" si="4"/>
        <v>0</v>
      </c>
      <c r="L99" s="398">
        <f t="shared" si="5"/>
        <v>0</v>
      </c>
    </row>
    <row r="100" spans="1:12" s="64" customFormat="1" x14ac:dyDescent="0.2">
      <c r="A100" s="64" t="s">
        <v>68</v>
      </c>
      <c r="B100" s="194"/>
      <c r="C100" s="198"/>
      <c r="D100" s="198"/>
      <c r="E100" s="197"/>
      <c r="F100" s="198"/>
      <c r="G100" s="198"/>
      <c r="H100" s="198"/>
      <c r="I100" s="199"/>
      <c r="J100" s="397" t="str">
        <f t="shared" si="3"/>
        <v/>
      </c>
      <c r="K100" s="397" t="str">
        <f t="shared" si="4"/>
        <v/>
      </c>
      <c r="L100" s="398" t="str">
        <f t="shared" si="5"/>
        <v/>
      </c>
    </row>
    <row r="101" spans="1:12" s="64" customFormat="1" x14ac:dyDescent="0.2">
      <c r="A101" s="64" t="s">
        <v>68</v>
      </c>
      <c r="B101" s="194"/>
      <c r="C101" s="195" t="s">
        <v>179</v>
      </c>
      <c r="D101" s="198" t="s">
        <v>96</v>
      </c>
      <c r="E101" s="197">
        <v>8.3000000000000007</v>
      </c>
      <c r="F101" s="198" t="s">
        <v>82</v>
      </c>
      <c r="G101" s="198">
        <v>2</v>
      </c>
      <c r="H101" s="198">
        <v>2</v>
      </c>
      <c r="I101" s="199"/>
      <c r="J101" s="397">
        <f t="shared" si="3"/>
        <v>0</v>
      </c>
      <c r="K101" s="397">
        <f t="shared" si="4"/>
        <v>0</v>
      </c>
      <c r="L101" s="398">
        <f t="shared" si="5"/>
        <v>0</v>
      </c>
    </row>
    <row r="102" spans="1:12" s="64" customFormat="1" x14ac:dyDescent="0.2">
      <c r="A102" s="64" t="s">
        <v>68</v>
      </c>
      <c r="B102" s="194"/>
      <c r="C102" s="198"/>
      <c r="D102" s="201" t="s">
        <v>180</v>
      </c>
      <c r="E102" s="197">
        <v>23.54</v>
      </c>
      <c r="F102" s="198" t="s">
        <v>82</v>
      </c>
      <c r="G102" s="198">
        <v>2</v>
      </c>
      <c r="H102" s="198">
        <v>2</v>
      </c>
      <c r="I102" s="199"/>
      <c r="J102" s="397">
        <f t="shared" si="3"/>
        <v>0</v>
      </c>
      <c r="K102" s="397">
        <f t="shared" si="4"/>
        <v>0</v>
      </c>
      <c r="L102" s="398">
        <f t="shared" si="5"/>
        <v>0</v>
      </c>
    </row>
    <row r="103" spans="1:12" s="64" customFormat="1" x14ac:dyDescent="0.2">
      <c r="A103" s="64" t="s">
        <v>68</v>
      </c>
      <c r="B103" s="194"/>
      <c r="C103" s="198"/>
      <c r="D103" s="201" t="s">
        <v>181</v>
      </c>
      <c r="E103" s="197">
        <v>19.79</v>
      </c>
      <c r="F103" s="198" t="s">
        <v>82</v>
      </c>
      <c r="G103" s="198">
        <v>2</v>
      </c>
      <c r="H103" s="198">
        <v>2</v>
      </c>
      <c r="I103" s="199"/>
      <c r="J103" s="397">
        <f t="shared" si="3"/>
        <v>0</v>
      </c>
      <c r="K103" s="397">
        <f t="shared" si="4"/>
        <v>0</v>
      </c>
      <c r="L103" s="398">
        <f t="shared" si="5"/>
        <v>0</v>
      </c>
    </row>
    <row r="104" spans="1:12" s="64" customFormat="1" x14ac:dyDescent="0.2">
      <c r="A104" s="64" t="s">
        <v>68</v>
      </c>
      <c r="B104" s="194"/>
      <c r="C104" s="198"/>
      <c r="D104" s="198"/>
      <c r="E104" s="197"/>
      <c r="F104" s="198"/>
      <c r="G104" s="198"/>
      <c r="H104" s="198"/>
      <c r="I104" s="199"/>
      <c r="J104" s="397" t="str">
        <f t="shared" si="3"/>
        <v/>
      </c>
      <c r="K104" s="397" t="str">
        <f t="shared" si="4"/>
        <v/>
      </c>
      <c r="L104" s="398" t="str">
        <f t="shared" si="5"/>
        <v/>
      </c>
    </row>
    <row r="105" spans="1:12" s="208" customFormat="1" x14ac:dyDescent="0.2">
      <c r="B105" s="200"/>
      <c r="C105" s="209" t="s">
        <v>182</v>
      </c>
      <c r="D105" s="201" t="s">
        <v>183</v>
      </c>
      <c r="E105" s="203">
        <v>83.68</v>
      </c>
      <c r="F105" s="201" t="s">
        <v>82</v>
      </c>
      <c r="G105" s="201">
        <v>2</v>
      </c>
      <c r="H105" s="198">
        <v>2</v>
      </c>
      <c r="I105" s="199"/>
      <c r="J105" s="397">
        <f t="shared" si="3"/>
        <v>0</v>
      </c>
      <c r="K105" s="397">
        <f t="shared" si="4"/>
        <v>0</v>
      </c>
      <c r="L105" s="398">
        <f t="shared" si="5"/>
        <v>0</v>
      </c>
    </row>
    <row r="106" spans="1:12" s="208" customFormat="1" x14ac:dyDescent="0.2">
      <c r="B106" s="200"/>
      <c r="C106" s="209"/>
      <c r="D106" s="201" t="s">
        <v>184</v>
      </c>
      <c r="E106" s="203">
        <v>23.1</v>
      </c>
      <c r="F106" s="201"/>
      <c r="G106" s="201">
        <v>2</v>
      </c>
      <c r="H106" s="198">
        <v>2</v>
      </c>
      <c r="I106" s="199"/>
      <c r="J106" s="397">
        <f t="shared" si="3"/>
        <v>0</v>
      </c>
      <c r="K106" s="397">
        <f t="shared" si="4"/>
        <v>0</v>
      </c>
      <c r="L106" s="398">
        <f t="shared" si="5"/>
        <v>0</v>
      </c>
    </row>
    <row r="107" spans="1:12" s="208" customFormat="1" x14ac:dyDescent="0.2">
      <c r="B107" s="200"/>
      <c r="C107" s="209"/>
      <c r="D107" s="201" t="s">
        <v>185</v>
      </c>
      <c r="E107" s="203">
        <v>13.77</v>
      </c>
      <c r="F107" s="201"/>
      <c r="G107" s="201">
        <v>2</v>
      </c>
      <c r="H107" s="198">
        <v>2</v>
      </c>
      <c r="I107" s="199"/>
      <c r="J107" s="397">
        <f t="shared" si="3"/>
        <v>0</v>
      </c>
      <c r="K107" s="397">
        <f t="shared" si="4"/>
        <v>0</v>
      </c>
      <c r="L107" s="398">
        <f t="shared" si="5"/>
        <v>0</v>
      </c>
    </row>
    <row r="108" spans="1:12" s="208" customFormat="1" x14ac:dyDescent="0.2">
      <c r="B108" s="200"/>
      <c r="C108" s="209"/>
      <c r="D108" s="201"/>
      <c r="E108" s="203">
        <f>101.03-E107</f>
        <v>87.26</v>
      </c>
      <c r="F108" s="201"/>
      <c r="G108" s="201">
        <v>2</v>
      </c>
      <c r="H108" s="198">
        <v>2</v>
      </c>
      <c r="I108" s="199"/>
      <c r="J108" s="397">
        <f t="shared" si="3"/>
        <v>0</v>
      </c>
      <c r="K108" s="397">
        <f t="shared" si="4"/>
        <v>0</v>
      </c>
      <c r="L108" s="398">
        <f t="shared" si="5"/>
        <v>0</v>
      </c>
    </row>
    <row r="109" spans="1:12" s="208" customFormat="1" x14ac:dyDescent="0.2">
      <c r="B109" s="200"/>
      <c r="C109" s="209"/>
      <c r="D109" s="201" t="s">
        <v>144</v>
      </c>
      <c r="E109" s="203">
        <v>42</v>
      </c>
      <c r="F109" s="201"/>
      <c r="G109" s="201">
        <v>2</v>
      </c>
      <c r="H109" s="198">
        <v>2</v>
      </c>
      <c r="I109" s="199"/>
      <c r="J109" s="397">
        <f t="shared" si="3"/>
        <v>0</v>
      </c>
      <c r="K109" s="397">
        <f t="shared" si="4"/>
        <v>0</v>
      </c>
      <c r="L109" s="398">
        <f t="shared" si="5"/>
        <v>0</v>
      </c>
    </row>
    <row r="110" spans="1:12" s="208" customFormat="1" x14ac:dyDescent="0.2">
      <c r="B110" s="200"/>
      <c r="C110" s="209"/>
      <c r="D110" s="201"/>
      <c r="E110" s="203"/>
      <c r="F110" s="201"/>
      <c r="G110" s="201"/>
      <c r="H110" s="201"/>
      <c r="I110" s="199"/>
      <c r="J110" s="397" t="str">
        <f t="shared" si="3"/>
        <v/>
      </c>
      <c r="K110" s="397" t="str">
        <f t="shared" si="4"/>
        <v/>
      </c>
      <c r="L110" s="398" t="str">
        <f t="shared" si="5"/>
        <v/>
      </c>
    </row>
    <row r="111" spans="1:12" s="64" customFormat="1" x14ac:dyDescent="0.2">
      <c r="B111" s="194"/>
      <c r="C111" s="198"/>
      <c r="D111" s="198"/>
      <c r="E111" s="197"/>
      <c r="F111" s="198"/>
      <c r="G111" s="198"/>
      <c r="H111" s="198"/>
      <c r="I111" s="199"/>
      <c r="J111" s="397" t="str">
        <f t="shared" si="3"/>
        <v/>
      </c>
      <c r="K111" s="397" t="str">
        <f t="shared" si="4"/>
        <v/>
      </c>
      <c r="L111" s="398" t="str">
        <f t="shared" si="5"/>
        <v/>
      </c>
    </row>
    <row r="112" spans="1:12" s="64" customFormat="1" x14ac:dyDescent="0.2">
      <c r="A112" s="64" t="s">
        <v>68</v>
      </c>
      <c r="B112" s="194"/>
      <c r="C112" s="195" t="s">
        <v>186</v>
      </c>
      <c r="D112" s="198" t="s">
        <v>139</v>
      </c>
      <c r="E112" s="197">
        <v>49.4</v>
      </c>
      <c r="F112" s="198" t="s">
        <v>82</v>
      </c>
      <c r="G112" s="201">
        <v>2</v>
      </c>
      <c r="H112" s="198">
        <v>2</v>
      </c>
      <c r="I112" s="199"/>
      <c r="J112" s="397">
        <f t="shared" si="3"/>
        <v>0</v>
      </c>
      <c r="K112" s="397">
        <f t="shared" si="4"/>
        <v>0</v>
      </c>
      <c r="L112" s="398">
        <f t="shared" si="5"/>
        <v>0</v>
      </c>
    </row>
    <row r="113" spans="1:12" s="64" customFormat="1" x14ac:dyDescent="0.2">
      <c r="A113" s="64" t="s">
        <v>68</v>
      </c>
      <c r="B113" s="194"/>
      <c r="C113" s="198"/>
      <c r="D113" s="198" t="s">
        <v>139</v>
      </c>
      <c r="E113" s="197">
        <v>16</v>
      </c>
      <c r="F113" s="198" t="s">
        <v>128</v>
      </c>
      <c r="G113" s="198">
        <v>4</v>
      </c>
      <c r="H113" s="198">
        <v>2</v>
      </c>
      <c r="I113" s="199"/>
      <c r="J113" s="397">
        <f t="shared" si="3"/>
        <v>0</v>
      </c>
      <c r="K113" s="397">
        <f t="shared" si="4"/>
        <v>0</v>
      </c>
      <c r="L113" s="398">
        <f t="shared" si="5"/>
        <v>0</v>
      </c>
    </row>
    <row r="114" spans="1:12" s="64" customFormat="1" x14ac:dyDescent="0.2">
      <c r="A114" s="64" t="s">
        <v>68</v>
      </c>
      <c r="B114" s="194"/>
      <c r="C114" s="198"/>
      <c r="D114" s="198" t="s">
        <v>107</v>
      </c>
      <c r="E114" s="197">
        <v>283.05</v>
      </c>
      <c r="F114" s="198" t="s">
        <v>82</v>
      </c>
      <c r="G114" s="201">
        <v>2</v>
      </c>
      <c r="H114" s="198">
        <v>2</v>
      </c>
      <c r="I114" s="199"/>
      <c r="J114" s="397">
        <f t="shared" si="3"/>
        <v>0</v>
      </c>
      <c r="K114" s="397">
        <f t="shared" si="4"/>
        <v>0</v>
      </c>
      <c r="L114" s="398">
        <f t="shared" si="5"/>
        <v>0</v>
      </c>
    </row>
    <row r="115" spans="1:12" s="64" customFormat="1" x14ac:dyDescent="0.2">
      <c r="A115" s="64" t="s">
        <v>68</v>
      </c>
      <c r="B115" s="194"/>
      <c r="C115" s="198"/>
      <c r="D115" s="198"/>
      <c r="E115" s="197"/>
      <c r="F115" s="198"/>
      <c r="G115" s="198"/>
      <c r="H115" s="198"/>
      <c r="I115" s="199"/>
      <c r="J115" s="397" t="str">
        <f t="shared" si="3"/>
        <v/>
      </c>
      <c r="K115" s="397" t="str">
        <f t="shared" si="4"/>
        <v/>
      </c>
      <c r="L115" s="398" t="str">
        <f t="shared" si="5"/>
        <v/>
      </c>
    </row>
    <row r="116" spans="1:12" s="64" customFormat="1" x14ac:dyDescent="0.2">
      <c r="A116" s="64" t="s">
        <v>68</v>
      </c>
      <c r="B116" s="194"/>
      <c r="C116" s="195" t="s">
        <v>187</v>
      </c>
      <c r="D116" s="198" t="s">
        <v>139</v>
      </c>
      <c r="E116" s="197">
        <v>12.32</v>
      </c>
      <c r="F116" s="198" t="s">
        <v>82</v>
      </c>
      <c r="G116" s="201">
        <v>2</v>
      </c>
      <c r="H116" s="198">
        <v>2</v>
      </c>
      <c r="I116" s="199"/>
      <c r="J116" s="397">
        <f t="shared" si="3"/>
        <v>0</v>
      </c>
      <c r="K116" s="397">
        <f t="shared" si="4"/>
        <v>0</v>
      </c>
      <c r="L116" s="398">
        <f t="shared" si="5"/>
        <v>0</v>
      </c>
    </row>
    <row r="117" spans="1:12" s="64" customFormat="1" x14ac:dyDescent="0.2">
      <c r="A117" s="64" t="s">
        <v>68</v>
      </c>
      <c r="B117" s="194"/>
      <c r="C117" s="198"/>
      <c r="D117" s="198" t="s">
        <v>107</v>
      </c>
      <c r="E117" s="197">
        <v>61.11</v>
      </c>
      <c r="F117" s="198" t="s">
        <v>82</v>
      </c>
      <c r="G117" s="201">
        <v>2</v>
      </c>
      <c r="H117" s="198">
        <v>2</v>
      </c>
      <c r="I117" s="199"/>
      <c r="J117" s="397">
        <f t="shared" si="3"/>
        <v>0</v>
      </c>
      <c r="K117" s="397">
        <f t="shared" si="4"/>
        <v>0</v>
      </c>
      <c r="L117" s="398">
        <f t="shared" si="5"/>
        <v>0</v>
      </c>
    </row>
    <row r="118" spans="1:12" s="64" customFormat="1" x14ac:dyDescent="0.2">
      <c r="A118" s="64" t="s">
        <v>68</v>
      </c>
      <c r="B118" s="194"/>
      <c r="C118" s="198"/>
      <c r="D118" s="198"/>
      <c r="E118" s="197"/>
      <c r="F118" s="198"/>
      <c r="G118" s="198"/>
      <c r="H118" s="198"/>
      <c r="I118" s="199"/>
      <c r="J118" s="397" t="str">
        <f t="shared" si="3"/>
        <v/>
      </c>
      <c r="K118" s="397" t="str">
        <f t="shared" si="4"/>
        <v/>
      </c>
      <c r="L118" s="398" t="str">
        <f t="shared" si="5"/>
        <v/>
      </c>
    </row>
    <row r="119" spans="1:12" s="64" customFormat="1" x14ac:dyDescent="0.2">
      <c r="A119" s="64" t="s">
        <v>68</v>
      </c>
      <c r="B119" s="194"/>
      <c r="C119" s="195" t="s">
        <v>188</v>
      </c>
      <c r="D119" s="198"/>
      <c r="E119" s="197">
        <v>247.2</v>
      </c>
      <c r="F119" s="198" t="s">
        <v>82</v>
      </c>
      <c r="G119" s="201">
        <v>2</v>
      </c>
      <c r="H119" s="198">
        <v>2</v>
      </c>
      <c r="I119" s="199"/>
      <c r="J119" s="397">
        <f t="shared" si="3"/>
        <v>0</v>
      </c>
      <c r="K119" s="397">
        <f t="shared" si="4"/>
        <v>0</v>
      </c>
      <c r="L119" s="398">
        <f t="shared" si="5"/>
        <v>0</v>
      </c>
    </row>
    <row r="120" spans="1:12" s="64" customFormat="1" x14ac:dyDescent="0.2">
      <c r="A120" s="64" t="s">
        <v>68</v>
      </c>
      <c r="B120" s="194"/>
      <c r="C120" s="195"/>
      <c r="D120" s="198"/>
      <c r="E120" s="197">
        <v>124.8</v>
      </c>
      <c r="F120" s="198" t="s">
        <v>82</v>
      </c>
      <c r="G120" s="201">
        <v>2</v>
      </c>
      <c r="H120" s="198">
        <v>2</v>
      </c>
      <c r="I120" s="199"/>
      <c r="J120" s="397">
        <f t="shared" si="3"/>
        <v>0</v>
      </c>
      <c r="K120" s="397">
        <f t="shared" si="4"/>
        <v>0</v>
      </c>
      <c r="L120" s="398">
        <f t="shared" si="5"/>
        <v>0</v>
      </c>
    </row>
    <row r="121" spans="1:12" s="64" customFormat="1" x14ac:dyDescent="0.2">
      <c r="A121" s="64" t="s">
        <v>68</v>
      </c>
      <c r="B121" s="194"/>
      <c r="C121" s="198"/>
      <c r="D121" s="198"/>
      <c r="E121" s="197"/>
      <c r="F121" s="198"/>
      <c r="G121" s="198"/>
      <c r="H121" s="198"/>
      <c r="I121" s="199"/>
      <c r="J121" s="397" t="str">
        <f t="shared" si="3"/>
        <v/>
      </c>
      <c r="K121" s="397" t="str">
        <f t="shared" si="4"/>
        <v/>
      </c>
      <c r="L121" s="398" t="str">
        <f t="shared" si="5"/>
        <v/>
      </c>
    </row>
    <row r="122" spans="1:12" s="64" customFormat="1" x14ac:dyDescent="0.2">
      <c r="A122" s="64" t="s">
        <v>68</v>
      </c>
      <c r="B122" s="194"/>
      <c r="C122" s="195" t="s">
        <v>189</v>
      </c>
      <c r="D122" s="210"/>
      <c r="E122" s="197">
        <v>19.34</v>
      </c>
      <c r="F122" s="198" t="s">
        <v>190</v>
      </c>
      <c r="G122" s="201">
        <v>2</v>
      </c>
      <c r="H122" s="198">
        <v>2</v>
      </c>
      <c r="I122" s="199"/>
      <c r="J122" s="397">
        <f t="shared" si="3"/>
        <v>0</v>
      </c>
      <c r="K122" s="397">
        <f t="shared" si="4"/>
        <v>0</v>
      </c>
      <c r="L122" s="398">
        <f t="shared" si="5"/>
        <v>0</v>
      </c>
    </row>
    <row r="123" spans="1:12" s="64" customFormat="1" x14ac:dyDescent="0.2">
      <c r="A123" s="64" t="s">
        <v>68</v>
      </c>
      <c r="B123" s="194"/>
      <c r="C123" s="195"/>
      <c r="D123" s="198"/>
      <c r="E123" s="197">
        <v>28.44</v>
      </c>
      <c r="F123" s="198" t="s">
        <v>191</v>
      </c>
      <c r="G123" s="201">
        <v>2</v>
      </c>
      <c r="H123" s="198">
        <v>2</v>
      </c>
      <c r="I123" s="199"/>
      <c r="J123" s="397">
        <f t="shared" si="3"/>
        <v>0</v>
      </c>
      <c r="K123" s="397">
        <f t="shared" si="4"/>
        <v>0</v>
      </c>
      <c r="L123" s="398">
        <f t="shared" si="5"/>
        <v>0</v>
      </c>
    </row>
    <row r="124" spans="1:12" s="64" customFormat="1" x14ac:dyDescent="0.2">
      <c r="A124" s="64" t="s">
        <v>68</v>
      </c>
      <c r="B124" s="194"/>
      <c r="C124" s="195"/>
      <c r="D124" s="198"/>
      <c r="E124" s="197">
        <v>106.93</v>
      </c>
      <c r="F124" s="198" t="s">
        <v>190</v>
      </c>
      <c r="G124" s="201">
        <v>2</v>
      </c>
      <c r="H124" s="198">
        <v>2</v>
      </c>
      <c r="I124" s="199"/>
      <c r="J124" s="397">
        <f t="shared" si="3"/>
        <v>0</v>
      </c>
      <c r="K124" s="397">
        <f t="shared" si="4"/>
        <v>0</v>
      </c>
      <c r="L124" s="398">
        <f t="shared" si="5"/>
        <v>0</v>
      </c>
    </row>
    <row r="125" spans="1:12" s="64" customFormat="1" x14ac:dyDescent="0.2">
      <c r="A125" s="64" t="s">
        <v>68</v>
      </c>
      <c r="B125" s="194"/>
      <c r="C125" s="195"/>
      <c r="D125" s="198"/>
      <c r="E125" s="197">
        <v>55.46</v>
      </c>
      <c r="F125" s="198" t="s">
        <v>190</v>
      </c>
      <c r="G125" s="201">
        <v>2</v>
      </c>
      <c r="H125" s="198">
        <v>2</v>
      </c>
      <c r="I125" s="199"/>
      <c r="J125" s="397">
        <f t="shared" si="3"/>
        <v>0</v>
      </c>
      <c r="K125" s="397">
        <f t="shared" si="4"/>
        <v>0</v>
      </c>
      <c r="L125" s="398">
        <f t="shared" si="5"/>
        <v>0</v>
      </c>
    </row>
    <row r="126" spans="1:12" s="64" customFormat="1" x14ac:dyDescent="0.2">
      <c r="A126" s="64" t="s">
        <v>68</v>
      </c>
      <c r="B126" s="194"/>
      <c r="C126" s="195"/>
      <c r="D126" s="198"/>
      <c r="E126" s="197">
        <v>12.47</v>
      </c>
      <c r="F126" s="198" t="s">
        <v>190</v>
      </c>
      <c r="G126" s="201">
        <v>2</v>
      </c>
      <c r="H126" s="198">
        <v>2</v>
      </c>
      <c r="I126" s="199"/>
      <c r="J126" s="397">
        <f t="shared" si="3"/>
        <v>0</v>
      </c>
      <c r="K126" s="397">
        <f t="shared" si="4"/>
        <v>0</v>
      </c>
      <c r="L126" s="398">
        <f t="shared" si="5"/>
        <v>0</v>
      </c>
    </row>
    <row r="127" spans="1:12" s="64" customFormat="1" x14ac:dyDescent="0.2">
      <c r="A127" s="64" t="s">
        <v>68</v>
      </c>
      <c r="B127" s="194"/>
      <c r="C127" s="195"/>
      <c r="D127" s="198"/>
      <c r="E127" s="197">
        <v>31.66</v>
      </c>
      <c r="F127" s="198" t="s">
        <v>192</v>
      </c>
      <c r="G127" s="201">
        <v>2</v>
      </c>
      <c r="H127" s="198">
        <v>2</v>
      </c>
      <c r="I127" s="199"/>
      <c r="J127" s="397">
        <f t="shared" si="3"/>
        <v>0</v>
      </c>
      <c r="K127" s="397">
        <f t="shared" si="4"/>
        <v>0</v>
      </c>
      <c r="L127" s="398">
        <f t="shared" si="5"/>
        <v>0</v>
      </c>
    </row>
    <row r="128" spans="1:12" s="64" customFormat="1" x14ac:dyDescent="0.2">
      <c r="A128" s="64" t="s">
        <v>68</v>
      </c>
      <c r="B128" s="194"/>
      <c r="C128" s="195"/>
      <c r="D128" s="198"/>
      <c r="E128" s="197">
        <v>429.06</v>
      </c>
      <c r="F128" s="198" t="s">
        <v>164</v>
      </c>
      <c r="G128" s="201">
        <v>2</v>
      </c>
      <c r="H128" s="198">
        <v>2</v>
      </c>
      <c r="I128" s="199"/>
      <c r="J128" s="397">
        <f t="shared" si="3"/>
        <v>0</v>
      </c>
      <c r="K128" s="397">
        <f t="shared" si="4"/>
        <v>0</v>
      </c>
      <c r="L128" s="398">
        <f t="shared" si="5"/>
        <v>0</v>
      </c>
    </row>
    <row r="129" spans="1:12" s="64" customFormat="1" x14ac:dyDescent="0.2">
      <c r="A129" s="64" t="s">
        <v>68</v>
      </c>
      <c r="B129" s="194"/>
      <c r="C129" s="198"/>
      <c r="D129" s="198"/>
      <c r="E129" s="197">
        <v>3.14</v>
      </c>
      <c r="F129" s="198" t="s">
        <v>193</v>
      </c>
      <c r="G129" s="201">
        <v>2</v>
      </c>
      <c r="H129" s="198">
        <v>2</v>
      </c>
      <c r="I129" s="199"/>
      <c r="J129" s="397">
        <f t="shared" si="3"/>
        <v>0</v>
      </c>
      <c r="K129" s="397">
        <f t="shared" si="4"/>
        <v>0</v>
      </c>
      <c r="L129" s="398">
        <f t="shared" si="5"/>
        <v>0</v>
      </c>
    </row>
    <row r="130" spans="1:12" s="64" customFormat="1" x14ac:dyDescent="0.2">
      <c r="A130" s="64" t="s">
        <v>68</v>
      </c>
      <c r="B130" s="194"/>
      <c r="C130" s="198"/>
      <c r="D130" s="198"/>
      <c r="E130" s="197"/>
      <c r="F130" s="198"/>
      <c r="G130" s="198"/>
      <c r="H130" s="198"/>
      <c r="I130" s="199"/>
      <c r="J130" s="397" t="str">
        <f t="shared" si="3"/>
        <v/>
      </c>
      <c r="K130" s="397" t="str">
        <f t="shared" si="4"/>
        <v/>
      </c>
      <c r="L130" s="398" t="str">
        <f t="shared" si="5"/>
        <v/>
      </c>
    </row>
    <row r="131" spans="1:12" s="64" customFormat="1" x14ac:dyDescent="0.2">
      <c r="A131" s="64" t="s">
        <v>68</v>
      </c>
      <c r="B131" s="194"/>
      <c r="C131" s="195" t="s">
        <v>194</v>
      </c>
      <c r="D131" s="198" t="s">
        <v>96</v>
      </c>
      <c r="E131" s="197">
        <v>59.12</v>
      </c>
      <c r="F131" s="198" t="s">
        <v>82</v>
      </c>
      <c r="G131" s="201">
        <v>2</v>
      </c>
      <c r="H131" s="198">
        <v>2</v>
      </c>
      <c r="I131" s="199"/>
      <c r="J131" s="397">
        <f t="shared" si="3"/>
        <v>0</v>
      </c>
      <c r="K131" s="397">
        <f t="shared" si="4"/>
        <v>0</v>
      </c>
      <c r="L131" s="398">
        <f t="shared" si="5"/>
        <v>0</v>
      </c>
    </row>
    <row r="132" spans="1:12" s="64" customFormat="1" x14ac:dyDescent="0.2">
      <c r="A132" s="64" t="s">
        <v>68</v>
      </c>
      <c r="B132" s="194"/>
      <c r="C132" s="198"/>
      <c r="D132" s="198" t="s">
        <v>139</v>
      </c>
      <c r="E132" s="197">
        <v>14.97</v>
      </c>
      <c r="F132" s="198" t="s">
        <v>82</v>
      </c>
      <c r="G132" s="201">
        <v>2</v>
      </c>
      <c r="H132" s="198">
        <v>2</v>
      </c>
      <c r="I132" s="199"/>
      <c r="J132" s="397">
        <f t="shared" si="3"/>
        <v>0</v>
      </c>
      <c r="K132" s="397">
        <f t="shared" si="4"/>
        <v>0</v>
      </c>
      <c r="L132" s="398">
        <f t="shared" si="5"/>
        <v>0</v>
      </c>
    </row>
    <row r="133" spans="1:12" s="64" customFormat="1" x14ac:dyDescent="0.2">
      <c r="A133" s="64" t="s">
        <v>68</v>
      </c>
      <c r="B133" s="194"/>
      <c r="C133" s="198"/>
      <c r="D133" s="198" t="s">
        <v>195</v>
      </c>
      <c r="E133" s="197">
        <v>119.49</v>
      </c>
      <c r="F133" s="198" t="s">
        <v>82</v>
      </c>
      <c r="G133" s="201">
        <v>2</v>
      </c>
      <c r="H133" s="198">
        <v>2</v>
      </c>
      <c r="I133" s="199"/>
      <c r="J133" s="397">
        <f t="shared" si="3"/>
        <v>0</v>
      </c>
      <c r="K133" s="397">
        <f t="shared" si="4"/>
        <v>0</v>
      </c>
      <c r="L133" s="398">
        <f t="shared" si="5"/>
        <v>0</v>
      </c>
    </row>
    <row r="134" spans="1:12" s="64" customFormat="1" x14ac:dyDescent="0.2">
      <c r="A134" s="64" t="s">
        <v>68</v>
      </c>
      <c r="B134" s="194"/>
      <c r="C134" s="198"/>
      <c r="D134" s="198" t="s">
        <v>196</v>
      </c>
      <c r="E134" s="197">
        <v>143.03</v>
      </c>
      <c r="F134" s="198" t="s">
        <v>82</v>
      </c>
      <c r="G134" s="201">
        <v>2</v>
      </c>
      <c r="H134" s="198">
        <v>2</v>
      </c>
      <c r="I134" s="199"/>
      <c r="J134" s="397">
        <f t="shared" si="3"/>
        <v>0</v>
      </c>
      <c r="K134" s="397">
        <f t="shared" si="4"/>
        <v>0</v>
      </c>
      <c r="L134" s="398">
        <f t="shared" si="5"/>
        <v>0</v>
      </c>
    </row>
    <row r="135" spans="1:12" s="64" customFormat="1" x14ac:dyDescent="0.2">
      <c r="A135" s="64" t="s">
        <v>68</v>
      </c>
      <c r="B135" s="194"/>
      <c r="C135" s="198"/>
      <c r="D135" s="198" t="s">
        <v>130</v>
      </c>
      <c r="E135" s="197">
        <v>143.03</v>
      </c>
      <c r="F135" s="198" t="s">
        <v>82</v>
      </c>
      <c r="G135" s="201">
        <v>2</v>
      </c>
      <c r="H135" s="198">
        <v>2</v>
      </c>
      <c r="I135" s="199"/>
      <c r="J135" s="397">
        <f t="shared" si="3"/>
        <v>0</v>
      </c>
      <c r="K135" s="397">
        <f t="shared" si="4"/>
        <v>0</v>
      </c>
      <c r="L135" s="398">
        <f t="shared" si="5"/>
        <v>0</v>
      </c>
    </row>
    <row r="136" spans="1:12" s="64" customFormat="1" x14ac:dyDescent="0.2">
      <c r="A136" s="64" t="s">
        <v>68</v>
      </c>
      <c r="B136" s="194"/>
      <c r="C136" s="198"/>
      <c r="D136" s="198" t="s">
        <v>197</v>
      </c>
      <c r="E136" s="197">
        <v>143.03</v>
      </c>
      <c r="F136" s="198" t="s">
        <v>82</v>
      </c>
      <c r="G136" s="201">
        <v>2</v>
      </c>
      <c r="H136" s="198">
        <v>2</v>
      </c>
      <c r="I136" s="199"/>
      <c r="J136" s="397">
        <f t="shared" ref="J136:J187" si="6">IF(G136&gt;0,I136*G136,"")</f>
        <v>0</v>
      </c>
      <c r="K136" s="397">
        <f t="shared" ref="K136:K187" si="7">IF(G136&gt;0,J136*E136,"")</f>
        <v>0</v>
      </c>
      <c r="L136" s="398">
        <f t="shared" ref="L136:L187" si="8">IF(G136&gt;0,K136*H136,"")</f>
        <v>0</v>
      </c>
    </row>
    <row r="137" spans="1:12" s="64" customFormat="1" x14ac:dyDescent="0.2">
      <c r="A137" s="64" t="s">
        <v>68</v>
      </c>
      <c r="B137" s="194"/>
      <c r="C137" s="198"/>
      <c r="D137" s="198" t="s">
        <v>198</v>
      </c>
      <c r="E137" s="197">
        <v>143.03</v>
      </c>
      <c r="F137" s="198" t="s">
        <v>82</v>
      </c>
      <c r="G137" s="201">
        <v>2</v>
      </c>
      <c r="H137" s="198">
        <v>2</v>
      </c>
      <c r="I137" s="199"/>
      <c r="J137" s="397">
        <f t="shared" si="6"/>
        <v>0</v>
      </c>
      <c r="K137" s="397">
        <f t="shared" si="7"/>
        <v>0</v>
      </c>
      <c r="L137" s="398">
        <f t="shared" si="8"/>
        <v>0</v>
      </c>
    </row>
    <row r="138" spans="1:12" s="64" customFormat="1" x14ac:dyDescent="0.2">
      <c r="A138" s="64" t="s">
        <v>68</v>
      </c>
      <c r="B138" s="194"/>
      <c r="C138" s="198"/>
      <c r="D138" s="198" t="s">
        <v>104</v>
      </c>
      <c r="E138" s="197">
        <v>22.68</v>
      </c>
      <c r="F138" s="198" t="s">
        <v>82</v>
      </c>
      <c r="G138" s="201">
        <v>2</v>
      </c>
      <c r="H138" s="198">
        <v>2</v>
      </c>
      <c r="I138" s="199"/>
      <c r="J138" s="397">
        <f t="shared" si="6"/>
        <v>0</v>
      </c>
      <c r="K138" s="397">
        <f t="shared" si="7"/>
        <v>0</v>
      </c>
      <c r="L138" s="398">
        <f t="shared" si="8"/>
        <v>0</v>
      </c>
    </row>
    <row r="139" spans="1:12" s="64" customFormat="1" x14ac:dyDescent="0.2">
      <c r="A139" s="64" t="s">
        <v>68</v>
      </c>
      <c r="B139" s="194"/>
      <c r="C139" s="198"/>
      <c r="D139" s="198" t="s">
        <v>96</v>
      </c>
      <c r="E139" s="197">
        <v>13.52</v>
      </c>
      <c r="F139" s="198" t="s">
        <v>82</v>
      </c>
      <c r="G139" s="201">
        <v>2</v>
      </c>
      <c r="H139" s="198">
        <v>2</v>
      </c>
      <c r="I139" s="199"/>
      <c r="J139" s="397">
        <f t="shared" si="6"/>
        <v>0</v>
      </c>
      <c r="K139" s="397">
        <f t="shared" si="7"/>
        <v>0</v>
      </c>
      <c r="L139" s="398">
        <f t="shared" si="8"/>
        <v>0</v>
      </c>
    </row>
    <row r="140" spans="1:12" s="64" customFormat="1" x14ac:dyDescent="0.2">
      <c r="A140" s="64" t="s">
        <v>68</v>
      </c>
      <c r="B140" s="194"/>
      <c r="C140" s="198"/>
      <c r="D140" s="198" t="s">
        <v>199</v>
      </c>
      <c r="E140" s="197">
        <v>45.6</v>
      </c>
      <c r="F140" s="198" t="s">
        <v>82</v>
      </c>
      <c r="G140" s="201">
        <v>2</v>
      </c>
      <c r="H140" s="198">
        <v>2</v>
      </c>
      <c r="I140" s="199"/>
      <c r="J140" s="397">
        <f t="shared" si="6"/>
        <v>0</v>
      </c>
      <c r="K140" s="397">
        <f t="shared" si="7"/>
        <v>0</v>
      </c>
      <c r="L140" s="398">
        <f t="shared" si="8"/>
        <v>0</v>
      </c>
    </row>
    <row r="141" spans="1:12" s="64" customFormat="1" x14ac:dyDescent="0.2">
      <c r="A141" s="64" t="s">
        <v>68</v>
      </c>
      <c r="B141" s="194"/>
      <c r="C141" s="198"/>
      <c r="D141" s="198"/>
      <c r="E141" s="197"/>
      <c r="F141" s="198"/>
      <c r="G141" s="198"/>
      <c r="H141" s="198"/>
      <c r="I141" s="199"/>
      <c r="J141" s="397" t="str">
        <f t="shared" si="6"/>
        <v/>
      </c>
      <c r="K141" s="397" t="str">
        <f t="shared" si="7"/>
        <v/>
      </c>
      <c r="L141" s="398" t="str">
        <f t="shared" si="8"/>
        <v/>
      </c>
    </row>
    <row r="142" spans="1:12" s="64" customFormat="1" x14ac:dyDescent="0.2">
      <c r="A142" s="64" t="s">
        <v>68</v>
      </c>
      <c r="B142" s="194"/>
      <c r="C142" s="195" t="s">
        <v>200</v>
      </c>
      <c r="D142" s="198"/>
      <c r="E142" s="197">
        <v>86.43</v>
      </c>
      <c r="F142" s="198" t="s">
        <v>82</v>
      </c>
      <c r="G142" s="201">
        <v>2</v>
      </c>
      <c r="H142" s="198">
        <v>2</v>
      </c>
      <c r="I142" s="199"/>
      <c r="J142" s="397">
        <f t="shared" si="6"/>
        <v>0</v>
      </c>
      <c r="K142" s="397">
        <f t="shared" si="7"/>
        <v>0</v>
      </c>
      <c r="L142" s="398">
        <f t="shared" si="8"/>
        <v>0</v>
      </c>
    </row>
    <row r="143" spans="1:12" s="64" customFormat="1" x14ac:dyDescent="0.2">
      <c r="A143" s="64" t="s">
        <v>68</v>
      </c>
      <c r="B143" s="194"/>
      <c r="C143" s="198"/>
      <c r="D143" s="198"/>
      <c r="E143" s="197">
        <v>136.80000000000001</v>
      </c>
      <c r="F143" s="198" t="s">
        <v>201</v>
      </c>
      <c r="G143" s="198">
        <v>1</v>
      </c>
      <c r="H143" s="198">
        <v>2</v>
      </c>
      <c r="I143" s="199"/>
      <c r="J143" s="397">
        <f t="shared" si="6"/>
        <v>0</v>
      </c>
      <c r="K143" s="397">
        <f t="shared" si="7"/>
        <v>0</v>
      </c>
      <c r="L143" s="398">
        <f t="shared" si="8"/>
        <v>0</v>
      </c>
    </row>
    <row r="144" spans="1:12" s="64" customFormat="1" x14ac:dyDescent="0.2">
      <c r="A144" s="64" t="s">
        <v>68</v>
      </c>
      <c r="B144" s="194"/>
      <c r="C144" s="198"/>
      <c r="D144" s="198"/>
      <c r="E144" s="197"/>
      <c r="F144" s="198"/>
      <c r="G144" s="198"/>
      <c r="H144" s="198"/>
      <c r="I144" s="199"/>
      <c r="J144" s="397" t="str">
        <f t="shared" si="6"/>
        <v/>
      </c>
      <c r="K144" s="397" t="str">
        <f t="shared" si="7"/>
        <v/>
      </c>
      <c r="L144" s="398" t="str">
        <f t="shared" si="8"/>
        <v/>
      </c>
    </row>
    <row r="145" spans="1:12" s="64" customFormat="1" x14ac:dyDescent="0.2">
      <c r="A145" s="64" t="s">
        <v>68</v>
      </c>
      <c r="B145" s="194"/>
      <c r="C145" s="195" t="s">
        <v>202</v>
      </c>
      <c r="D145" s="198" t="s">
        <v>203</v>
      </c>
      <c r="E145" s="197">
        <v>80.92</v>
      </c>
      <c r="F145" s="198" t="s">
        <v>82</v>
      </c>
      <c r="G145" s="201">
        <v>2</v>
      </c>
      <c r="H145" s="198">
        <v>2</v>
      </c>
      <c r="I145" s="199"/>
      <c r="J145" s="397">
        <f t="shared" si="6"/>
        <v>0</v>
      </c>
      <c r="K145" s="397">
        <f t="shared" si="7"/>
        <v>0</v>
      </c>
      <c r="L145" s="398">
        <f t="shared" si="8"/>
        <v>0</v>
      </c>
    </row>
    <row r="146" spans="1:12" s="64" customFormat="1" x14ac:dyDescent="0.2">
      <c r="A146" s="64" t="s">
        <v>68</v>
      </c>
      <c r="B146" s="194"/>
      <c r="C146" s="198"/>
      <c r="D146" s="198" t="s">
        <v>130</v>
      </c>
      <c r="E146" s="197">
        <v>121</v>
      </c>
      <c r="F146" s="198" t="s">
        <v>82</v>
      </c>
      <c r="G146" s="201">
        <v>2</v>
      </c>
      <c r="H146" s="198">
        <v>2</v>
      </c>
      <c r="I146" s="199"/>
      <c r="J146" s="397">
        <f t="shared" si="6"/>
        <v>0</v>
      </c>
      <c r="K146" s="397">
        <f t="shared" si="7"/>
        <v>0</v>
      </c>
      <c r="L146" s="398">
        <f t="shared" si="8"/>
        <v>0</v>
      </c>
    </row>
    <row r="147" spans="1:12" s="64" customFormat="1" x14ac:dyDescent="0.2">
      <c r="A147" s="64" t="s">
        <v>68</v>
      </c>
      <c r="B147" s="194"/>
      <c r="C147" s="198"/>
      <c r="D147" s="198" t="s">
        <v>144</v>
      </c>
      <c r="E147" s="197">
        <v>121</v>
      </c>
      <c r="F147" s="198" t="s">
        <v>82</v>
      </c>
      <c r="G147" s="201">
        <v>2</v>
      </c>
      <c r="H147" s="198">
        <v>2</v>
      </c>
      <c r="I147" s="199"/>
      <c r="J147" s="397">
        <f t="shared" si="6"/>
        <v>0</v>
      </c>
      <c r="K147" s="397">
        <f t="shared" si="7"/>
        <v>0</v>
      </c>
      <c r="L147" s="398">
        <f t="shared" si="8"/>
        <v>0</v>
      </c>
    </row>
    <row r="148" spans="1:12" s="64" customFormat="1" x14ac:dyDescent="0.2">
      <c r="A148" s="64" t="s">
        <v>68</v>
      </c>
      <c r="B148" s="194"/>
      <c r="C148" s="198"/>
      <c r="D148" s="198" t="s">
        <v>132</v>
      </c>
      <c r="E148" s="197">
        <v>121</v>
      </c>
      <c r="F148" s="198" t="s">
        <v>82</v>
      </c>
      <c r="G148" s="201">
        <v>2</v>
      </c>
      <c r="H148" s="198">
        <v>2</v>
      </c>
      <c r="I148" s="199"/>
      <c r="J148" s="397">
        <f t="shared" si="6"/>
        <v>0</v>
      </c>
      <c r="K148" s="397">
        <f t="shared" si="7"/>
        <v>0</v>
      </c>
      <c r="L148" s="398">
        <f t="shared" si="8"/>
        <v>0</v>
      </c>
    </row>
    <row r="149" spans="1:12" s="64" customFormat="1" x14ac:dyDescent="0.2">
      <c r="A149" s="64" t="s">
        <v>68</v>
      </c>
      <c r="B149" s="194"/>
      <c r="C149" s="198"/>
      <c r="D149" s="198" t="s">
        <v>104</v>
      </c>
      <c r="E149" s="197">
        <v>22.68</v>
      </c>
      <c r="F149" s="198" t="s">
        <v>82</v>
      </c>
      <c r="G149" s="201">
        <v>2</v>
      </c>
      <c r="H149" s="198">
        <v>2</v>
      </c>
      <c r="I149" s="199"/>
      <c r="J149" s="397">
        <f t="shared" si="6"/>
        <v>0</v>
      </c>
      <c r="K149" s="397">
        <f t="shared" si="7"/>
        <v>0</v>
      </c>
      <c r="L149" s="398">
        <f t="shared" si="8"/>
        <v>0</v>
      </c>
    </row>
    <row r="150" spans="1:12" s="64" customFormat="1" x14ac:dyDescent="0.2">
      <c r="A150" s="64" t="s">
        <v>68</v>
      </c>
      <c r="B150" s="194"/>
      <c r="C150" s="198"/>
      <c r="D150" s="198" t="s">
        <v>96</v>
      </c>
      <c r="E150" s="197">
        <v>13.52</v>
      </c>
      <c r="F150" s="198" t="s">
        <v>82</v>
      </c>
      <c r="G150" s="201">
        <v>2</v>
      </c>
      <c r="H150" s="198">
        <v>2</v>
      </c>
      <c r="I150" s="199"/>
      <c r="J150" s="397">
        <f t="shared" si="6"/>
        <v>0</v>
      </c>
      <c r="K150" s="397">
        <f t="shared" si="7"/>
        <v>0</v>
      </c>
      <c r="L150" s="398">
        <f t="shared" si="8"/>
        <v>0</v>
      </c>
    </row>
    <row r="151" spans="1:12" s="64" customFormat="1" x14ac:dyDescent="0.2">
      <c r="A151" s="64" t="s">
        <v>68</v>
      </c>
      <c r="B151" s="194"/>
      <c r="C151" s="198"/>
      <c r="D151" s="198" t="s">
        <v>199</v>
      </c>
      <c r="E151" s="197">
        <v>45.6</v>
      </c>
      <c r="F151" s="198" t="s">
        <v>82</v>
      </c>
      <c r="G151" s="201">
        <v>2</v>
      </c>
      <c r="H151" s="198">
        <v>2</v>
      </c>
      <c r="I151" s="199"/>
      <c r="J151" s="397">
        <f t="shared" si="6"/>
        <v>0</v>
      </c>
      <c r="K151" s="397">
        <f t="shared" si="7"/>
        <v>0</v>
      </c>
      <c r="L151" s="398">
        <f t="shared" si="8"/>
        <v>0</v>
      </c>
    </row>
    <row r="152" spans="1:12" s="64" customFormat="1" x14ac:dyDescent="0.2">
      <c r="A152" s="64" t="s">
        <v>68</v>
      </c>
      <c r="B152" s="194"/>
      <c r="C152" s="198" t="s">
        <v>202</v>
      </c>
      <c r="D152" s="198" t="s">
        <v>203</v>
      </c>
      <c r="E152" s="197">
        <v>159.16999999999999</v>
      </c>
      <c r="F152" s="198" t="s">
        <v>201</v>
      </c>
      <c r="G152" s="198">
        <v>1</v>
      </c>
      <c r="H152" s="198">
        <v>2</v>
      </c>
      <c r="I152" s="199"/>
      <c r="J152" s="397">
        <f t="shared" si="6"/>
        <v>0</v>
      </c>
      <c r="K152" s="397">
        <f t="shared" si="7"/>
        <v>0</v>
      </c>
      <c r="L152" s="398">
        <f t="shared" si="8"/>
        <v>0</v>
      </c>
    </row>
    <row r="153" spans="1:12" s="64" customFormat="1" x14ac:dyDescent="0.2">
      <c r="A153" s="64" t="s">
        <v>68</v>
      </c>
      <c r="B153" s="194"/>
      <c r="C153" s="198"/>
      <c r="D153" s="198" t="s">
        <v>139</v>
      </c>
      <c r="E153" s="197">
        <v>21.42</v>
      </c>
      <c r="F153" s="211" t="s">
        <v>82</v>
      </c>
      <c r="G153" s="201">
        <v>2</v>
      </c>
      <c r="H153" s="198">
        <v>2</v>
      </c>
      <c r="I153" s="199"/>
      <c r="J153" s="397">
        <f t="shared" si="6"/>
        <v>0</v>
      </c>
      <c r="K153" s="397">
        <f t="shared" si="7"/>
        <v>0</v>
      </c>
      <c r="L153" s="398">
        <f t="shared" si="8"/>
        <v>0</v>
      </c>
    </row>
    <row r="154" spans="1:12" s="64" customFormat="1" x14ac:dyDescent="0.2">
      <c r="A154" s="64" t="s">
        <v>68</v>
      </c>
      <c r="B154" s="194"/>
      <c r="C154" s="198"/>
      <c r="D154" s="198"/>
      <c r="E154" s="198"/>
      <c r="F154" s="198"/>
      <c r="G154" s="198"/>
      <c r="H154" s="198"/>
      <c r="I154" s="199"/>
      <c r="J154" s="397" t="str">
        <f t="shared" si="6"/>
        <v/>
      </c>
      <c r="K154" s="397" t="str">
        <f t="shared" si="7"/>
        <v/>
      </c>
      <c r="L154" s="398" t="str">
        <f t="shared" si="8"/>
        <v/>
      </c>
    </row>
    <row r="155" spans="1:12" s="64" customFormat="1" x14ac:dyDescent="0.2">
      <c r="A155" s="64" t="s">
        <v>68</v>
      </c>
      <c r="B155" s="194"/>
      <c r="C155" s="195" t="s">
        <v>204</v>
      </c>
      <c r="D155" s="198"/>
      <c r="E155" s="197">
        <v>66.930000000000007</v>
      </c>
      <c r="F155" s="198" t="s">
        <v>82</v>
      </c>
      <c r="G155" s="198"/>
      <c r="H155" s="198"/>
      <c r="I155" s="199"/>
      <c r="J155" s="397" t="str">
        <f t="shared" si="6"/>
        <v/>
      </c>
      <c r="K155" s="397" t="str">
        <f t="shared" si="7"/>
        <v/>
      </c>
      <c r="L155" s="398" t="str">
        <f t="shared" si="8"/>
        <v/>
      </c>
    </row>
    <row r="156" spans="1:12" s="64" customFormat="1" x14ac:dyDescent="0.2">
      <c r="A156" s="64" t="s">
        <v>68</v>
      </c>
      <c r="B156" s="194"/>
      <c r="C156" s="198" t="s">
        <v>204</v>
      </c>
      <c r="D156" s="198"/>
      <c r="E156" s="197">
        <v>96.1</v>
      </c>
      <c r="F156" s="198" t="s">
        <v>201</v>
      </c>
      <c r="G156" s="198">
        <v>1</v>
      </c>
      <c r="H156" s="198">
        <v>2</v>
      </c>
      <c r="I156" s="199"/>
      <c r="J156" s="397">
        <f t="shared" si="6"/>
        <v>0</v>
      </c>
      <c r="K156" s="397">
        <f t="shared" si="7"/>
        <v>0</v>
      </c>
      <c r="L156" s="398">
        <f t="shared" si="8"/>
        <v>0</v>
      </c>
    </row>
    <row r="157" spans="1:12" s="64" customFormat="1" x14ac:dyDescent="0.2">
      <c r="A157" s="64" t="s">
        <v>68</v>
      </c>
      <c r="B157" s="194"/>
      <c r="C157" s="198"/>
      <c r="D157" s="198" t="s">
        <v>205</v>
      </c>
      <c r="E157" s="197">
        <v>689.04</v>
      </c>
      <c r="F157" s="198" t="s">
        <v>206</v>
      </c>
      <c r="G157" s="198">
        <v>1</v>
      </c>
      <c r="H157" s="198">
        <v>2</v>
      </c>
      <c r="I157" s="199"/>
      <c r="J157" s="397">
        <f t="shared" si="6"/>
        <v>0</v>
      </c>
      <c r="K157" s="397">
        <f t="shared" si="7"/>
        <v>0</v>
      </c>
      <c r="L157" s="398">
        <f t="shared" si="8"/>
        <v>0</v>
      </c>
    </row>
    <row r="158" spans="1:12" s="64" customFormat="1" x14ac:dyDescent="0.2">
      <c r="A158" s="64" t="s">
        <v>68</v>
      </c>
      <c r="B158" s="194"/>
      <c r="C158" s="198"/>
      <c r="D158" s="198"/>
      <c r="E158" s="197"/>
      <c r="F158" s="198"/>
      <c r="G158" s="198"/>
      <c r="H158" s="198"/>
      <c r="I158" s="199"/>
      <c r="J158" s="397" t="str">
        <f t="shared" si="6"/>
        <v/>
      </c>
      <c r="K158" s="397" t="str">
        <f t="shared" si="7"/>
        <v/>
      </c>
      <c r="L158" s="398" t="str">
        <f t="shared" si="8"/>
        <v/>
      </c>
    </row>
    <row r="159" spans="1:12" s="64" customFormat="1" x14ac:dyDescent="0.2">
      <c r="A159" s="64" t="s">
        <v>68</v>
      </c>
      <c r="B159" s="194"/>
      <c r="C159" s="195" t="s">
        <v>207</v>
      </c>
      <c r="D159" s="198" t="s">
        <v>139</v>
      </c>
      <c r="E159" s="197">
        <f>16.35+5.07</f>
        <v>21.42</v>
      </c>
      <c r="F159" s="198" t="s">
        <v>82</v>
      </c>
      <c r="G159" s="201">
        <v>2</v>
      </c>
      <c r="H159" s="198">
        <v>2</v>
      </c>
      <c r="I159" s="199"/>
      <c r="J159" s="397">
        <f t="shared" si="6"/>
        <v>0</v>
      </c>
      <c r="K159" s="397">
        <f t="shared" si="7"/>
        <v>0</v>
      </c>
      <c r="L159" s="398">
        <f t="shared" si="8"/>
        <v>0</v>
      </c>
    </row>
    <row r="160" spans="1:12" s="64" customFormat="1" x14ac:dyDescent="0.2">
      <c r="A160" s="64" t="s">
        <v>68</v>
      </c>
      <c r="B160" s="194"/>
      <c r="C160" s="198"/>
      <c r="D160" s="198" t="s">
        <v>107</v>
      </c>
      <c r="E160" s="197">
        <v>48.29</v>
      </c>
      <c r="F160" s="198" t="s">
        <v>82</v>
      </c>
      <c r="G160" s="201">
        <v>2</v>
      </c>
      <c r="H160" s="198">
        <v>2</v>
      </c>
      <c r="I160" s="199"/>
      <c r="J160" s="397">
        <f t="shared" si="6"/>
        <v>0</v>
      </c>
      <c r="K160" s="397">
        <f t="shared" si="7"/>
        <v>0</v>
      </c>
      <c r="L160" s="398">
        <f t="shared" si="8"/>
        <v>0</v>
      </c>
    </row>
    <row r="161" spans="1:12" s="64" customFormat="1" x14ac:dyDescent="0.2">
      <c r="A161" s="64" t="s">
        <v>68</v>
      </c>
      <c r="B161" s="194"/>
      <c r="C161" s="198"/>
      <c r="D161" s="198" t="s">
        <v>208</v>
      </c>
      <c r="E161" s="197">
        <v>121</v>
      </c>
      <c r="F161" s="198" t="s">
        <v>82</v>
      </c>
      <c r="G161" s="201">
        <v>2</v>
      </c>
      <c r="H161" s="198">
        <v>2</v>
      </c>
      <c r="I161" s="199"/>
      <c r="J161" s="397">
        <f t="shared" si="6"/>
        <v>0</v>
      </c>
      <c r="K161" s="397">
        <f t="shared" si="7"/>
        <v>0</v>
      </c>
      <c r="L161" s="398">
        <f t="shared" si="8"/>
        <v>0</v>
      </c>
    </row>
    <row r="162" spans="1:12" s="64" customFormat="1" x14ac:dyDescent="0.2">
      <c r="A162" s="64" t="s">
        <v>68</v>
      </c>
      <c r="B162" s="194"/>
      <c r="C162" s="198"/>
      <c r="D162" s="198" t="s">
        <v>209</v>
      </c>
      <c r="E162" s="197">
        <v>121</v>
      </c>
      <c r="F162" s="198" t="s">
        <v>82</v>
      </c>
      <c r="G162" s="201">
        <v>2</v>
      </c>
      <c r="H162" s="198">
        <v>2</v>
      </c>
      <c r="I162" s="199"/>
      <c r="J162" s="397">
        <f t="shared" si="6"/>
        <v>0</v>
      </c>
      <c r="K162" s="397">
        <f t="shared" si="7"/>
        <v>0</v>
      </c>
      <c r="L162" s="398">
        <f t="shared" si="8"/>
        <v>0</v>
      </c>
    </row>
    <row r="163" spans="1:12" s="64" customFormat="1" x14ac:dyDescent="0.2">
      <c r="A163" s="64" t="s">
        <v>68</v>
      </c>
      <c r="B163" s="194"/>
      <c r="C163" s="198"/>
      <c r="D163" s="198" t="s">
        <v>132</v>
      </c>
      <c r="E163" s="197">
        <v>121</v>
      </c>
      <c r="F163" s="198" t="s">
        <v>82</v>
      </c>
      <c r="G163" s="201">
        <v>2</v>
      </c>
      <c r="H163" s="198">
        <v>2</v>
      </c>
      <c r="I163" s="199"/>
      <c r="J163" s="397">
        <f t="shared" si="6"/>
        <v>0</v>
      </c>
      <c r="K163" s="397">
        <f t="shared" si="7"/>
        <v>0</v>
      </c>
      <c r="L163" s="398">
        <f t="shared" si="8"/>
        <v>0</v>
      </c>
    </row>
    <row r="164" spans="1:12" s="64" customFormat="1" x14ac:dyDescent="0.2">
      <c r="A164" s="64" t="s">
        <v>68</v>
      </c>
      <c r="B164" s="194"/>
      <c r="C164" s="198"/>
      <c r="D164" s="198" t="s">
        <v>104</v>
      </c>
      <c r="E164" s="197">
        <v>22.68</v>
      </c>
      <c r="F164" s="198" t="s">
        <v>82</v>
      </c>
      <c r="G164" s="201">
        <v>2</v>
      </c>
      <c r="H164" s="198">
        <v>2</v>
      </c>
      <c r="I164" s="199"/>
      <c r="J164" s="397">
        <f t="shared" si="6"/>
        <v>0</v>
      </c>
      <c r="K164" s="397">
        <f t="shared" si="7"/>
        <v>0</v>
      </c>
      <c r="L164" s="398">
        <f t="shared" si="8"/>
        <v>0</v>
      </c>
    </row>
    <row r="165" spans="1:12" s="64" customFormat="1" x14ac:dyDescent="0.2">
      <c r="A165" s="64" t="s">
        <v>68</v>
      </c>
      <c r="B165" s="194"/>
      <c r="C165" s="198"/>
      <c r="D165" s="198" t="s">
        <v>96</v>
      </c>
      <c r="E165" s="197">
        <v>13.52</v>
      </c>
      <c r="F165" s="198" t="s">
        <v>82</v>
      </c>
      <c r="G165" s="201">
        <v>2</v>
      </c>
      <c r="H165" s="198">
        <v>2</v>
      </c>
      <c r="I165" s="199"/>
      <c r="J165" s="397">
        <f t="shared" si="6"/>
        <v>0</v>
      </c>
      <c r="K165" s="397">
        <f t="shared" si="7"/>
        <v>0</v>
      </c>
      <c r="L165" s="398">
        <f t="shared" si="8"/>
        <v>0</v>
      </c>
    </row>
    <row r="166" spans="1:12" s="64" customFormat="1" x14ac:dyDescent="0.2">
      <c r="A166" s="64" t="s">
        <v>68</v>
      </c>
      <c r="B166" s="194"/>
      <c r="C166" s="198"/>
      <c r="D166" s="198" t="s">
        <v>199</v>
      </c>
      <c r="E166" s="197">
        <v>45.6</v>
      </c>
      <c r="F166" s="198" t="s">
        <v>82</v>
      </c>
      <c r="G166" s="201">
        <v>2</v>
      </c>
      <c r="H166" s="198">
        <v>2</v>
      </c>
      <c r="I166" s="199"/>
      <c r="J166" s="397">
        <f t="shared" si="6"/>
        <v>0</v>
      </c>
      <c r="K166" s="397">
        <f t="shared" si="7"/>
        <v>0</v>
      </c>
      <c r="L166" s="398">
        <f t="shared" si="8"/>
        <v>0</v>
      </c>
    </row>
    <row r="167" spans="1:12" s="64" customFormat="1" x14ac:dyDescent="0.2">
      <c r="A167" s="64" t="s">
        <v>68</v>
      </c>
      <c r="B167" s="194"/>
      <c r="C167" s="198" t="s">
        <v>207</v>
      </c>
      <c r="D167" s="198" t="s">
        <v>107</v>
      </c>
      <c r="E167" s="197">
        <v>164.65</v>
      </c>
      <c r="F167" s="198" t="s">
        <v>201</v>
      </c>
      <c r="G167" s="198">
        <v>1</v>
      </c>
      <c r="H167" s="198">
        <v>2</v>
      </c>
      <c r="I167" s="199"/>
      <c r="J167" s="397">
        <f t="shared" si="6"/>
        <v>0</v>
      </c>
      <c r="K167" s="397">
        <f t="shared" si="7"/>
        <v>0</v>
      </c>
      <c r="L167" s="398">
        <f t="shared" si="8"/>
        <v>0</v>
      </c>
    </row>
    <row r="168" spans="1:12" s="64" customFormat="1" x14ac:dyDescent="0.2">
      <c r="A168" s="64" t="s">
        <v>68</v>
      </c>
      <c r="B168" s="194"/>
      <c r="C168" s="198"/>
      <c r="D168" s="198"/>
      <c r="E168" s="197"/>
      <c r="F168" s="198"/>
      <c r="G168" s="198"/>
      <c r="H168" s="198"/>
      <c r="I168" s="199"/>
      <c r="J168" s="397" t="str">
        <f t="shared" si="6"/>
        <v/>
      </c>
      <c r="K168" s="397" t="str">
        <f t="shared" si="7"/>
        <v/>
      </c>
      <c r="L168" s="398" t="str">
        <f t="shared" si="8"/>
        <v/>
      </c>
    </row>
    <row r="169" spans="1:12" s="64" customFormat="1" x14ac:dyDescent="0.2">
      <c r="A169" s="64" t="s">
        <v>68</v>
      </c>
      <c r="B169" s="194"/>
      <c r="C169" s="195" t="s">
        <v>210</v>
      </c>
      <c r="D169" s="198"/>
      <c r="E169" s="197">
        <v>14.4</v>
      </c>
      <c r="F169" s="198" t="s">
        <v>82</v>
      </c>
      <c r="G169" s="201">
        <v>2</v>
      </c>
      <c r="H169" s="198">
        <v>2</v>
      </c>
      <c r="I169" s="199"/>
      <c r="J169" s="397">
        <f t="shared" si="6"/>
        <v>0</v>
      </c>
      <c r="K169" s="397">
        <f t="shared" si="7"/>
        <v>0</v>
      </c>
      <c r="L169" s="398">
        <f t="shared" si="8"/>
        <v>0</v>
      </c>
    </row>
    <row r="170" spans="1:12" s="64" customFormat="1" x14ac:dyDescent="0.2">
      <c r="A170" s="64" t="s">
        <v>68</v>
      </c>
      <c r="B170" s="194"/>
      <c r="C170" s="195"/>
      <c r="D170" s="198"/>
      <c r="E170" s="197"/>
      <c r="F170" s="198"/>
      <c r="G170" s="198"/>
      <c r="H170" s="198"/>
      <c r="I170" s="199"/>
      <c r="J170" s="397" t="str">
        <f t="shared" si="6"/>
        <v/>
      </c>
      <c r="K170" s="397" t="str">
        <f t="shared" si="7"/>
        <v/>
      </c>
      <c r="L170" s="398" t="str">
        <f t="shared" si="8"/>
        <v/>
      </c>
    </row>
    <row r="171" spans="1:12" s="64" customFormat="1" x14ac:dyDescent="0.2">
      <c r="A171" s="64" t="s">
        <v>68</v>
      </c>
      <c r="B171" s="194"/>
      <c r="C171" s="195" t="s">
        <v>211</v>
      </c>
      <c r="D171" s="198" t="s">
        <v>139</v>
      </c>
      <c r="E171" s="197">
        <v>9.48</v>
      </c>
      <c r="F171" s="198" t="s">
        <v>82</v>
      </c>
      <c r="G171" s="201">
        <v>2</v>
      </c>
      <c r="H171" s="198">
        <v>2</v>
      </c>
      <c r="I171" s="199"/>
      <c r="J171" s="397">
        <f t="shared" si="6"/>
        <v>0</v>
      </c>
      <c r="K171" s="397">
        <f t="shared" si="7"/>
        <v>0</v>
      </c>
      <c r="L171" s="398">
        <f t="shared" si="8"/>
        <v>0</v>
      </c>
    </row>
    <row r="172" spans="1:12" s="64" customFormat="1" x14ac:dyDescent="0.2">
      <c r="A172" s="64" t="s">
        <v>68</v>
      </c>
      <c r="B172" s="194"/>
      <c r="C172" s="198"/>
      <c r="D172" s="198" t="s">
        <v>144</v>
      </c>
      <c r="E172" s="197">
        <v>132.44</v>
      </c>
      <c r="F172" s="198" t="s">
        <v>82</v>
      </c>
      <c r="G172" s="201">
        <v>2</v>
      </c>
      <c r="H172" s="198">
        <v>2</v>
      </c>
      <c r="I172" s="199"/>
      <c r="J172" s="397">
        <f t="shared" si="6"/>
        <v>0</v>
      </c>
      <c r="K172" s="397">
        <f t="shared" si="7"/>
        <v>0</v>
      </c>
      <c r="L172" s="398">
        <f t="shared" si="8"/>
        <v>0</v>
      </c>
    </row>
    <row r="173" spans="1:12" s="64" customFormat="1" x14ac:dyDescent="0.2">
      <c r="A173" s="64" t="s">
        <v>68</v>
      </c>
      <c r="B173" s="194"/>
      <c r="C173" s="198"/>
      <c r="D173" s="198"/>
      <c r="E173" s="197"/>
      <c r="F173" s="198"/>
      <c r="G173" s="198"/>
      <c r="H173" s="198"/>
      <c r="I173" s="199"/>
      <c r="J173" s="397" t="str">
        <f t="shared" si="6"/>
        <v/>
      </c>
      <c r="K173" s="397" t="str">
        <f t="shared" si="7"/>
        <v/>
      </c>
      <c r="L173" s="398" t="str">
        <f t="shared" si="8"/>
        <v/>
      </c>
    </row>
    <row r="174" spans="1:12" s="64" customFormat="1" x14ac:dyDescent="0.2">
      <c r="A174" s="64" t="s">
        <v>68</v>
      </c>
      <c r="B174" s="194"/>
      <c r="C174" s="195" t="s">
        <v>212</v>
      </c>
      <c r="D174" s="198" t="s">
        <v>132</v>
      </c>
      <c r="E174" s="197">
        <v>48.8</v>
      </c>
      <c r="F174" s="198" t="s">
        <v>82</v>
      </c>
      <c r="G174" s="201">
        <v>2</v>
      </c>
      <c r="H174" s="198">
        <v>2</v>
      </c>
      <c r="I174" s="199"/>
      <c r="J174" s="397">
        <f t="shared" si="6"/>
        <v>0</v>
      </c>
      <c r="K174" s="397">
        <f t="shared" si="7"/>
        <v>0</v>
      </c>
      <c r="L174" s="398">
        <f t="shared" si="8"/>
        <v>0</v>
      </c>
    </row>
    <row r="175" spans="1:12" s="64" customFormat="1" x14ac:dyDescent="0.2">
      <c r="A175" s="64" t="s">
        <v>68</v>
      </c>
      <c r="B175" s="194"/>
      <c r="C175" s="198"/>
      <c r="D175" s="198" t="s">
        <v>144</v>
      </c>
      <c r="E175" s="197">
        <v>57.88</v>
      </c>
      <c r="F175" s="198" t="s">
        <v>82</v>
      </c>
      <c r="G175" s="201">
        <v>2</v>
      </c>
      <c r="H175" s="198">
        <v>2</v>
      </c>
      <c r="I175" s="199"/>
      <c r="J175" s="397">
        <f t="shared" si="6"/>
        <v>0</v>
      </c>
      <c r="K175" s="397">
        <f t="shared" si="7"/>
        <v>0</v>
      </c>
      <c r="L175" s="398">
        <f t="shared" si="8"/>
        <v>0</v>
      </c>
    </row>
    <row r="176" spans="1:12" s="64" customFormat="1" x14ac:dyDescent="0.2">
      <c r="A176" s="64" t="s">
        <v>68</v>
      </c>
      <c r="B176" s="194"/>
      <c r="C176" s="198"/>
      <c r="D176" s="198" t="s">
        <v>130</v>
      </c>
      <c r="E176" s="197">
        <v>64.180000000000007</v>
      </c>
      <c r="F176" s="198" t="s">
        <v>82</v>
      </c>
      <c r="G176" s="201">
        <v>2</v>
      </c>
      <c r="H176" s="198">
        <v>2</v>
      </c>
      <c r="I176" s="199"/>
      <c r="J176" s="397">
        <f t="shared" si="6"/>
        <v>0</v>
      </c>
      <c r="K176" s="397">
        <f t="shared" si="7"/>
        <v>0</v>
      </c>
      <c r="L176" s="398">
        <f t="shared" si="8"/>
        <v>0</v>
      </c>
    </row>
    <row r="177" spans="1:12" s="64" customFormat="1" x14ac:dyDescent="0.2">
      <c r="A177" s="64" t="s">
        <v>68</v>
      </c>
      <c r="B177" s="194"/>
      <c r="C177" s="198"/>
      <c r="D177" s="198" t="s">
        <v>107</v>
      </c>
      <c r="E177" s="197">
        <v>4.8600000000000003</v>
      </c>
      <c r="F177" s="198" t="s">
        <v>178</v>
      </c>
      <c r="G177" s="198">
        <v>1</v>
      </c>
      <c r="H177" s="198">
        <v>2</v>
      </c>
      <c r="I177" s="199"/>
      <c r="J177" s="397">
        <f t="shared" si="6"/>
        <v>0</v>
      </c>
      <c r="K177" s="397">
        <f t="shared" si="7"/>
        <v>0</v>
      </c>
      <c r="L177" s="398">
        <f t="shared" si="8"/>
        <v>0</v>
      </c>
    </row>
    <row r="178" spans="1:12" s="64" customFormat="1" x14ac:dyDescent="0.2">
      <c r="A178" s="64" t="s">
        <v>68</v>
      </c>
      <c r="B178" s="194"/>
      <c r="C178" s="198"/>
      <c r="D178" s="198"/>
      <c r="E178" s="197">
        <v>10.07</v>
      </c>
      <c r="F178" s="198" t="s">
        <v>82</v>
      </c>
      <c r="G178" s="201">
        <v>2</v>
      </c>
      <c r="H178" s="198">
        <v>2</v>
      </c>
      <c r="I178" s="199"/>
      <c r="J178" s="397">
        <f t="shared" si="6"/>
        <v>0</v>
      </c>
      <c r="K178" s="397">
        <f t="shared" si="7"/>
        <v>0</v>
      </c>
      <c r="L178" s="398">
        <f t="shared" si="8"/>
        <v>0</v>
      </c>
    </row>
    <row r="179" spans="1:12" s="64" customFormat="1" x14ac:dyDescent="0.2">
      <c r="A179" s="64" t="s">
        <v>68</v>
      </c>
      <c r="B179" s="194"/>
      <c r="C179" s="198"/>
      <c r="D179" s="198"/>
      <c r="E179" s="197">
        <v>4.3</v>
      </c>
      <c r="F179" s="198" t="s">
        <v>190</v>
      </c>
      <c r="G179" s="201">
        <v>2</v>
      </c>
      <c r="H179" s="198">
        <v>2</v>
      </c>
      <c r="I179" s="199"/>
      <c r="J179" s="397">
        <f t="shared" si="6"/>
        <v>0</v>
      </c>
      <c r="K179" s="397">
        <f t="shared" si="7"/>
        <v>0</v>
      </c>
      <c r="L179" s="398">
        <f t="shared" si="8"/>
        <v>0</v>
      </c>
    </row>
    <row r="180" spans="1:12" s="64" customFormat="1" x14ac:dyDescent="0.2">
      <c r="A180" s="64" t="s">
        <v>68</v>
      </c>
      <c r="B180" s="194"/>
      <c r="C180" s="198"/>
      <c r="D180" s="198" t="s">
        <v>176</v>
      </c>
      <c r="E180" s="197">
        <v>28.9</v>
      </c>
      <c r="F180" s="198" t="s">
        <v>190</v>
      </c>
      <c r="G180" s="201">
        <v>2</v>
      </c>
      <c r="H180" s="198">
        <v>2</v>
      </c>
      <c r="I180" s="199"/>
      <c r="J180" s="397">
        <f t="shared" si="6"/>
        <v>0</v>
      </c>
      <c r="K180" s="397">
        <f t="shared" si="7"/>
        <v>0</v>
      </c>
      <c r="L180" s="398">
        <f t="shared" si="8"/>
        <v>0</v>
      </c>
    </row>
    <row r="181" spans="1:12" s="64" customFormat="1" x14ac:dyDescent="0.2">
      <c r="A181" s="64" t="s">
        <v>68</v>
      </c>
      <c r="B181" s="194"/>
      <c r="C181" s="198"/>
      <c r="D181" s="198" t="s">
        <v>213</v>
      </c>
      <c r="E181" s="197">
        <v>70.89</v>
      </c>
      <c r="F181" s="198" t="s">
        <v>82</v>
      </c>
      <c r="G181" s="201">
        <v>2</v>
      </c>
      <c r="H181" s="198">
        <v>2</v>
      </c>
      <c r="I181" s="199"/>
      <c r="J181" s="397">
        <f t="shared" si="6"/>
        <v>0</v>
      </c>
      <c r="K181" s="397">
        <f t="shared" si="7"/>
        <v>0</v>
      </c>
      <c r="L181" s="398">
        <f t="shared" si="8"/>
        <v>0</v>
      </c>
    </row>
    <row r="182" spans="1:12" s="208" customFormat="1" x14ac:dyDescent="0.2">
      <c r="A182" s="208" t="s">
        <v>68</v>
      </c>
      <c r="B182" s="200"/>
      <c r="C182" s="201"/>
      <c r="D182" s="201" t="s">
        <v>214</v>
      </c>
      <c r="E182" s="203">
        <v>101.8</v>
      </c>
      <c r="F182" s="201" t="s">
        <v>215</v>
      </c>
      <c r="G182" s="201">
        <v>2</v>
      </c>
      <c r="H182" s="198">
        <v>2</v>
      </c>
      <c r="I182" s="199"/>
      <c r="J182" s="397">
        <f t="shared" si="6"/>
        <v>0</v>
      </c>
      <c r="K182" s="397">
        <f t="shared" si="7"/>
        <v>0</v>
      </c>
      <c r="L182" s="398">
        <f t="shared" si="8"/>
        <v>0</v>
      </c>
    </row>
    <row r="183" spans="1:12" s="208" customFormat="1" x14ac:dyDescent="0.2">
      <c r="A183" s="208" t="s">
        <v>68</v>
      </c>
      <c r="B183" s="200"/>
      <c r="C183" s="201"/>
      <c r="D183" s="201" t="s">
        <v>216</v>
      </c>
      <c r="E183" s="203">
        <v>94.08</v>
      </c>
      <c r="F183" s="201" t="s">
        <v>82</v>
      </c>
      <c r="G183" s="201">
        <v>2</v>
      </c>
      <c r="H183" s="198">
        <v>2</v>
      </c>
      <c r="I183" s="199"/>
      <c r="J183" s="397">
        <f t="shared" si="6"/>
        <v>0</v>
      </c>
      <c r="K183" s="397">
        <f t="shared" si="7"/>
        <v>0</v>
      </c>
      <c r="L183" s="398">
        <f t="shared" si="8"/>
        <v>0</v>
      </c>
    </row>
    <row r="184" spans="1:12" s="208" customFormat="1" x14ac:dyDescent="0.2">
      <c r="A184" s="208" t="s">
        <v>68</v>
      </c>
      <c r="B184" s="200"/>
      <c r="C184" s="201"/>
      <c r="D184" s="201" t="s">
        <v>217</v>
      </c>
      <c r="E184" s="203">
        <v>100</v>
      </c>
      <c r="F184" s="201" t="s">
        <v>82</v>
      </c>
      <c r="G184" s="201">
        <v>2</v>
      </c>
      <c r="H184" s="198">
        <v>2</v>
      </c>
      <c r="I184" s="199"/>
      <c r="J184" s="397">
        <f t="shared" si="6"/>
        <v>0</v>
      </c>
      <c r="K184" s="397">
        <f t="shared" si="7"/>
        <v>0</v>
      </c>
      <c r="L184" s="398">
        <f t="shared" si="8"/>
        <v>0</v>
      </c>
    </row>
    <row r="185" spans="1:12" s="208" customFormat="1" x14ac:dyDescent="0.2">
      <c r="A185" s="208" t="s">
        <v>68</v>
      </c>
      <c r="B185" s="200"/>
      <c r="C185" s="201"/>
      <c r="D185" s="201" t="s">
        <v>96</v>
      </c>
      <c r="E185" s="203">
        <v>20.48</v>
      </c>
      <c r="F185" s="201" t="s">
        <v>82</v>
      </c>
      <c r="G185" s="201">
        <v>2</v>
      </c>
      <c r="H185" s="198">
        <v>2</v>
      </c>
      <c r="I185" s="199"/>
      <c r="J185" s="397">
        <f t="shared" si="6"/>
        <v>0</v>
      </c>
      <c r="K185" s="397">
        <f t="shared" si="7"/>
        <v>0</v>
      </c>
      <c r="L185" s="398">
        <f t="shared" si="8"/>
        <v>0</v>
      </c>
    </row>
    <row r="186" spans="1:12" s="208" customFormat="1" x14ac:dyDescent="0.2">
      <c r="B186" s="200"/>
      <c r="C186" s="201"/>
      <c r="D186" s="201"/>
      <c r="E186" s="203"/>
      <c r="F186" s="201"/>
      <c r="G186" s="201"/>
      <c r="H186" s="201"/>
      <c r="I186" s="199"/>
      <c r="J186" s="397" t="str">
        <f t="shared" si="6"/>
        <v/>
      </c>
      <c r="K186" s="397" t="str">
        <f t="shared" si="7"/>
        <v/>
      </c>
      <c r="L186" s="398" t="str">
        <f t="shared" si="8"/>
        <v/>
      </c>
    </row>
    <row r="187" spans="1:12" s="208" customFormat="1" x14ac:dyDescent="0.2">
      <c r="B187" s="200"/>
      <c r="C187" s="209" t="s">
        <v>218</v>
      </c>
      <c r="D187" s="201" t="s">
        <v>139</v>
      </c>
      <c r="E187" s="203">
        <v>47.6</v>
      </c>
      <c r="F187" s="201" t="s">
        <v>82</v>
      </c>
      <c r="G187" s="201">
        <v>2</v>
      </c>
      <c r="H187" s="198">
        <v>2</v>
      </c>
      <c r="I187" s="199"/>
      <c r="J187" s="397">
        <f t="shared" si="6"/>
        <v>0</v>
      </c>
      <c r="K187" s="397">
        <f t="shared" si="7"/>
        <v>0</v>
      </c>
      <c r="L187" s="398">
        <f t="shared" si="8"/>
        <v>0</v>
      </c>
    </row>
    <row r="188" spans="1:12" s="64" customFormat="1" ht="12.75" thickBot="1" x14ac:dyDescent="0.25">
      <c r="A188" s="64" t="s">
        <v>68</v>
      </c>
      <c r="B188" s="194"/>
      <c r="C188" s="198"/>
      <c r="D188" s="198"/>
      <c r="E188" s="197"/>
      <c r="F188" s="198"/>
      <c r="G188" s="198"/>
      <c r="H188" s="198"/>
      <c r="I188" s="199"/>
      <c r="J188" s="397"/>
      <c r="K188" s="413"/>
      <c r="L188" s="425" t="s">
        <v>83</v>
      </c>
    </row>
    <row r="189" spans="1:12" s="64" customFormat="1" ht="12.75" thickBot="1" x14ac:dyDescent="0.25">
      <c r="B189" s="479"/>
      <c r="C189" s="479"/>
      <c r="D189" s="212" t="s">
        <v>219</v>
      </c>
      <c r="E189" s="213">
        <f>SUM(E6:E188)</f>
        <v>14586.51</v>
      </c>
      <c r="F189" s="213"/>
      <c r="G189" s="213"/>
      <c r="H189" s="213"/>
      <c r="I189" s="258"/>
      <c r="J189" s="417"/>
      <c r="K189" s="417"/>
      <c r="L189" s="426">
        <f>SUM(L7:L188)</f>
        <v>0</v>
      </c>
    </row>
    <row r="190" spans="1:12" s="64" customFormat="1" ht="12.75" thickBot="1" x14ac:dyDescent="0.25">
      <c r="B190" s="214"/>
      <c r="C190" s="215"/>
      <c r="D190" s="215"/>
      <c r="E190" s="216"/>
      <c r="F190" s="215"/>
      <c r="G190" s="215"/>
      <c r="H190" s="215"/>
      <c r="I190" s="244"/>
      <c r="J190" s="427"/>
      <c r="K190" s="427"/>
      <c r="L190" s="428"/>
    </row>
    <row r="191" spans="1:12" s="64" customFormat="1" x14ac:dyDescent="0.2">
      <c r="A191" s="64" t="s">
        <v>68</v>
      </c>
      <c r="B191" s="217"/>
      <c r="C191" s="218" t="s">
        <v>101</v>
      </c>
      <c r="D191" s="218"/>
      <c r="E191" s="219">
        <v>102.2</v>
      </c>
      <c r="F191" s="218" t="s">
        <v>82</v>
      </c>
      <c r="G191" s="201">
        <v>2</v>
      </c>
      <c r="H191" s="218">
        <v>2</v>
      </c>
      <c r="I191" s="245"/>
      <c r="J191" s="397">
        <f t="shared" ref="J191:J192" si="9">IF(G191&gt;0,I191*G191,"")</f>
        <v>0</v>
      </c>
      <c r="K191" s="397">
        <f t="shared" ref="K191:K192" si="10">IF(G191&gt;0,J191*E191,"")</f>
        <v>0</v>
      </c>
      <c r="L191" s="398">
        <f t="shared" ref="L191:L192" si="11">IF(G191&gt;0,K191*H191,"")</f>
        <v>0</v>
      </c>
    </row>
    <row r="192" spans="1:12" s="64" customFormat="1" ht="12.75" thickBot="1" x14ac:dyDescent="0.25">
      <c r="A192" s="64" t="s">
        <v>68</v>
      </c>
      <c r="B192" s="194"/>
      <c r="C192" s="198" t="s">
        <v>101</v>
      </c>
      <c r="D192" s="198"/>
      <c r="E192" s="197">
        <v>49.58</v>
      </c>
      <c r="F192" s="198" t="s">
        <v>201</v>
      </c>
      <c r="G192" s="198">
        <v>1</v>
      </c>
      <c r="H192" s="198">
        <v>2</v>
      </c>
      <c r="I192" s="199"/>
      <c r="J192" s="397">
        <f t="shared" si="9"/>
        <v>0</v>
      </c>
      <c r="K192" s="397">
        <f t="shared" si="10"/>
        <v>0</v>
      </c>
      <c r="L192" s="398">
        <f t="shared" si="11"/>
        <v>0</v>
      </c>
    </row>
    <row r="193" spans="1:12" s="64" customFormat="1" ht="12.75" thickBot="1" x14ac:dyDescent="0.25">
      <c r="A193" s="64" t="s">
        <v>68</v>
      </c>
      <c r="B193" s="479"/>
      <c r="C193" s="479"/>
      <c r="D193" s="212" t="s">
        <v>101</v>
      </c>
      <c r="E193" s="213">
        <f>SUM(E191:E192)</f>
        <v>151.78</v>
      </c>
      <c r="F193" s="213"/>
      <c r="G193" s="213"/>
      <c r="H193" s="213"/>
      <c r="I193" s="258"/>
      <c r="J193" s="417"/>
      <c r="K193" s="417"/>
      <c r="L193" s="426">
        <f>SUM(L191:L192)</f>
        <v>0</v>
      </c>
    </row>
    <row r="194" spans="1:12" s="64" customFormat="1" ht="16.5" customHeight="1" thickBot="1" x14ac:dyDescent="0.25">
      <c r="B194" s="220"/>
      <c r="C194" s="221"/>
      <c r="D194" s="221"/>
      <c r="E194" s="221"/>
      <c r="F194" s="221"/>
      <c r="G194" s="221"/>
      <c r="H194" s="221"/>
      <c r="I194" s="246"/>
      <c r="J194" s="429"/>
      <c r="K194" s="429"/>
      <c r="L194" s="426">
        <f>SUM(L193,L189)</f>
        <v>0</v>
      </c>
    </row>
    <row r="195" spans="1:12" s="64" customFormat="1" ht="12.75" thickBot="1" x14ac:dyDescent="0.25">
      <c r="B195" s="222"/>
      <c r="C195" s="169"/>
      <c r="D195" s="169"/>
      <c r="E195" s="169"/>
      <c r="F195" s="169"/>
      <c r="G195" s="169"/>
      <c r="H195" s="169"/>
      <c r="I195" s="247"/>
      <c r="J195" s="383"/>
      <c r="K195" s="383"/>
      <c r="L195" s="384"/>
    </row>
    <row r="196" spans="1:12" s="64" customFormat="1" x14ac:dyDescent="0.2">
      <c r="A196" s="64" t="s">
        <v>68</v>
      </c>
      <c r="B196" s="223"/>
      <c r="C196" s="224" t="s">
        <v>220</v>
      </c>
      <c r="D196" s="218"/>
      <c r="E196" s="219"/>
      <c r="F196" s="218"/>
      <c r="G196" s="218"/>
      <c r="H196" s="218"/>
      <c r="I196" s="245"/>
      <c r="J196" s="395"/>
      <c r="K196" s="395"/>
      <c r="L196" s="396"/>
    </row>
    <row r="197" spans="1:12" s="64" customFormat="1" x14ac:dyDescent="0.2">
      <c r="A197" s="64" t="s">
        <v>68</v>
      </c>
      <c r="B197" s="194"/>
      <c r="C197" s="198"/>
      <c r="D197" s="195" t="s">
        <v>221</v>
      </c>
      <c r="E197" s="197"/>
      <c r="F197" s="198"/>
      <c r="G197" s="198"/>
      <c r="H197" s="198"/>
      <c r="I197" s="199"/>
      <c r="J197" s="397"/>
      <c r="K197" s="413"/>
      <c r="L197" s="425"/>
    </row>
    <row r="198" spans="1:12" s="208" customFormat="1" x14ac:dyDescent="0.2">
      <c r="A198" s="208" t="s">
        <v>68</v>
      </c>
      <c r="B198" s="200">
        <v>147</v>
      </c>
      <c r="C198" s="201"/>
      <c r="D198" s="201" t="s">
        <v>222</v>
      </c>
      <c r="E198" s="203">
        <v>2.125</v>
      </c>
      <c r="F198" s="201" t="s">
        <v>173</v>
      </c>
      <c r="G198" s="201">
        <v>2</v>
      </c>
      <c r="H198" s="198">
        <v>2</v>
      </c>
      <c r="I198" s="199"/>
      <c r="J198" s="397">
        <f t="shared" ref="J198" si="12">IF(G198&gt;0,I198*G198,"")</f>
        <v>0</v>
      </c>
      <c r="K198" s="397">
        <f t="shared" ref="K198" si="13">IF(G198&gt;0,J198*E198,"")</f>
        <v>0</v>
      </c>
      <c r="L198" s="398">
        <f t="shared" ref="L198" si="14">IF(G198&gt;0,K198*H198,"")</f>
        <v>0</v>
      </c>
    </row>
    <row r="199" spans="1:12" s="208" customFormat="1" x14ac:dyDescent="0.2">
      <c r="A199" s="208" t="s">
        <v>68</v>
      </c>
      <c r="B199" s="200">
        <v>148</v>
      </c>
      <c r="C199" s="201"/>
      <c r="D199" s="201" t="s">
        <v>223</v>
      </c>
      <c r="E199" s="203">
        <v>0.4</v>
      </c>
      <c r="F199" s="201" t="s">
        <v>173</v>
      </c>
      <c r="G199" s="201">
        <v>2</v>
      </c>
      <c r="H199" s="198">
        <v>2</v>
      </c>
      <c r="I199" s="199"/>
      <c r="J199" s="397">
        <f t="shared" ref="J199:J231" si="15">IF(G199&gt;0,I199*G199,"")</f>
        <v>0</v>
      </c>
      <c r="K199" s="397">
        <f t="shared" ref="K199:K231" si="16">IF(G199&gt;0,J199*E199,"")</f>
        <v>0</v>
      </c>
      <c r="L199" s="398">
        <f t="shared" ref="L199:L231" si="17">IF(G199&gt;0,K199*H199,"")</f>
        <v>0</v>
      </c>
    </row>
    <row r="200" spans="1:12" s="208" customFormat="1" x14ac:dyDescent="0.2">
      <c r="A200" s="208" t="s">
        <v>68</v>
      </c>
      <c r="B200" s="200">
        <v>149</v>
      </c>
      <c r="C200" s="201"/>
      <c r="D200" s="201" t="s">
        <v>224</v>
      </c>
      <c r="E200" s="203">
        <v>2.29</v>
      </c>
      <c r="F200" s="201" t="s">
        <v>173</v>
      </c>
      <c r="G200" s="201">
        <v>2</v>
      </c>
      <c r="H200" s="198">
        <v>2</v>
      </c>
      <c r="I200" s="199"/>
      <c r="J200" s="397">
        <f t="shared" si="15"/>
        <v>0</v>
      </c>
      <c r="K200" s="397">
        <f t="shared" si="16"/>
        <v>0</v>
      </c>
      <c r="L200" s="398">
        <f t="shared" si="17"/>
        <v>0</v>
      </c>
    </row>
    <row r="201" spans="1:12" s="208" customFormat="1" x14ac:dyDescent="0.2">
      <c r="A201" s="208" t="s">
        <v>68</v>
      </c>
      <c r="B201" s="200">
        <v>150</v>
      </c>
      <c r="C201" s="201"/>
      <c r="D201" s="201" t="s">
        <v>224</v>
      </c>
      <c r="E201" s="203">
        <v>11.08</v>
      </c>
      <c r="F201" s="201" t="s">
        <v>225</v>
      </c>
      <c r="G201" s="201">
        <v>2</v>
      </c>
      <c r="H201" s="198">
        <v>2</v>
      </c>
      <c r="I201" s="199"/>
      <c r="J201" s="397">
        <f t="shared" si="15"/>
        <v>0</v>
      </c>
      <c r="K201" s="397">
        <f t="shared" si="16"/>
        <v>0</v>
      </c>
      <c r="L201" s="398">
        <f t="shared" si="17"/>
        <v>0</v>
      </c>
    </row>
    <row r="202" spans="1:12" s="208" customFormat="1" x14ac:dyDescent="0.2">
      <c r="A202" s="208" t="s">
        <v>68</v>
      </c>
      <c r="B202" s="200">
        <v>151</v>
      </c>
      <c r="C202" s="201"/>
      <c r="D202" s="201" t="s">
        <v>226</v>
      </c>
      <c r="E202" s="203">
        <v>11.48</v>
      </c>
      <c r="F202" s="201" t="s">
        <v>173</v>
      </c>
      <c r="G202" s="201">
        <v>2</v>
      </c>
      <c r="H202" s="198">
        <v>2</v>
      </c>
      <c r="I202" s="199"/>
      <c r="J202" s="397">
        <f t="shared" si="15"/>
        <v>0</v>
      </c>
      <c r="K202" s="397">
        <f t="shared" si="16"/>
        <v>0</v>
      </c>
      <c r="L202" s="398">
        <f t="shared" si="17"/>
        <v>0</v>
      </c>
    </row>
    <row r="203" spans="1:12" s="208" customFormat="1" x14ac:dyDescent="0.2">
      <c r="A203" s="208" t="s">
        <v>68</v>
      </c>
      <c r="B203" s="200">
        <v>152</v>
      </c>
      <c r="C203" s="201"/>
      <c r="D203" s="201" t="s">
        <v>226</v>
      </c>
      <c r="E203" s="203">
        <v>5.22</v>
      </c>
      <c r="F203" s="201" t="s">
        <v>225</v>
      </c>
      <c r="G203" s="201">
        <v>2</v>
      </c>
      <c r="H203" s="198">
        <v>2</v>
      </c>
      <c r="I203" s="199"/>
      <c r="J203" s="397">
        <f t="shared" si="15"/>
        <v>0</v>
      </c>
      <c r="K203" s="397">
        <f t="shared" si="16"/>
        <v>0</v>
      </c>
      <c r="L203" s="398">
        <f t="shared" si="17"/>
        <v>0</v>
      </c>
    </row>
    <row r="204" spans="1:12" s="208" customFormat="1" x14ac:dyDescent="0.2">
      <c r="A204" s="208" t="s">
        <v>68</v>
      </c>
      <c r="B204" s="200">
        <v>153</v>
      </c>
      <c r="C204" s="201"/>
      <c r="D204" s="201" t="s">
        <v>227</v>
      </c>
      <c r="E204" s="203">
        <v>0.60499999999999998</v>
      </c>
      <c r="F204" s="201" t="s">
        <v>173</v>
      </c>
      <c r="G204" s="201">
        <v>2</v>
      </c>
      <c r="H204" s="198">
        <v>2</v>
      </c>
      <c r="I204" s="199"/>
      <c r="J204" s="397">
        <f t="shared" si="15"/>
        <v>0</v>
      </c>
      <c r="K204" s="397">
        <f t="shared" si="16"/>
        <v>0</v>
      </c>
      <c r="L204" s="398">
        <f t="shared" si="17"/>
        <v>0</v>
      </c>
    </row>
    <row r="205" spans="1:12" s="208" customFormat="1" x14ac:dyDescent="0.2">
      <c r="A205" s="208" t="s">
        <v>68</v>
      </c>
      <c r="B205" s="200">
        <v>154</v>
      </c>
      <c r="C205" s="201"/>
      <c r="D205" s="201" t="s">
        <v>228</v>
      </c>
      <c r="E205" s="203">
        <v>0.2</v>
      </c>
      <c r="F205" s="201" t="s">
        <v>173</v>
      </c>
      <c r="G205" s="201">
        <v>2</v>
      </c>
      <c r="H205" s="198">
        <v>2</v>
      </c>
      <c r="I205" s="199"/>
      <c r="J205" s="397">
        <f t="shared" si="15"/>
        <v>0</v>
      </c>
      <c r="K205" s="397">
        <f t="shared" si="16"/>
        <v>0</v>
      </c>
      <c r="L205" s="398">
        <f t="shared" si="17"/>
        <v>0</v>
      </c>
    </row>
    <row r="206" spans="1:12" s="208" customFormat="1" x14ac:dyDescent="0.2">
      <c r="A206" s="208" t="s">
        <v>68</v>
      </c>
      <c r="B206" s="200">
        <v>155</v>
      </c>
      <c r="C206" s="201"/>
      <c r="D206" s="201" t="s">
        <v>229</v>
      </c>
      <c r="E206" s="203">
        <v>0.64</v>
      </c>
      <c r="F206" s="201" t="s">
        <v>173</v>
      </c>
      <c r="G206" s="201">
        <v>2</v>
      </c>
      <c r="H206" s="198">
        <v>2</v>
      </c>
      <c r="I206" s="199"/>
      <c r="J206" s="397">
        <f t="shared" si="15"/>
        <v>0</v>
      </c>
      <c r="K206" s="397">
        <f t="shared" si="16"/>
        <v>0</v>
      </c>
      <c r="L206" s="398">
        <f t="shared" si="17"/>
        <v>0</v>
      </c>
    </row>
    <row r="207" spans="1:12" s="208" customFormat="1" x14ac:dyDescent="0.2">
      <c r="A207" s="208" t="s">
        <v>68</v>
      </c>
      <c r="B207" s="200">
        <v>156</v>
      </c>
      <c r="C207" s="201"/>
      <c r="D207" s="201" t="s">
        <v>230</v>
      </c>
      <c r="E207" s="203">
        <v>0.64</v>
      </c>
      <c r="F207" s="201" t="s">
        <v>173</v>
      </c>
      <c r="G207" s="201">
        <v>2</v>
      </c>
      <c r="H207" s="198">
        <v>2</v>
      </c>
      <c r="I207" s="199"/>
      <c r="J207" s="397">
        <f t="shared" si="15"/>
        <v>0</v>
      </c>
      <c r="K207" s="397">
        <f t="shared" si="16"/>
        <v>0</v>
      </c>
      <c r="L207" s="398">
        <f t="shared" si="17"/>
        <v>0</v>
      </c>
    </row>
    <row r="208" spans="1:12" s="208" customFormat="1" x14ac:dyDescent="0.2">
      <c r="A208" s="208" t="s">
        <v>68</v>
      </c>
      <c r="B208" s="200">
        <v>157</v>
      </c>
      <c r="C208" s="201"/>
      <c r="D208" s="201" t="s">
        <v>224</v>
      </c>
      <c r="E208" s="203">
        <v>2.33</v>
      </c>
      <c r="F208" s="201" t="s">
        <v>173</v>
      </c>
      <c r="G208" s="201">
        <v>2</v>
      </c>
      <c r="H208" s="198">
        <v>2</v>
      </c>
      <c r="I208" s="199"/>
      <c r="J208" s="397">
        <f t="shared" si="15"/>
        <v>0</v>
      </c>
      <c r="K208" s="397">
        <f t="shared" si="16"/>
        <v>0</v>
      </c>
      <c r="L208" s="398">
        <f t="shared" si="17"/>
        <v>0</v>
      </c>
    </row>
    <row r="209" spans="1:12" s="208" customFormat="1" x14ac:dyDescent="0.2">
      <c r="A209" s="208" t="s">
        <v>68</v>
      </c>
      <c r="B209" s="200">
        <v>158</v>
      </c>
      <c r="C209" s="201"/>
      <c r="D209" s="201" t="s">
        <v>224</v>
      </c>
      <c r="E209" s="203">
        <v>2.5099999999999998</v>
      </c>
      <c r="F209" s="201" t="s">
        <v>225</v>
      </c>
      <c r="G209" s="201">
        <v>2</v>
      </c>
      <c r="H209" s="198">
        <v>2</v>
      </c>
      <c r="I209" s="199"/>
      <c r="J209" s="397">
        <f t="shared" si="15"/>
        <v>0</v>
      </c>
      <c r="K209" s="397">
        <f t="shared" si="16"/>
        <v>0</v>
      </c>
      <c r="L209" s="398">
        <f t="shared" si="17"/>
        <v>0</v>
      </c>
    </row>
    <row r="210" spans="1:12" s="208" customFormat="1" x14ac:dyDescent="0.2">
      <c r="A210" s="208" t="s">
        <v>68</v>
      </c>
      <c r="B210" s="200">
        <v>159</v>
      </c>
      <c r="C210" s="201"/>
      <c r="D210" s="201" t="s">
        <v>231</v>
      </c>
      <c r="E210" s="203">
        <v>4.5999999999999996</v>
      </c>
      <c r="F210" s="201" t="s">
        <v>173</v>
      </c>
      <c r="G210" s="201">
        <v>2</v>
      </c>
      <c r="H210" s="198">
        <v>2</v>
      </c>
      <c r="I210" s="199"/>
      <c r="J210" s="397">
        <f t="shared" si="15"/>
        <v>0</v>
      </c>
      <c r="K210" s="397">
        <f t="shared" si="16"/>
        <v>0</v>
      </c>
      <c r="L210" s="398">
        <f t="shared" si="17"/>
        <v>0</v>
      </c>
    </row>
    <row r="211" spans="1:12" s="208" customFormat="1" x14ac:dyDescent="0.2">
      <c r="A211" s="208" t="s">
        <v>68</v>
      </c>
      <c r="B211" s="200">
        <v>160</v>
      </c>
      <c r="C211" s="201"/>
      <c r="D211" s="201" t="s">
        <v>232</v>
      </c>
      <c r="E211" s="203">
        <v>2.7450000000000001</v>
      </c>
      <c r="F211" s="201" t="s">
        <v>173</v>
      </c>
      <c r="G211" s="201">
        <v>2</v>
      </c>
      <c r="H211" s="198">
        <v>2</v>
      </c>
      <c r="I211" s="199"/>
      <c r="J211" s="397">
        <f t="shared" si="15"/>
        <v>0</v>
      </c>
      <c r="K211" s="397">
        <f t="shared" si="16"/>
        <v>0</v>
      </c>
      <c r="L211" s="398">
        <f t="shared" si="17"/>
        <v>0</v>
      </c>
    </row>
    <row r="212" spans="1:12" s="208" customFormat="1" x14ac:dyDescent="0.2">
      <c r="A212" s="208" t="s">
        <v>68</v>
      </c>
      <c r="B212" s="200">
        <v>161</v>
      </c>
      <c r="C212" s="201"/>
      <c r="D212" s="201" t="s">
        <v>233</v>
      </c>
      <c r="E212" s="203">
        <v>3.69</v>
      </c>
      <c r="F212" s="201" t="s">
        <v>173</v>
      </c>
      <c r="G212" s="201">
        <v>2</v>
      </c>
      <c r="H212" s="198">
        <v>2</v>
      </c>
      <c r="I212" s="199"/>
      <c r="J212" s="397">
        <f t="shared" si="15"/>
        <v>0</v>
      </c>
      <c r="K212" s="397">
        <f t="shared" si="16"/>
        <v>0</v>
      </c>
      <c r="L212" s="398">
        <f t="shared" si="17"/>
        <v>0</v>
      </c>
    </row>
    <row r="213" spans="1:12" s="208" customFormat="1" x14ac:dyDescent="0.2">
      <c r="A213" s="208" t="s">
        <v>68</v>
      </c>
      <c r="B213" s="200">
        <v>162</v>
      </c>
      <c r="C213" s="201"/>
      <c r="D213" s="201" t="s">
        <v>226</v>
      </c>
      <c r="E213" s="203">
        <v>4.4050000000000002</v>
      </c>
      <c r="F213" s="201" t="s">
        <v>173</v>
      </c>
      <c r="G213" s="201">
        <v>2</v>
      </c>
      <c r="H213" s="198">
        <v>2</v>
      </c>
      <c r="I213" s="199"/>
      <c r="J213" s="397">
        <f t="shared" si="15"/>
        <v>0</v>
      </c>
      <c r="K213" s="397">
        <f t="shared" si="16"/>
        <v>0</v>
      </c>
      <c r="L213" s="398">
        <f t="shared" si="17"/>
        <v>0</v>
      </c>
    </row>
    <row r="214" spans="1:12" s="208" customFormat="1" x14ac:dyDescent="0.2">
      <c r="A214" s="208" t="s">
        <v>68</v>
      </c>
      <c r="B214" s="200">
        <v>163</v>
      </c>
      <c r="C214" s="201"/>
      <c r="D214" s="201" t="s">
        <v>234</v>
      </c>
      <c r="E214" s="203">
        <v>9.5299999999999994</v>
      </c>
      <c r="F214" s="201" t="s">
        <v>173</v>
      </c>
      <c r="G214" s="201">
        <v>2</v>
      </c>
      <c r="H214" s="198">
        <v>2</v>
      </c>
      <c r="I214" s="199"/>
      <c r="J214" s="397">
        <f t="shared" si="15"/>
        <v>0</v>
      </c>
      <c r="K214" s="397">
        <f t="shared" si="16"/>
        <v>0</v>
      </c>
      <c r="L214" s="398">
        <f t="shared" si="17"/>
        <v>0</v>
      </c>
    </row>
    <row r="215" spans="1:12" s="208" customFormat="1" x14ac:dyDescent="0.2">
      <c r="A215" s="208" t="s">
        <v>68</v>
      </c>
      <c r="B215" s="200">
        <v>164</v>
      </c>
      <c r="C215" s="201"/>
      <c r="D215" s="201" t="s">
        <v>224</v>
      </c>
      <c r="E215" s="203">
        <v>2.37</v>
      </c>
      <c r="F215" s="201" t="s">
        <v>173</v>
      </c>
      <c r="G215" s="201">
        <v>2</v>
      </c>
      <c r="H215" s="198">
        <v>2</v>
      </c>
      <c r="I215" s="199"/>
      <c r="J215" s="397">
        <f t="shared" si="15"/>
        <v>0</v>
      </c>
      <c r="K215" s="397">
        <f t="shared" si="16"/>
        <v>0</v>
      </c>
      <c r="L215" s="398">
        <f t="shared" si="17"/>
        <v>0</v>
      </c>
    </row>
    <row r="216" spans="1:12" s="208" customFormat="1" x14ac:dyDescent="0.2">
      <c r="A216" s="208" t="s">
        <v>68</v>
      </c>
      <c r="B216" s="200">
        <v>165</v>
      </c>
      <c r="C216" s="201"/>
      <c r="D216" s="201" t="s">
        <v>224</v>
      </c>
      <c r="E216" s="203">
        <v>2.5099999999999998</v>
      </c>
      <c r="F216" s="201" t="s">
        <v>225</v>
      </c>
      <c r="G216" s="201">
        <v>2</v>
      </c>
      <c r="H216" s="198">
        <v>2</v>
      </c>
      <c r="I216" s="199"/>
      <c r="J216" s="397">
        <f t="shared" si="15"/>
        <v>0</v>
      </c>
      <c r="K216" s="397">
        <f t="shared" si="16"/>
        <v>0</v>
      </c>
      <c r="L216" s="398">
        <f t="shared" si="17"/>
        <v>0</v>
      </c>
    </row>
    <row r="217" spans="1:12" s="208" customFormat="1" x14ac:dyDescent="0.2">
      <c r="A217" s="208" t="s">
        <v>68</v>
      </c>
      <c r="B217" s="200">
        <v>166</v>
      </c>
      <c r="C217" s="201"/>
      <c r="D217" s="201" t="s">
        <v>235</v>
      </c>
      <c r="E217" s="203">
        <v>2.13</v>
      </c>
      <c r="F217" s="201" t="s">
        <v>225</v>
      </c>
      <c r="G217" s="201">
        <v>2</v>
      </c>
      <c r="H217" s="198">
        <v>2</v>
      </c>
      <c r="I217" s="199"/>
      <c r="J217" s="397">
        <f t="shared" si="15"/>
        <v>0</v>
      </c>
      <c r="K217" s="397">
        <f t="shared" si="16"/>
        <v>0</v>
      </c>
      <c r="L217" s="398">
        <f t="shared" si="17"/>
        <v>0</v>
      </c>
    </row>
    <row r="218" spans="1:12" s="208" customFormat="1" x14ac:dyDescent="0.2">
      <c r="A218" s="208" t="s">
        <v>68</v>
      </c>
      <c r="B218" s="200">
        <v>167</v>
      </c>
      <c r="C218" s="201"/>
      <c r="D218" s="201" t="s">
        <v>236</v>
      </c>
      <c r="E218" s="203">
        <v>26.21</v>
      </c>
      <c r="F218" s="201" t="s">
        <v>225</v>
      </c>
      <c r="G218" s="201">
        <v>2</v>
      </c>
      <c r="H218" s="198">
        <v>2</v>
      </c>
      <c r="I218" s="199"/>
      <c r="J218" s="397">
        <f t="shared" si="15"/>
        <v>0</v>
      </c>
      <c r="K218" s="397">
        <f t="shared" si="16"/>
        <v>0</v>
      </c>
      <c r="L218" s="398">
        <f t="shared" si="17"/>
        <v>0</v>
      </c>
    </row>
    <row r="219" spans="1:12" s="208" customFormat="1" x14ac:dyDescent="0.2">
      <c r="A219" s="208" t="s">
        <v>68</v>
      </c>
      <c r="B219" s="200">
        <v>168</v>
      </c>
      <c r="C219" s="201"/>
      <c r="D219" s="201" t="s">
        <v>224</v>
      </c>
      <c r="E219" s="203">
        <v>2.2599999999999998</v>
      </c>
      <c r="F219" s="201" t="s">
        <v>173</v>
      </c>
      <c r="G219" s="201">
        <v>2</v>
      </c>
      <c r="H219" s="198">
        <v>2</v>
      </c>
      <c r="I219" s="199"/>
      <c r="J219" s="397">
        <f t="shared" si="15"/>
        <v>0</v>
      </c>
      <c r="K219" s="397">
        <f t="shared" si="16"/>
        <v>0</v>
      </c>
      <c r="L219" s="398">
        <f t="shared" si="17"/>
        <v>0</v>
      </c>
    </row>
    <row r="220" spans="1:12" s="208" customFormat="1" x14ac:dyDescent="0.2">
      <c r="A220" s="208" t="s">
        <v>68</v>
      </c>
      <c r="B220" s="200">
        <v>169</v>
      </c>
      <c r="C220" s="201"/>
      <c r="D220" s="201" t="s">
        <v>224</v>
      </c>
      <c r="E220" s="203">
        <v>7.92</v>
      </c>
      <c r="F220" s="201" t="s">
        <v>225</v>
      </c>
      <c r="G220" s="201">
        <v>2</v>
      </c>
      <c r="H220" s="198">
        <v>2</v>
      </c>
      <c r="I220" s="199"/>
      <c r="J220" s="397">
        <f t="shared" si="15"/>
        <v>0</v>
      </c>
      <c r="K220" s="397">
        <f t="shared" si="16"/>
        <v>0</v>
      </c>
      <c r="L220" s="398">
        <f t="shared" si="17"/>
        <v>0</v>
      </c>
    </row>
    <row r="221" spans="1:12" s="208" customFormat="1" x14ac:dyDescent="0.2">
      <c r="A221" s="208" t="s">
        <v>68</v>
      </c>
      <c r="B221" s="200">
        <v>170</v>
      </c>
      <c r="C221" s="201"/>
      <c r="D221" s="201" t="s">
        <v>237</v>
      </c>
      <c r="E221" s="203">
        <v>7.92</v>
      </c>
      <c r="F221" s="201" t="s">
        <v>225</v>
      </c>
      <c r="G221" s="201">
        <v>2</v>
      </c>
      <c r="H221" s="198">
        <v>2</v>
      </c>
      <c r="I221" s="199"/>
      <c r="J221" s="397">
        <f t="shared" si="15"/>
        <v>0</v>
      </c>
      <c r="K221" s="397">
        <f t="shared" si="16"/>
        <v>0</v>
      </c>
      <c r="L221" s="398">
        <f t="shared" si="17"/>
        <v>0</v>
      </c>
    </row>
    <row r="222" spans="1:12" s="208" customFormat="1" x14ac:dyDescent="0.2">
      <c r="A222" s="208" t="s">
        <v>68</v>
      </c>
      <c r="B222" s="200">
        <v>171</v>
      </c>
      <c r="C222" s="201"/>
      <c r="D222" s="201" t="s">
        <v>238</v>
      </c>
      <c r="E222" s="203">
        <v>7.89</v>
      </c>
      <c r="F222" s="201" t="s">
        <v>173</v>
      </c>
      <c r="G222" s="201">
        <v>2</v>
      </c>
      <c r="H222" s="198">
        <v>2</v>
      </c>
      <c r="I222" s="199"/>
      <c r="J222" s="397">
        <f t="shared" si="15"/>
        <v>0</v>
      </c>
      <c r="K222" s="397">
        <f t="shared" si="16"/>
        <v>0</v>
      </c>
      <c r="L222" s="398">
        <f t="shared" si="17"/>
        <v>0</v>
      </c>
    </row>
    <row r="223" spans="1:12" s="208" customFormat="1" x14ac:dyDescent="0.2">
      <c r="A223" s="208" t="s">
        <v>68</v>
      </c>
      <c r="B223" s="200">
        <v>172</v>
      </c>
      <c r="C223" s="201"/>
      <c r="D223" s="201" t="s">
        <v>239</v>
      </c>
      <c r="E223" s="203">
        <v>0.4</v>
      </c>
      <c r="F223" s="201" t="s">
        <v>173</v>
      </c>
      <c r="G223" s="201">
        <v>2</v>
      </c>
      <c r="H223" s="198">
        <v>2</v>
      </c>
      <c r="I223" s="199"/>
      <c r="J223" s="397">
        <f t="shared" si="15"/>
        <v>0</v>
      </c>
      <c r="K223" s="397">
        <f t="shared" si="16"/>
        <v>0</v>
      </c>
      <c r="L223" s="398">
        <f t="shared" si="17"/>
        <v>0</v>
      </c>
    </row>
    <row r="224" spans="1:12" s="208" customFormat="1" x14ac:dyDescent="0.2">
      <c r="A224" s="208" t="s">
        <v>68</v>
      </c>
      <c r="B224" s="200">
        <v>173</v>
      </c>
      <c r="C224" s="201"/>
      <c r="D224" s="201" t="s">
        <v>240</v>
      </c>
      <c r="E224" s="203">
        <v>0.79500000000000004</v>
      </c>
      <c r="F224" s="201" t="s">
        <v>173</v>
      </c>
      <c r="G224" s="201">
        <v>2</v>
      </c>
      <c r="H224" s="198">
        <v>2</v>
      </c>
      <c r="I224" s="199"/>
      <c r="J224" s="397">
        <f t="shared" si="15"/>
        <v>0</v>
      </c>
      <c r="K224" s="397">
        <f t="shared" si="16"/>
        <v>0</v>
      </c>
      <c r="L224" s="398">
        <f t="shared" si="17"/>
        <v>0</v>
      </c>
    </row>
    <row r="225" spans="1:12" s="208" customFormat="1" x14ac:dyDescent="0.2">
      <c r="A225" s="208" t="s">
        <v>68</v>
      </c>
      <c r="B225" s="200">
        <v>174</v>
      </c>
      <c r="C225" s="201"/>
      <c r="D225" s="201" t="s">
        <v>241</v>
      </c>
      <c r="E225" s="203">
        <v>3.19</v>
      </c>
      <c r="F225" s="201" t="s">
        <v>173</v>
      </c>
      <c r="G225" s="201">
        <v>2</v>
      </c>
      <c r="H225" s="198">
        <v>2</v>
      </c>
      <c r="I225" s="199"/>
      <c r="J225" s="397">
        <f t="shared" si="15"/>
        <v>0</v>
      </c>
      <c r="K225" s="397">
        <f t="shared" si="16"/>
        <v>0</v>
      </c>
      <c r="L225" s="398">
        <f t="shared" si="17"/>
        <v>0</v>
      </c>
    </row>
    <row r="226" spans="1:12" s="208" customFormat="1" x14ac:dyDescent="0.2">
      <c r="A226" s="208" t="s">
        <v>68</v>
      </c>
      <c r="B226" s="200">
        <v>175</v>
      </c>
      <c r="C226" s="201"/>
      <c r="D226" s="201" t="s">
        <v>242</v>
      </c>
      <c r="E226" s="203">
        <v>3.6549999999999998</v>
      </c>
      <c r="F226" s="201" t="s">
        <v>173</v>
      </c>
      <c r="G226" s="201">
        <v>2</v>
      </c>
      <c r="H226" s="198">
        <v>2</v>
      </c>
      <c r="I226" s="199"/>
      <c r="J226" s="397">
        <f t="shared" si="15"/>
        <v>0</v>
      </c>
      <c r="K226" s="397">
        <f t="shared" si="16"/>
        <v>0</v>
      </c>
      <c r="L226" s="398">
        <f t="shared" si="17"/>
        <v>0</v>
      </c>
    </row>
    <row r="227" spans="1:12" s="208" customFormat="1" x14ac:dyDescent="0.2">
      <c r="A227" s="208" t="s">
        <v>68</v>
      </c>
      <c r="B227" s="200">
        <v>176</v>
      </c>
      <c r="C227" s="201"/>
      <c r="D227" s="201" t="s">
        <v>242</v>
      </c>
      <c r="E227" s="203">
        <v>2.5249999999999999</v>
      </c>
      <c r="F227" s="201" t="s">
        <v>225</v>
      </c>
      <c r="G227" s="201">
        <v>2</v>
      </c>
      <c r="H227" s="198">
        <v>2</v>
      </c>
      <c r="I227" s="199"/>
      <c r="J227" s="397">
        <f t="shared" si="15"/>
        <v>0</v>
      </c>
      <c r="K227" s="397">
        <f t="shared" si="16"/>
        <v>0</v>
      </c>
      <c r="L227" s="398">
        <f t="shared" si="17"/>
        <v>0</v>
      </c>
    </row>
    <row r="228" spans="1:12" s="208" customFormat="1" x14ac:dyDescent="0.2">
      <c r="A228" s="208" t="s">
        <v>68</v>
      </c>
      <c r="B228" s="200">
        <v>177</v>
      </c>
      <c r="C228" s="201"/>
      <c r="D228" s="201" t="s">
        <v>243</v>
      </c>
      <c r="E228" s="203">
        <v>1.7250000000000001</v>
      </c>
      <c r="F228" s="201" t="s">
        <v>173</v>
      </c>
      <c r="G228" s="201">
        <v>2</v>
      </c>
      <c r="H228" s="198">
        <v>2</v>
      </c>
      <c r="I228" s="199"/>
      <c r="J228" s="397">
        <f t="shared" si="15"/>
        <v>0</v>
      </c>
      <c r="K228" s="397">
        <f t="shared" si="16"/>
        <v>0</v>
      </c>
      <c r="L228" s="398">
        <f t="shared" si="17"/>
        <v>0</v>
      </c>
    </row>
    <row r="229" spans="1:12" s="208" customFormat="1" x14ac:dyDescent="0.2">
      <c r="A229" s="208" t="s">
        <v>68</v>
      </c>
      <c r="B229" s="200">
        <v>178</v>
      </c>
      <c r="C229" s="201"/>
      <c r="D229" s="201" t="s">
        <v>244</v>
      </c>
      <c r="E229" s="203">
        <v>1.01</v>
      </c>
      <c r="F229" s="201" t="s">
        <v>173</v>
      </c>
      <c r="G229" s="201">
        <v>2</v>
      </c>
      <c r="H229" s="198">
        <v>2</v>
      </c>
      <c r="I229" s="199"/>
      <c r="J229" s="397">
        <f t="shared" si="15"/>
        <v>0</v>
      </c>
      <c r="K229" s="397">
        <f t="shared" si="16"/>
        <v>0</v>
      </c>
      <c r="L229" s="398">
        <f t="shared" si="17"/>
        <v>0</v>
      </c>
    </row>
    <row r="230" spans="1:12" s="208" customFormat="1" x14ac:dyDescent="0.2">
      <c r="A230" s="208" t="s">
        <v>68</v>
      </c>
      <c r="B230" s="200">
        <v>179</v>
      </c>
      <c r="C230" s="201"/>
      <c r="D230" s="201" t="s">
        <v>237</v>
      </c>
      <c r="E230" s="203">
        <v>13.98</v>
      </c>
      <c r="F230" s="201" t="s">
        <v>173</v>
      </c>
      <c r="G230" s="201">
        <v>2</v>
      </c>
      <c r="H230" s="198">
        <v>2</v>
      </c>
      <c r="I230" s="199"/>
      <c r="J230" s="397">
        <f t="shared" si="15"/>
        <v>0</v>
      </c>
      <c r="K230" s="397">
        <f t="shared" si="16"/>
        <v>0</v>
      </c>
      <c r="L230" s="398">
        <f t="shared" si="17"/>
        <v>0</v>
      </c>
    </row>
    <row r="231" spans="1:12" s="208" customFormat="1" ht="12.75" thickBot="1" x14ac:dyDescent="0.25">
      <c r="A231" s="208" t="s">
        <v>68</v>
      </c>
      <c r="B231" s="250">
        <v>180</v>
      </c>
      <c r="C231" s="251"/>
      <c r="D231" s="251" t="s">
        <v>237</v>
      </c>
      <c r="E231" s="252">
        <v>4.26</v>
      </c>
      <c r="F231" s="251" t="s">
        <v>225</v>
      </c>
      <c r="G231" s="251">
        <v>2</v>
      </c>
      <c r="H231" s="253">
        <v>2</v>
      </c>
      <c r="I231" s="254"/>
      <c r="J231" s="430">
        <f t="shared" si="15"/>
        <v>0</v>
      </c>
      <c r="K231" s="430">
        <f t="shared" si="16"/>
        <v>0</v>
      </c>
      <c r="L231" s="431">
        <f t="shared" si="17"/>
        <v>0</v>
      </c>
    </row>
    <row r="232" spans="1:12" s="208" customFormat="1" ht="12.75" thickBot="1" x14ac:dyDescent="0.25">
      <c r="B232" s="480"/>
      <c r="C232" s="480"/>
      <c r="D232" s="225" t="s">
        <v>245</v>
      </c>
      <c r="E232" s="226">
        <f>SUM(E198:E231)</f>
        <v>155.24</v>
      </c>
      <c r="F232" s="226"/>
      <c r="G232" s="226"/>
      <c r="H232" s="226"/>
      <c r="I232" s="255"/>
      <c r="J232" s="432"/>
      <c r="K232" s="432"/>
      <c r="L232" s="433">
        <f>SUM(L198:L231)</f>
        <v>0</v>
      </c>
    </row>
    <row r="233" spans="1:12" s="208" customFormat="1" ht="13.5" thickBot="1" x14ac:dyDescent="0.25">
      <c r="A233" s="208" t="s">
        <v>68</v>
      </c>
      <c r="B233" s="227"/>
      <c r="C233" s="228"/>
      <c r="D233" s="228"/>
      <c r="E233" s="228"/>
      <c r="F233" s="228"/>
      <c r="G233" s="228"/>
      <c r="H233" s="228"/>
      <c r="I233" s="248"/>
      <c r="J233" s="434"/>
      <c r="K233" s="434"/>
      <c r="L233" s="402">
        <f>SUM(L232,L194)</f>
        <v>0</v>
      </c>
    </row>
    <row r="234" spans="1:12" s="208" customFormat="1" ht="12.75" thickBot="1" x14ac:dyDescent="0.25">
      <c r="B234" s="229"/>
      <c r="C234" s="229"/>
      <c r="D234" s="230"/>
      <c r="E234" s="231"/>
      <c r="F234" s="231"/>
      <c r="G234" s="231"/>
      <c r="H234" s="231"/>
      <c r="I234" s="247"/>
      <c r="J234" s="435"/>
      <c r="K234" s="435"/>
      <c r="L234" s="436"/>
    </row>
    <row r="235" spans="1:12" s="208" customFormat="1" x14ac:dyDescent="0.2">
      <c r="A235" s="208" t="s">
        <v>68</v>
      </c>
      <c r="B235" s="232"/>
      <c r="C235" s="233"/>
      <c r="D235" s="234" t="s">
        <v>246</v>
      </c>
      <c r="E235" s="235"/>
      <c r="F235" s="234" t="s">
        <v>247</v>
      </c>
      <c r="G235" s="234"/>
      <c r="H235" s="233"/>
      <c r="I235" s="245"/>
      <c r="J235" s="437"/>
      <c r="K235" s="437"/>
      <c r="L235" s="438" t="s">
        <v>83</v>
      </c>
    </row>
    <row r="236" spans="1:12" s="208" customFormat="1" x14ac:dyDescent="0.2">
      <c r="A236" s="208" t="s">
        <v>68</v>
      </c>
      <c r="B236" s="200">
        <v>181</v>
      </c>
      <c r="C236" s="201" t="s">
        <v>146</v>
      </c>
      <c r="D236" s="201" t="s">
        <v>248</v>
      </c>
      <c r="E236" s="203">
        <v>136</v>
      </c>
      <c r="F236" s="201" t="s">
        <v>249</v>
      </c>
      <c r="G236" s="201">
        <v>1</v>
      </c>
      <c r="H236" s="201"/>
      <c r="I236" s="199"/>
      <c r="J236" s="397">
        <f t="shared" ref="J236:J243" si="18">IF(G236&gt;0,I236*G236,"")</f>
        <v>0</v>
      </c>
      <c r="K236" s="397">
        <f t="shared" ref="K236:K243" si="19">IF(G236&gt;0,J236*E236,"")</f>
        <v>0</v>
      </c>
      <c r="L236" s="439">
        <f t="shared" ref="L236:L243" si="20">IF(G236&gt;0,K236*H236,"")</f>
        <v>0</v>
      </c>
    </row>
    <row r="237" spans="1:12" s="208" customFormat="1" x14ac:dyDescent="0.2">
      <c r="A237" s="208" t="s">
        <v>68</v>
      </c>
      <c r="B237" s="200">
        <v>182</v>
      </c>
      <c r="C237" s="201" t="s">
        <v>160</v>
      </c>
      <c r="D237" s="201"/>
      <c r="E237" s="203">
        <v>196</v>
      </c>
      <c r="F237" s="201" t="s">
        <v>249</v>
      </c>
      <c r="G237" s="201">
        <v>1</v>
      </c>
      <c r="H237" s="201"/>
      <c r="I237" s="199"/>
      <c r="J237" s="397">
        <f t="shared" si="18"/>
        <v>0</v>
      </c>
      <c r="K237" s="397">
        <f t="shared" si="19"/>
        <v>0</v>
      </c>
      <c r="L237" s="439">
        <f t="shared" si="20"/>
        <v>0</v>
      </c>
    </row>
    <row r="238" spans="1:12" s="208" customFormat="1" x14ac:dyDescent="0.2">
      <c r="A238" s="208" t="s">
        <v>68</v>
      </c>
      <c r="B238" s="200">
        <v>183</v>
      </c>
      <c r="C238" s="201" t="s">
        <v>194</v>
      </c>
      <c r="D238" s="201" t="s">
        <v>104</v>
      </c>
      <c r="E238" s="203">
        <v>171.62</v>
      </c>
      <c r="F238" s="201" t="s">
        <v>249</v>
      </c>
      <c r="G238" s="201">
        <v>1</v>
      </c>
      <c r="H238" s="201"/>
      <c r="I238" s="199"/>
      <c r="J238" s="397">
        <f t="shared" si="18"/>
        <v>0</v>
      </c>
      <c r="K238" s="397">
        <f t="shared" si="19"/>
        <v>0</v>
      </c>
      <c r="L238" s="439">
        <f t="shared" si="20"/>
        <v>0</v>
      </c>
    </row>
    <row r="239" spans="1:12" s="208" customFormat="1" x14ac:dyDescent="0.2">
      <c r="A239" s="208" t="s">
        <v>68</v>
      </c>
      <c r="B239" s="200">
        <v>184</v>
      </c>
      <c r="C239" s="201" t="s">
        <v>202</v>
      </c>
      <c r="D239" s="201" t="s">
        <v>104</v>
      </c>
      <c r="E239" s="203">
        <v>171.62</v>
      </c>
      <c r="F239" s="201" t="s">
        <v>249</v>
      </c>
      <c r="G239" s="201">
        <v>1</v>
      </c>
      <c r="H239" s="201"/>
      <c r="I239" s="199"/>
      <c r="J239" s="397">
        <f t="shared" si="18"/>
        <v>0</v>
      </c>
      <c r="K239" s="397">
        <f t="shared" si="19"/>
        <v>0</v>
      </c>
      <c r="L239" s="439">
        <f t="shared" si="20"/>
        <v>0</v>
      </c>
    </row>
    <row r="240" spans="1:12" s="208" customFormat="1" x14ac:dyDescent="0.2">
      <c r="A240" s="208" t="s">
        <v>68</v>
      </c>
      <c r="B240" s="200">
        <v>185</v>
      </c>
      <c r="C240" s="201" t="s">
        <v>207</v>
      </c>
      <c r="D240" s="201" t="s">
        <v>104</v>
      </c>
      <c r="E240" s="203">
        <v>171.62</v>
      </c>
      <c r="F240" s="201" t="s">
        <v>249</v>
      </c>
      <c r="G240" s="201">
        <v>1</v>
      </c>
      <c r="H240" s="201"/>
      <c r="I240" s="199"/>
      <c r="J240" s="397">
        <f t="shared" si="18"/>
        <v>0</v>
      </c>
      <c r="K240" s="397">
        <f t="shared" si="19"/>
        <v>0</v>
      </c>
      <c r="L240" s="439">
        <f t="shared" si="20"/>
        <v>0</v>
      </c>
    </row>
    <row r="241" spans="1:12" s="208" customFormat="1" x14ac:dyDescent="0.2">
      <c r="B241" s="200"/>
      <c r="C241" s="201"/>
      <c r="D241" s="201"/>
      <c r="E241" s="203"/>
      <c r="F241" s="201"/>
      <c r="G241" s="201"/>
      <c r="H241" s="201"/>
      <c r="I241" s="199"/>
      <c r="J241" s="397" t="str">
        <f t="shared" si="18"/>
        <v/>
      </c>
      <c r="K241" s="397" t="str">
        <f t="shared" si="19"/>
        <v/>
      </c>
      <c r="L241" s="439" t="str">
        <f t="shared" si="20"/>
        <v/>
      </c>
    </row>
    <row r="242" spans="1:12" s="208" customFormat="1" x14ac:dyDescent="0.2">
      <c r="A242" s="208" t="s">
        <v>68</v>
      </c>
      <c r="B242" s="236">
        <v>186</v>
      </c>
      <c r="C242" s="237" t="s">
        <v>146</v>
      </c>
      <c r="D242" s="237" t="s">
        <v>250</v>
      </c>
      <c r="E242" s="238">
        <v>136</v>
      </c>
      <c r="F242" s="237" t="s">
        <v>251</v>
      </c>
      <c r="G242" s="237">
        <v>1</v>
      </c>
      <c r="H242" s="237"/>
      <c r="I242" s="199"/>
      <c r="J242" s="397">
        <f t="shared" si="18"/>
        <v>0</v>
      </c>
      <c r="K242" s="397">
        <f t="shared" si="19"/>
        <v>0</v>
      </c>
      <c r="L242" s="439">
        <f t="shared" si="20"/>
        <v>0</v>
      </c>
    </row>
    <row r="243" spans="1:12" s="208" customFormat="1" ht="12.75" thickBot="1" x14ac:dyDescent="0.25">
      <c r="A243" s="208" t="s">
        <v>68</v>
      </c>
      <c r="B243" s="239">
        <v>187</v>
      </c>
      <c r="C243" s="240"/>
      <c r="D243" s="241" t="s">
        <v>147</v>
      </c>
      <c r="E243" s="242">
        <v>371.8</v>
      </c>
      <c r="F243" s="241" t="s">
        <v>252</v>
      </c>
      <c r="G243" s="241">
        <v>1</v>
      </c>
      <c r="H243" s="241"/>
      <c r="I243" s="249"/>
      <c r="J243" s="440">
        <f t="shared" si="18"/>
        <v>0</v>
      </c>
      <c r="K243" s="440">
        <f t="shared" si="19"/>
        <v>0</v>
      </c>
      <c r="L243" s="441">
        <f t="shared" si="20"/>
        <v>0</v>
      </c>
    </row>
  </sheetData>
  <sheetProtection algorithmName="SHA-512" hashValue="QJuyJQ9xoJEVQRksouiwVcMnyGuE44dvVTh6ORCPZyD27yok9h3VYZsLcf1VH0H3jDhnJYVNeg0SFKRaCXBlUQ==" saltValue="7I4iFx6U4JCNElCuTs4jEA==" spinCount="100000" sheet="1" objects="1" scenarios="1" sort="0" autoFilter="0"/>
  <autoFilter ref="B5:L5"/>
  <mergeCells count="3">
    <mergeCell ref="B189:C189"/>
    <mergeCell ref="B193:C193"/>
    <mergeCell ref="B232:C23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L87"/>
  <sheetViews>
    <sheetView topLeftCell="B1" workbookViewId="0">
      <selection activeCell="H6" sqref="H6"/>
    </sheetView>
  </sheetViews>
  <sheetFormatPr baseColWidth="10" defaultRowHeight="12" x14ac:dyDescent="0.2"/>
  <cols>
    <col min="1" max="1" width="0" style="243" hidden="1" customWidth="1"/>
    <col min="2" max="2" width="8.7109375" style="243" customWidth="1"/>
    <col min="3" max="3" width="10.85546875" style="243" bestFit="1" customWidth="1"/>
    <col min="4" max="4" width="18.5703125" style="243" customWidth="1"/>
    <col min="5" max="5" width="8.140625" style="243" bestFit="1" customWidth="1"/>
    <col min="6" max="6" width="16.5703125" style="243" customWidth="1"/>
    <col min="7" max="7" width="5.5703125" style="243" hidden="1" customWidth="1"/>
    <col min="8" max="8" width="12.42578125" style="303" bestFit="1" customWidth="1"/>
    <col min="9" max="10" width="16.42578125" style="383" customWidth="1"/>
    <col min="11" max="11" width="13.28515625" style="384" customWidth="1"/>
    <col min="12" max="16384" width="11.42578125" style="286"/>
  </cols>
  <sheetData>
    <row r="1" spans="1:11" s="208" customFormat="1" ht="12.75" x14ac:dyDescent="0.2">
      <c r="A1" s="64" t="s">
        <v>68</v>
      </c>
      <c r="B1" s="259" t="s">
        <v>448</v>
      </c>
      <c r="C1" s="64"/>
      <c r="D1" s="261"/>
      <c r="E1" s="64"/>
      <c r="F1" s="64"/>
      <c r="G1" s="262"/>
      <c r="H1" s="296"/>
      <c r="I1" s="403"/>
      <c r="J1" s="383"/>
      <c r="K1" s="404"/>
    </row>
    <row r="2" spans="1:11" s="208" customFormat="1" ht="12.75" thickBot="1" x14ac:dyDescent="0.25">
      <c r="A2" s="64" t="s">
        <v>68</v>
      </c>
      <c r="B2" s="260"/>
      <c r="C2" s="64"/>
      <c r="D2" s="261"/>
      <c r="E2" s="64"/>
      <c r="F2" s="64"/>
      <c r="G2" s="262"/>
      <c r="H2" s="296"/>
      <c r="I2" s="403"/>
      <c r="J2" s="383"/>
      <c r="K2" s="404"/>
    </row>
    <row r="3" spans="1:11" s="208" customFormat="1" ht="12.75" thickBot="1" x14ac:dyDescent="0.25">
      <c r="A3" s="287" t="s">
        <v>68</v>
      </c>
      <c r="B3" s="263" t="s">
        <v>69</v>
      </c>
      <c r="C3" s="263" t="s">
        <v>70</v>
      </c>
      <c r="D3" s="263" t="s">
        <v>71</v>
      </c>
      <c r="E3" s="263" t="s">
        <v>72</v>
      </c>
      <c r="F3" s="264" t="s">
        <v>73</v>
      </c>
      <c r="G3" s="288"/>
      <c r="H3" s="297"/>
      <c r="I3" s="405" t="s">
        <v>74</v>
      </c>
      <c r="J3" s="406"/>
      <c r="K3" s="407"/>
    </row>
    <row r="4" spans="1:11" s="208" customFormat="1" x14ac:dyDescent="0.2">
      <c r="A4" s="289" t="s">
        <v>68</v>
      </c>
      <c r="B4" s="265"/>
      <c r="C4" s="265"/>
      <c r="D4" s="265"/>
      <c r="E4" s="266" t="s">
        <v>75</v>
      </c>
      <c r="F4" s="267"/>
      <c r="G4" s="290"/>
      <c r="H4" s="298" t="s">
        <v>76</v>
      </c>
      <c r="I4" s="408" t="s">
        <v>77</v>
      </c>
      <c r="J4" s="390" t="s">
        <v>27</v>
      </c>
      <c r="K4" s="409" t="s">
        <v>78</v>
      </c>
    </row>
    <row r="5" spans="1:11" s="208" customFormat="1" ht="21" customHeight="1" thickBot="1" x14ac:dyDescent="0.25">
      <c r="A5" s="289" t="s">
        <v>68</v>
      </c>
      <c r="B5" s="268"/>
      <c r="C5" s="268"/>
      <c r="D5" s="268"/>
      <c r="E5" s="268"/>
      <c r="F5" s="269"/>
      <c r="G5" s="290"/>
      <c r="H5" s="299" t="s">
        <v>79</v>
      </c>
      <c r="I5" s="410" t="s">
        <v>447</v>
      </c>
      <c r="J5" s="411" t="s">
        <v>442</v>
      </c>
      <c r="K5" s="412" t="s">
        <v>451</v>
      </c>
    </row>
    <row r="6" spans="1:11" s="208" customFormat="1" x14ac:dyDescent="0.2">
      <c r="A6" s="289" t="s">
        <v>68</v>
      </c>
      <c r="B6" s="270">
        <v>1</v>
      </c>
      <c r="C6" s="271" t="s">
        <v>80</v>
      </c>
      <c r="D6" s="272"/>
      <c r="E6" s="273">
        <v>31.58</v>
      </c>
      <c r="F6" s="274" t="s">
        <v>81</v>
      </c>
      <c r="G6" s="290"/>
      <c r="H6" s="199"/>
      <c r="I6" s="413">
        <f>IF(E6&gt;0,H6*2,"")</f>
        <v>0</v>
      </c>
      <c r="J6" s="413">
        <f>IF(E6&gt;0,I6*E6,"")</f>
        <v>0</v>
      </c>
      <c r="K6" s="414">
        <f>IF(E6&gt;0,J6*2,"")</f>
        <v>0</v>
      </c>
    </row>
    <row r="7" spans="1:11" s="208" customFormat="1" x14ac:dyDescent="0.2">
      <c r="A7" s="289" t="s">
        <v>68</v>
      </c>
      <c r="B7" s="270">
        <v>2</v>
      </c>
      <c r="C7" s="271"/>
      <c r="D7" s="272"/>
      <c r="E7" s="275">
        <v>9.25</v>
      </c>
      <c r="F7" s="274" t="s">
        <v>82</v>
      </c>
      <c r="G7" s="290"/>
      <c r="H7" s="199"/>
      <c r="I7" s="397">
        <f>IF(E7&gt;0,H7*2,"")</f>
        <v>0</v>
      </c>
      <c r="J7" s="413">
        <f t="shared" ref="J7:J33" si="0">IF(E7&gt;0,I7*E7,"")</f>
        <v>0</v>
      </c>
      <c r="K7" s="414">
        <f t="shared" ref="K7:K33" si="1">IF(E7&gt;0,J7*2,"")</f>
        <v>0</v>
      </c>
    </row>
    <row r="8" spans="1:11" s="208" customFormat="1" x14ac:dyDescent="0.2">
      <c r="A8" s="289" t="s">
        <v>68</v>
      </c>
      <c r="B8" s="270"/>
      <c r="C8" s="272"/>
      <c r="D8" s="272"/>
      <c r="E8" s="275"/>
      <c r="F8" s="272"/>
      <c r="G8" s="290"/>
      <c r="H8" s="276"/>
      <c r="I8" s="397" t="str">
        <f t="shared" ref="I8:I33" si="2">IF(E8&gt;0,H8*2,"")</f>
        <v/>
      </c>
      <c r="J8" s="413" t="str">
        <f t="shared" si="0"/>
        <v/>
      </c>
      <c r="K8" s="414" t="str">
        <f t="shared" si="1"/>
        <v/>
      </c>
    </row>
    <row r="9" spans="1:11" s="208" customFormat="1" x14ac:dyDescent="0.2">
      <c r="A9" s="289" t="s">
        <v>68</v>
      </c>
      <c r="B9" s="270">
        <v>3</v>
      </c>
      <c r="C9" s="271" t="s">
        <v>84</v>
      </c>
      <c r="D9" s="272" t="s">
        <v>85</v>
      </c>
      <c r="E9" s="275">
        <v>52.79</v>
      </c>
      <c r="F9" s="274" t="s">
        <v>82</v>
      </c>
      <c r="G9" s="290"/>
      <c r="H9" s="199"/>
      <c r="I9" s="397">
        <f t="shared" si="2"/>
        <v>0</v>
      </c>
      <c r="J9" s="413">
        <f t="shared" si="0"/>
        <v>0</v>
      </c>
      <c r="K9" s="414">
        <f t="shared" si="1"/>
        <v>0</v>
      </c>
    </row>
    <row r="10" spans="1:11" s="208" customFormat="1" x14ac:dyDescent="0.2">
      <c r="A10" s="289" t="s">
        <v>68</v>
      </c>
      <c r="B10" s="270">
        <v>4</v>
      </c>
      <c r="C10" s="272"/>
      <c r="D10" s="272" t="s">
        <v>86</v>
      </c>
      <c r="E10" s="275">
        <v>155.04</v>
      </c>
      <c r="F10" s="274" t="s">
        <v>82</v>
      </c>
      <c r="G10" s="290"/>
      <c r="H10" s="199"/>
      <c r="I10" s="397">
        <f t="shared" si="2"/>
        <v>0</v>
      </c>
      <c r="J10" s="413">
        <f t="shared" si="0"/>
        <v>0</v>
      </c>
      <c r="K10" s="414">
        <f t="shared" si="1"/>
        <v>0</v>
      </c>
    </row>
    <row r="11" spans="1:11" s="208" customFormat="1" x14ac:dyDescent="0.2">
      <c r="A11" s="289" t="s">
        <v>68</v>
      </c>
      <c r="B11" s="270">
        <v>5</v>
      </c>
      <c r="C11" s="272"/>
      <c r="D11" s="272" t="s">
        <v>87</v>
      </c>
      <c r="E11" s="275">
        <v>87.05</v>
      </c>
      <c r="F11" s="274" t="s">
        <v>82</v>
      </c>
      <c r="G11" s="290"/>
      <c r="H11" s="199"/>
      <c r="I11" s="397">
        <f t="shared" si="2"/>
        <v>0</v>
      </c>
      <c r="J11" s="413">
        <f t="shared" si="0"/>
        <v>0</v>
      </c>
      <c r="K11" s="414">
        <f t="shared" si="1"/>
        <v>0</v>
      </c>
    </row>
    <row r="12" spans="1:11" s="208" customFormat="1" x14ac:dyDescent="0.2">
      <c r="A12" s="289" t="s">
        <v>68</v>
      </c>
      <c r="B12" s="270">
        <v>6</v>
      </c>
      <c r="C12" s="272"/>
      <c r="D12" s="272" t="s">
        <v>88</v>
      </c>
      <c r="E12" s="275">
        <v>33.29</v>
      </c>
      <c r="F12" s="274" t="s">
        <v>82</v>
      </c>
      <c r="G12" s="290"/>
      <c r="H12" s="199"/>
      <c r="I12" s="397">
        <f t="shared" si="2"/>
        <v>0</v>
      </c>
      <c r="J12" s="413">
        <f t="shared" si="0"/>
        <v>0</v>
      </c>
      <c r="K12" s="414">
        <f t="shared" si="1"/>
        <v>0</v>
      </c>
    </row>
    <row r="13" spans="1:11" s="208" customFormat="1" x14ac:dyDescent="0.2">
      <c r="A13" s="289" t="s">
        <v>68</v>
      </c>
      <c r="B13" s="270"/>
      <c r="C13" s="272"/>
      <c r="D13" s="272"/>
      <c r="E13" s="275"/>
      <c r="F13" s="272"/>
      <c r="G13" s="290"/>
      <c r="H13" s="276"/>
      <c r="I13" s="397" t="str">
        <f t="shared" si="2"/>
        <v/>
      </c>
      <c r="J13" s="413" t="str">
        <f t="shared" si="0"/>
        <v/>
      </c>
      <c r="K13" s="414" t="str">
        <f t="shared" si="1"/>
        <v/>
      </c>
    </row>
    <row r="14" spans="1:11" s="208" customFormat="1" x14ac:dyDescent="0.2">
      <c r="A14" s="289" t="s">
        <v>68</v>
      </c>
      <c r="B14" s="270">
        <v>7</v>
      </c>
      <c r="C14" s="271" t="s">
        <v>89</v>
      </c>
      <c r="D14" s="272" t="s">
        <v>90</v>
      </c>
      <c r="E14" s="275">
        <v>109.33</v>
      </c>
      <c r="F14" s="272" t="s">
        <v>82</v>
      </c>
      <c r="G14" s="290"/>
      <c r="H14" s="199"/>
      <c r="I14" s="397">
        <f t="shared" si="2"/>
        <v>0</v>
      </c>
      <c r="J14" s="413">
        <f t="shared" si="0"/>
        <v>0</v>
      </c>
      <c r="K14" s="414">
        <f t="shared" si="1"/>
        <v>0</v>
      </c>
    </row>
    <row r="15" spans="1:11" s="208" customFormat="1" x14ac:dyDescent="0.2">
      <c r="A15" s="289" t="s">
        <v>68</v>
      </c>
      <c r="B15" s="270">
        <v>8</v>
      </c>
      <c r="C15" s="272"/>
      <c r="D15" s="272" t="s">
        <v>91</v>
      </c>
      <c r="E15" s="275">
        <v>112.26</v>
      </c>
      <c r="F15" s="274" t="s">
        <v>82</v>
      </c>
      <c r="G15" s="291"/>
      <c r="H15" s="199"/>
      <c r="I15" s="397">
        <f t="shared" si="2"/>
        <v>0</v>
      </c>
      <c r="J15" s="413">
        <f t="shared" si="0"/>
        <v>0</v>
      </c>
      <c r="K15" s="414">
        <f t="shared" si="1"/>
        <v>0</v>
      </c>
    </row>
    <row r="16" spans="1:11" s="208" customFormat="1" x14ac:dyDescent="0.2">
      <c r="A16" s="289" t="s">
        <v>68</v>
      </c>
      <c r="B16" s="270">
        <v>9</v>
      </c>
      <c r="C16" s="272"/>
      <c r="D16" s="272"/>
      <c r="E16" s="275">
        <v>3.68</v>
      </c>
      <c r="F16" s="274" t="s">
        <v>82</v>
      </c>
      <c r="G16" s="290"/>
      <c r="H16" s="199"/>
      <c r="I16" s="397">
        <f t="shared" si="2"/>
        <v>0</v>
      </c>
      <c r="J16" s="413">
        <f t="shared" si="0"/>
        <v>0</v>
      </c>
      <c r="K16" s="414">
        <f t="shared" si="1"/>
        <v>0</v>
      </c>
    </row>
    <row r="17" spans="1:11" s="208" customFormat="1" x14ac:dyDescent="0.2">
      <c r="A17" s="289" t="s">
        <v>68</v>
      </c>
      <c r="B17" s="270">
        <v>10</v>
      </c>
      <c r="C17" s="272"/>
      <c r="D17" s="272" t="s">
        <v>92</v>
      </c>
      <c r="E17" s="275">
        <v>142.46</v>
      </c>
      <c r="F17" s="274" t="s">
        <v>82</v>
      </c>
      <c r="G17" s="291"/>
      <c r="H17" s="199"/>
      <c r="I17" s="397">
        <f t="shared" si="2"/>
        <v>0</v>
      </c>
      <c r="J17" s="413">
        <f t="shared" si="0"/>
        <v>0</v>
      </c>
      <c r="K17" s="414">
        <f t="shared" si="1"/>
        <v>0</v>
      </c>
    </row>
    <row r="18" spans="1:11" s="208" customFormat="1" x14ac:dyDescent="0.2">
      <c r="A18" s="289" t="s">
        <v>68</v>
      </c>
      <c r="B18" s="270">
        <v>11</v>
      </c>
      <c r="C18" s="272"/>
      <c r="D18" s="272"/>
      <c r="E18" s="275">
        <v>3.68</v>
      </c>
      <c r="F18" s="274" t="s">
        <v>82</v>
      </c>
      <c r="G18" s="290"/>
      <c r="H18" s="199"/>
      <c r="I18" s="397">
        <f t="shared" si="2"/>
        <v>0</v>
      </c>
      <c r="J18" s="413">
        <f t="shared" si="0"/>
        <v>0</v>
      </c>
      <c r="K18" s="414">
        <f t="shared" si="1"/>
        <v>0</v>
      </c>
    </row>
    <row r="19" spans="1:11" s="208" customFormat="1" x14ac:dyDescent="0.2">
      <c r="A19" s="289" t="s">
        <v>68</v>
      </c>
      <c r="B19" s="270">
        <v>12</v>
      </c>
      <c r="C19" s="272"/>
      <c r="D19" s="272" t="s">
        <v>93</v>
      </c>
      <c r="E19" s="275">
        <v>112.62</v>
      </c>
      <c r="F19" s="274" t="s">
        <v>82</v>
      </c>
      <c r="G19" s="290"/>
      <c r="H19" s="199"/>
      <c r="I19" s="397">
        <f t="shared" si="2"/>
        <v>0</v>
      </c>
      <c r="J19" s="413">
        <f t="shared" si="0"/>
        <v>0</v>
      </c>
      <c r="K19" s="414">
        <f t="shared" si="1"/>
        <v>0</v>
      </c>
    </row>
    <row r="20" spans="1:11" s="208" customFormat="1" x14ac:dyDescent="0.2">
      <c r="A20" s="289" t="s">
        <v>68</v>
      </c>
      <c r="B20" s="270">
        <v>13</v>
      </c>
      <c r="C20" s="272"/>
      <c r="D20" s="272" t="s">
        <v>94</v>
      </c>
      <c r="E20" s="275">
        <v>124.85</v>
      </c>
      <c r="F20" s="274" t="s">
        <v>82</v>
      </c>
      <c r="G20" s="290"/>
      <c r="H20" s="199"/>
      <c r="I20" s="397">
        <f t="shared" si="2"/>
        <v>0</v>
      </c>
      <c r="J20" s="413">
        <f t="shared" si="0"/>
        <v>0</v>
      </c>
      <c r="K20" s="414">
        <f t="shared" si="1"/>
        <v>0</v>
      </c>
    </row>
    <row r="21" spans="1:11" s="208" customFormat="1" x14ac:dyDescent="0.2">
      <c r="A21" s="289" t="s">
        <v>68</v>
      </c>
      <c r="B21" s="270">
        <v>14</v>
      </c>
      <c r="C21" s="272"/>
      <c r="D21" s="272" t="s">
        <v>95</v>
      </c>
      <c r="E21" s="275">
        <v>169.99</v>
      </c>
      <c r="F21" s="274" t="s">
        <v>82</v>
      </c>
      <c r="G21" s="290"/>
      <c r="H21" s="199"/>
      <c r="I21" s="397">
        <f t="shared" si="2"/>
        <v>0</v>
      </c>
      <c r="J21" s="413">
        <f t="shared" si="0"/>
        <v>0</v>
      </c>
      <c r="K21" s="414">
        <f t="shared" si="1"/>
        <v>0</v>
      </c>
    </row>
    <row r="22" spans="1:11" s="208" customFormat="1" x14ac:dyDescent="0.2">
      <c r="A22" s="289" t="s">
        <v>68</v>
      </c>
      <c r="B22" s="270">
        <v>15</v>
      </c>
      <c r="C22" s="272"/>
      <c r="D22" s="272"/>
      <c r="E22" s="275">
        <v>2.1</v>
      </c>
      <c r="F22" s="272" t="s">
        <v>82</v>
      </c>
      <c r="G22" s="290"/>
      <c r="H22" s="199"/>
      <c r="I22" s="397">
        <f t="shared" si="2"/>
        <v>0</v>
      </c>
      <c r="J22" s="413">
        <f t="shared" si="0"/>
        <v>0</v>
      </c>
      <c r="K22" s="414">
        <f t="shared" si="1"/>
        <v>0</v>
      </c>
    </row>
    <row r="23" spans="1:11" s="208" customFormat="1" x14ac:dyDescent="0.2">
      <c r="A23" s="289" t="s">
        <v>68</v>
      </c>
      <c r="B23" s="270">
        <v>16</v>
      </c>
      <c r="C23" s="272"/>
      <c r="D23" s="272" t="s">
        <v>96</v>
      </c>
      <c r="E23" s="275">
        <v>42.08</v>
      </c>
      <c r="F23" s="274" t="s">
        <v>82</v>
      </c>
      <c r="G23" s="291"/>
      <c r="H23" s="199"/>
      <c r="I23" s="397">
        <f t="shared" si="2"/>
        <v>0</v>
      </c>
      <c r="J23" s="413">
        <f t="shared" si="0"/>
        <v>0</v>
      </c>
      <c r="K23" s="414">
        <f t="shared" si="1"/>
        <v>0</v>
      </c>
    </row>
    <row r="24" spans="1:11" s="208" customFormat="1" x14ac:dyDescent="0.2">
      <c r="A24" s="289" t="s">
        <v>68</v>
      </c>
      <c r="B24" s="270">
        <v>17</v>
      </c>
      <c r="C24" s="272"/>
      <c r="D24" s="272"/>
      <c r="E24" s="275">
        <v>6.36</v>
      </c>
      <c r="F24" s="272" t="s">
        <v>82</v>
      </c>
      <c r="G24" s="290"/>
      <c r="H24" s="199"/>
      <c r="I24" s="397">
        <f t="shared" si="2"/>
        <v>0</v>
      </c>
      <c r="J24" s="413">
        <f t="shared" si="0"/>
        <v>0</v>
      </c>
      <c r="K24" s="414">
        <f t="shared" si="1"/>
        <v>0</v>
      </c>
    </row>
    <row r="25" spans="1:11" s="208" customFormat="1" x14ac:dyDescent="0.2">
      <c r="A25" s="289" t="s">
        <v>68</v>
      </c>
      <c r="B25" s="270">
        <v>18</v>
      </c>
      <c r="C25" s="272"/>
      <c r="D25" s="272" t="s">
        <v>97</v>
      </c>
      <c r="E25" s="275">
        <v>60.4</v>
      </c>
      <c r="F25" s="274" t="s">
        <v>82</v>
      </c>
      <c r="G25" s="291"/>
      <c r="H25" s="199"/>
      <c r="I25" s="397">
        <f t="shared" si="2"/>
        <v>0</v>
      </c>
      <c r="J25" s="413">
        <f t="shared" si="0"/>
        <v>0</v>
      </c>
      <c r="K25" s="414">
        <f t="shared" si="1"/>
        <v>0</v>
      </c>
    </row>
    <row r="26" spans="1:11" s="208" customFormat="1" x14ac:dyDescent="0.2">
      <c r="A26" s="289" t="s">
        <v>68</v>
      </c>
      <c r="B26" s="270">
        <v>19</v>
      </c>
      <c r="C26" s="272"/>
      <c r="D26" s="272"/>
      <c r="E26" s="275">
        <v>3.68</v>
      </c>
      <c r="F26" s="274" t="s">
        <v>98</v>
      </c>
      <c r="G26" s="290"/>
      <c r="H26" s="199"/>
      <c r="I26" s="397">
        <f t="shared" si="2"/>
        <v>0</v>
      </c>
      <c r="J26" s="413">
        <f t="shared" si="0"/>
        <v>0</v>
      </c>
      <c r="K26" s="414">
        <f t="shared" si="1"/>
        <v>0</v>
      </c>
    </row>
    <row r="27" spans="1:11" s="208" customFormat="1" x14ac:dyDescent="0.2">
      <c r="A27" s="289" t="s">
        <v>68</v>
      </c>
      <c r="B27" s="270">
        <v>20</v>
      </c>
      <c r="C27" s="272"/>
      <c r="D27" s="272"/>
      <c r="E27" s="275">
        <v>3.75</v>
      </c>
      <c r="F27" s="274" t="s">
        <v>82</v>
      </c>
      <c r="G27" s="290"/>
      <c r="H27" s="199"/>
      <c r="I27" s="397">
        <f t="shared" si="2"/>
        <v>0</v>
      </c>
      <c r="J27" s="413">
        <f t="shared" si="0"/>
        <v>0</v>
      </c>
      <c r="K27" s="414">
        <f t="shared" si="1"/>
        <v>0</v>
      </c>
    </row>
    <row r="28" spans="1:11" s="208" customFormat="1" x14ac:dyDescent="0.2">
      <c r="A28" s="289" t="s">
        <v>68</v>
      </c>
      <c r="B28" s="270">
        <v>21</v>
      </c>
      <c r="C28" s="272"/>
      <c r="D28" s="272" t="s">
        <v>99</v>
      </c>
      <c r="E28" s="275">
        <v>39.770000000000003</v>
      </c>
      <c r="F28" s="274" t="s">
        <v>82</v>
      </c>
      <c r="G28" s="291"/>
      <c r="H28" s="199"/>
      <c r="I28" s="397">
        <f t="shared" si="2"/>
        <v>0</v>
      </c>
      <c r="J28" s="413">
        <f t="shared" si="0"/>
        <v>0</v>
      </c>
      <c r="K28" s="414">
        <f t="shared" si="1"/>
        <v>0</v>
      </c>
    </row>
    <row r="29" spans="1:11" s="208" customFormat="1" x14ac:dyDescent="0.2">
      <c r="A29" s="289" t="s">
        <v>68</v>
      </c>
      <c r="B29" s="270">
        <v>22</v>
      </c>
      <c r="C29" s="272"/>
      <c r="D29" s="272" t="s">
        <v>100</v>
      </c>
      <c r="E29" s="275">
        <v>21.28</v>
      </c>
      <c r="F29" s="272" t="s">
        <v>98</v>
      </c>
      <c r="G29" s="290"/>
      <c r="H29" s="199"/>
      <c r="I29" s="397">
        <f t="shared" si="2"/>
        <v>0</v>
      </c>
      <c r="J29" s="413">
        <f t="shared" si="0"/>
        <v>0</v>
      </c>
      <c r="K29" s="414">
        <f t="shared" si="1"/>
        <v>0</v>
      </c>
    </row>
    <row r="30" spans="1:11" s="208" customFormat="1" x14ac:dyDescent="0.2">
      <c r="A30" s="289" t="s">
        <v>68</v>
      </c>
      <c r="B30" s="270">
        <v>23</v>
      </c>
      <c r="C30" s="272"/>
      <c r="D30" s="272"/>
      <c r="E30" s="275">
        <v>15.4</v>
      </c>
      <c r="F30" s="272" t="s">
        <v>82</v>
      </c>
      <c r="G30" s="290"/>
      <c r="H30" s="199"/>
      <c r="I30" s="397">
        <f t="shared" si="2"/>
        <v>0</v>
      </c>
      <c r="J30" s="413">
        <f t="shared" si="0"/>
        <v>0</v>
      </c>
      <c r="K30" s="414">
        <f t="shared" si="1"/>
        <v>0</v>
      </c>
    </row>
    <row r="31" spans="1:11" s="208" customFormat="1" x14ac:dyDescent="0.2">
      <c r="A31" s="289" t="s">
        <v>68</v>
      </c>
      <c r="B31" s="270">
        <v>24</v>
      </c>
      <c r="C31" s="272"/>
      <c r="D31" s="272" t="s">
        <v>101</v>
      </c>
      <c r="E31" s="275">
        <v>47.61</v>
      </c>
      <c r="F31" s="272" t="s">
        <v>82</v>
      </c>
      <c r="G31" s="291"/>
      <c r="H31" s="199"/>
      <c r="I31" s="397">
        <f t="shared" si="2"/>
        <v>0</v>
      </c>
      <c r="J31" s="413">
        <f t="shared" si="0"/>
        <v>0</v>
      </c>
      <c r="K31" s="414">
        <f t="shared" si="1"/>
        <v>0</v>
      </c>
    </row>
    <row r="32" spans="1:11" s="208" customFormat="1" x14ac:dyDescent="0.2">
      <c r="A32" s="289" t="s">
        <v>68</v>
      </c>
      <c r="B32" s="270">
        <v>25</v>
      </c>
      <c r="C32" s="272"/>
      <c r="D32" s="272"/>
      <c r="E32" s="275">
        <v>27.76</v>
      </c>
      <c r="F32" s="272" t="s">
        <v>98</v>
      </c>
      <c r="G32" s="290"/>
      <c r="H32" s="199"/>
      <c r="I32" s="397">
        <f t="shared" si="2"/>
        <v>0</v>
      </c>
      <c r="J32" s="413">
        <f t="shared" si="0"/>
        <v>0</v>
      </c>
      <c r="K32" s="414">
        <f t="shared" si="1"/>
        <v>0</v>
      </c>
    </row>
    <row r="33" spans="1:12" s="208" customFormat="1" x14ac:dyDescent="0.2">
      <c r="A33" s="289" t="s">
        <v>68</v>
      </c>
      <c r="B33" s="270">
        <v>26</v>
      </c>
      <c r="C33" s="272"/>
      <c r="D33" s="272"/>
      <c r="E33" s="275">
        <v>403.13</v>
      </c>
      <c r="F33" s="272" t="s">
        <v>82</v>
      </c>
      <c r="G33" s="290"/>
      <c r="H33" s="199"/>
      <c r="I33" s="397">
        <f t="shared" si="2"/>
        <v>0</v>
      </c>
      <c r="J33" s="413">
        <f t="shared" si="0"/>
        <v>0</v>
      </c>
      <c r="K33" s="414">
        <f t="shared" si="1"/>
        <v>0</v>
      </c>
    </row>
    <row r="34" spans="1:12" s="208" customFormat="1" x14ac:dyDescent="0.2">
      <c r="A34" s="289" t="s">
        <v>68</v>
      </c>
      <c r="B34" s="270"/>
      <c r="C34" s="272"/>
      <c r="D34" s="272"/>
      <c r="E34" s="275"/>
      <c r="F34" s="272"/>
      <c r="G34" s="290"/>
      <c r="H34" s="276"/>
      <c r="I34" s="397" t="str">
        <f t="shared" ref="I34:I84" si="3">IF(E34&gt;0,H34*2,"")</f>
        <v/>
      </c>
      <c r="J34" s="413" t="str">
        <f t="shared" ref="J34:J84" si="4">IF(E34&gt;0,I34*E34,"")</f>
        <v/>
      </c>
      <c r="K34" s="414" t="str">
        <f t="shared" ref="K34:K84" si="5">IF(E34&gt;0,J34*2,"")</f>
        <v/>
      </c>
    </row>
    <row r="35" spans="1:12" s="208" customFormat="1" x14ac:dyDescent="0.2">
      <c r="A35" s="289" t="s">
        <v>68</v>
      </c>
      <c r="B35" s="270"/>
      <c r="C35" s="272"/>
      <c r="D35" s="272"/>
      <c r="E35" s="275"/>
      <c r="F35" s="272"/>
      <c r="G35" s="290"/>
      <c r="H35" s="276"/>
      <c r="I35" s="397" t="str">
        <f t="shared" si="3"/>
        <v/>
      </c>
      <c r="J35" s="413" t="str">
        <f t="shared" si="4"/>
        <v/>
      </c>
      <c r="K35" s="414" t="str">
        <f t="shared" si="5"/>
        <v/>
      </c>
    </row>
    <row r="36" spans="1:12" s="208" customFormat="1" x14ac:dyDescent="0.2">
      <c r="A36" s="289" t="s">
        <v>68</v>
      </c>
      <c r="B36" s="270">
        <v>27</v>
      </c>
      <c r="C36" s="271" t="s">
        <v>102</v>
      </c>
      <c r="D36" s="272"/>
      <c r="E36" s="275">
        <v>28.24</v>
      </c>
      <c r="F36" s="272" t="s">
        <v>82</v>
      </c>
      <c r="G36" s="290"/>
      <c r="H36" s="199"/>
      <c r="I36" s="397">
        <f t="shared" si="3"/>
        <v>0</v>
      </c>
      <c r="J36" s="413">
        <f t="shared" si="4"/>
        <v>0</v>
      </c>
      <c r="K36" s="414">
        <f t="shared" si="5"/>
        <v>0</v>
      </c>
    </row>
    <row r="37" spans="1:12" s="208" customFormat="1" x14ac:dyDescent="0.2">
      <c r="A37" s="289" t="s">
        <v>68</v>
      </c>
      <c r="B37" s="270"/>
      <c r="C37" s="272"/>
      <c r="D37" s="272"/>
      <c r="E37" s="275"/>
      <c r="F37" s="272"/>
      <c r="G37" s="290"/>
      <c r="H37" s="199"/>
      <c r="I37" s="397" t="str">
        <f t="shared" si="3"/>
        <v/>
      </c>
      <c r="J37" s="413" t="str">
        <f t="shared" si="4"/>
        <v/>
      </c>
      <c r="K37" s="414" t="str">
        <f t="shared" si="5"/>
        <v/>
      </c>
    </row>
    <row r="38" spans="1:12" s="208" customFormat="1" x14ac:dyDescent="0.2">
      <c r="A38" s="292" t="s">
        <v>68</v>
      </c>
      <c r="B38" s="277">
        <v>28</v>
      </c>
      <c r="C38" s="278" t="s">
        <v>103</v>
      </c>
      <c r="D38" s="279" t="s">
        <v>104</v>
      </c>
      <c r="E38" s="273">
        <v>3.78</v>
      </c>
      <c r="F38" s="279" t="s">
        <v>81</v>
      </c>
      <c r="G38" s="293"/>
      <c r="H38" s="199"/>
      <c r="I38" s="397">
        <f t="shared" si="3"/>
        <v>0</v>
      </c>
      <c r="J38" s="413">
        <f t="shared" si="4"/>
        <v>0</v>
      </c>
      <c r="K38" s="414">
        <f t="shared" si="5"/>
        <v>0</v>
      </c>
      <c r="L38" s="208" t="s">
        <v>105</v>
      </c>
    </row>
    <row r="39" spans="1:12" s="208" customFormat="1" x14ac:dyDescent="0.2">
      <c r="A39" s="292" t="s">
        <v>68</v>
      </c>
      <c r="B39" s="277">
        <v>29</v>
      </c>
      <c r="C39" s="279"/>
      <c r="D39" s="279" t="s">
        <v>106</v>
      </c>
      <c r="E39" s="273">
        <v>15.12</v>
      </c>
      <c r="F39" s="279" t="s">
        <v>81</v>
      </c>
      <c r="G39" s="293"/>
      <c r="H39" s="199"/>
      <c r="I39" s="397">
        <f t="shared" si="3"/>
        <v>0</v>
      </c>
      <c r="J39" s="413">
        <f t="shared" si="4"/>
        <v>0</v>
      </c>
      <c r="K39" s="414">
        <f t="shared" si="5"/>
        <v>0</v>
      </c>
    </row>
    <row r="40" spans="1:12" s="208" customFormat="1" x14ac:dyDescent="0.2">
      <c r="A40" s="292" t="s">
        <v>68</v>
      </c>
      <c r="B40" s="277">
        <v>30</v>
      </c>
      <c r="C40" s="279"/>
      <c r="D40" s="279" t="s">
        <v>107</v>
      </c>
      <c r="E40" s="273">
        <v>27.42</v>
      </c>
      <c r="F40" s="279" t="s">
        <v>81</v>
      </c>
      <c r="G40" s="293"/>
      <c r="H40" s="199"/>
      <c r="I40" s="397">
        <f t="shared" si="3"/>
        <v>0</v>
      </c>
      <c r="J40" s="413">
        <f t="shared" si="4"/>
        <v>0</v>
      </c>
      <c r="K40" s="414">
        <f t="shared" si="5"/>
        <v>0</v>
      </c>
    </row>
    <row r="41" spans="1:12" s="208" customFormat="1" x14ac:dyDescent="0.2">
      <c r="A41" s="292" t="s">
        <v>68</v>
      </c>
      <c r="B41" s="277">
        <v>31</v>
      </c>
      <c r="C41" s="279"/>
      <c r="D41" s="279"/>
      <c r="E41" s="273">
        <v>2.6</v>
      </c>
      <c r="F41" s="279" t="s">
        <v>98</v>
      </c>
      <c r="G41" s="293"/>
      <c r="H41" s="199"/>
      <c r="I41" s="397">
        <f t="shared" si="3"/>
        <v>0</v>
      </c>
      <c r="J41" s="413">
        <f t="shared" si="4"/>
        <v>0</v>
      </c>
      <c r="K41" s="414">
        <f t="shared" si="5"/>
        <v>0</v>
      </c>
    </row>
    <row r="42" spans="1:12" s="208" customFormat="1" x14ac:dyDescent="0.2">
      <c r="A42" s="292" t="s">
        <v>68</v>
      </c>
      <c r="B42" s="277">
        <v>32</v>
      </c>
      <c r="C42" s="279"/>
      <c r="D42" s="279"/>
      <c r="E42" s="273">
        <v>4.16</v>
      </c>
      <c r="F42" s="279" t="s">
        <v>82</v>
      </c>
      <c r="G42" s="293"/>
      <c r="H42" s="199"/>
      <c r="I42" s="397">
        <f t="shared" si="3"/>
        <v>0</v>
      </c>
      <c r="J42" s="413">
        <f t="shared" si="4"/>
        <v>0</v>
      </c>
      <c r="K42" s="414">
        <f t="shared" si="5"/>
        <v>0</v>
      </c>
    </row>
    <row r="43" spans="1:12" s="208" customFormat="1" x14ac:dyDescent="0.2">
      <c r="A43" s="289" t="s">
        <v>68</v>
      </c>
      <c r="B43" s="270"/>
      <c r="C43" s="272"/>
      <c r="D43" s="272"/>
      <c r="E43" s="275"/>
      <c r="F43" s="272"/>
      <c r="G43" s="290"/>
      <c r="H43" s="276"/>
      <c r="I43" s="397" t="str">
        <f t="shared" si="3"/>
        <v/>
      </c>
      <c r="J43" s="413" t="str">
        <f t="shared" si="4"/>
        <v/>
      </c>
      <c r="K43" s="414" t="str">
        <f t="shared" si="5"/>
        <v/>
      </c>
    </row>
    <row r="44" spans="1:12" s="208" customFormat="1" x14ac:dyDescent="0.2">
      <c r="A44" s="289" t="s">
        <v>68</v>
      </c>
      <c r="B44" s="277">
        <v>34</v>
      </c>
      <c r="C44" s="278" t="s">
        <v>108</v>
      </c>
      <c r="D44" s="279" t="s">
        <v>109</v>
      </c>
      <c r="E44" s="273">
        <v>0</v>
      </c>
      <c r="F44" s="279" t="s">
        <v>81</v>
      </c>
      <c r="G44" s="293"/>
      <c r="H44" s="199"/>
      <c r="I44" s="397" t="str">
        <f t="shared" si="3"/>
        <v/>
      </c>
      <c r="J44" s="413" t="str">
        <f t="shared" si="4"/>
        <v/>
      </c>
      <c r="K44" s="414" t="str">
        <f t="shared" si="5"/>
        <v/>
      </c>
      <c r="L44" s="208" t="s">
        <v>110</v>
      </c>
    </row>
    <row r="45" spans="1:12" s="208" customFormat="1" x14ac:dyDescent="0.2">
      <c r="A45" s="289" t="s">
        <v>68</v>
      </c>
      <c r="B45" s="277"/>
      <c r="C45" s="278"/>
      <c r="D45" s="279"/>
      <c r="E45" s="273">
        <v>0</v>
      </c>
      <c r="F45" s="279" t="s">
        <v>98</v>
      </c>
      <c r="G45" s="293"/>
      <c r="H45" s="199"/>
      <c r="I45" s="397" t="str">
        <f t="shared" si="3"/>
        <v/>
      </c>
      <c r="J45" s="413" t="str">
        <f t="shared" si="4"/>
        <v/>
      </c>
      <c r="K45" s="414" t="str">
        <f t="shared" si="5"/>
        <v/>
      </c>
    </row>
    <row r="46" spans="1:12" s="208" customFormat="1" x14ac:dyDescent="0.2">
      <c r="A46" s="289" t="s">
        <v>68</v>
      </c>
      <c r="B46" s="277"/>
      <c r="C46" s="278"/>
      <c r="D46" s="279"/>
      <c r="E46" s="273">
        <v>0</v>
      </c>
      <c r="F46" s="279" t="s">
        <v>82</v>
      </c>
      <c r="G46" s="293"/>
      <c r="H46" s="199"/>
      <c r="I46" s="397" t="str">
        <f t="shared" si="3"/>
        <v/>
      </c>
      <c r="J46" s="413" t="str">
        <f t="shared" si="4"/>
        <v/>
      </c>
      <c r="K46" s="414" t="str">
        <f t="shared" si="5"/>
        <v/>
      </c>
    </row>
    <row r="47" spans="1:12" s="208" customFormat="1" x14ac:dyDescent="0.2">
      <c r="A47" s="289" t="s">
        <v>68</v>
      </c>
      <c r="B47" s="270"/>
      <c r="C47" s="272"/>
      <c r="D47" s="272"/>
      <c r="E47" s="275"/>
      <c r="F47" s="272"/>
      <c r="G47" s="290"/>
      <c r="H47" s="276"/>
      <c r="I47" s="397" t="str">
        <f t="shared" si="3"/>
        <v/>
      </c>
      <c r="J47" s="413" t="str">
        <f t="shared" si="4"/>
        <v/>
      </c>
      <c r="K47" s="414" t="str">
        <f t="shared" si="5"/>
        <v/>
      </c>
    </row>
    <row r="48" spans="1:12" s="208" customFormat="1" x14ac:dyDescent="0.2">
      <c r="A48" s="289" t="s">
        <v>68</v>
      </c>
      <c r="B48" s="270">
        <v>35</v>
      </c>
      <c r="C48" s="271" t="s">
        <v>111</v>
      </c>
      <c r="D48" s="272"/>
      <c r="E48" s="275">
        <v>334</v>
      </c>
      <c r="F48" s="272" t="s">
        <v>82</v>
      </c>
      <c r="G48" s="290"/>
      <c r="H48" s="199"/>
      <c r="I48" s="397">
        <f t="shared" si="3"/>
        <v>0</v>
      </c>
      <c r="J48" s="413">
        <f t="shared" si="4"/>
        <v>0</v>
      </c>
      <c r="K48" s="414">
        <f t="shared" si="5"/>
        <v>0</v>
      </c>
    </row>
    <row r="49" spans="1:11" s="208" customFormat="1" x14ac:dyDescent="0.2">
      <c r="A49" s="289" t="s">
        <v>68</v>
      </c>
      <c r="B49" s="270"/>
      <c r="C49" s="272"/>
      <c r="D49" s="272"/>
      <c r="E49" s="275"/>
      <c r="F49" s="272"/>
      <c r="G49" s="290"/>
      <c r="H49" s="276"/>
      <c r="I49" s="397" t="str">
        <f t="shared" si="3"/>
        <v/>
      </c>
      <c r="J49" s="413" t="str">
        <f t="shared" si="4"/>
        <v/>
      </c>
      <c r="K49" s="414" t="str">
        <f t="shared" si="5"/>
        <v/>
      </c>
    </row>
    <row r="50" spans="1:11" s="208" customFormat="1" x14ac:dyDescent="0.2">
      <c r="A50" s="289" t="s">
        <v>68</v>
      </c>
      <c r="B50" s="270">
        <v>36</v>
      </c>
      <c r="C50" s="271" t="s">
        <v>112</v>
      </c>
      <c r="D50" s="272" t="s">
        <v>113</v>
      </c>
      <c r="E50" s="275">
        <v>59.63</v>
      </c>
      <c r="F50" s="272" t="s">
        <v>82</v>
      </c>
      <c r="G50" s="290"/>
      <c r="H50" s="199"/>
      <c r="I50" s="397">
        <f t="shared" si="3"/>
        <v>0</v>
      </c>
      <c r="J50" s="413">
        <f t="shared" si="4"/>
        <v>0</v>
      </c>
      <c r="K50" s="414">
        <f t="shared" si="5"/>
        <v>0</v>
      </c>
    </row>
    <row r="51" spans="1:11" s="208" customFormat="1" x14ac:dyDescent="0.2">
      <c r="A51" s="289" t="s">
        <v>68</v>
      </c>
      <c r="B51" s="270">
        <v>37</v>
      </c>
      <c r="C51" s="272"/>
      <c r="D51" s="272" t="s">
        <v>114</v>
      </c>
      <c r="E51" s="275">
        <v>26.4</v>
      </c>
      <c r="F51" s="272" t="s">
        <v>82</v>
      </c>
      <c r="G51" s="290"/>
      <c r="H51" s="199"/>
      <c r="I51" s="397">
        <f t="shared" si="3"/>
        <v>0</v>
      </c>
      <c r="J51" s="413">
        <f t="shared" si="4"/>
        <v>0</v>
      </c>
      <c r="K51" s="414">
        <f t="shared" si="5"/>
        <v>0</v>
      </c>
    </row>
    <row r="52" spans="1:11" s="208" customFormat="1" x14ac:dyDescent="0.2">
      <c r="A52" s="289" t="s">
        <v>68</v>
      </c>
      <c r="B52" s="270">
        <v>38</v>
      </c>
      <c r="C52" s="272"/>
      <c r="D52" s="272" t="s">
        <v>115</v>
      </c>
      <c r="E52" s="275">
        <v>28.08</v>
      </c>
      <c r="F52" s="272" t="s">
        <v>82</v>
      </c>
      <c r="G52" s="290"/>
      <c r="H52" s="199"/>
      <c r="I52" s="397">
        <f t="shared" si="3"/>
        <v>0</v>
      </c>
      <c r="J52" s="413">
        <f t="shared" si="4"/>
        <v>0</v>
      </c>
      <c r="K52" s="414">
        <f t="shared" si="5"/>
        <v>0</v>
      </c>
    </row>
    <row r="53" spans="1:11" s="208" customFormat="1" x14ac:dyDescent="0.2">
      <c r="A53" s="289" t="s">
        <v>68</v>
      </c>
      <c r="B53" s="270">
        <v>39</v>
      </c>
      <c r="C53" s="272"/>
      <c r="D53" s="272"/>
      <c r="E53" s="275">
        <v>2.4</v>
      </c>
      <c r="F53" s="272" t="s">
        <v>98</v>
      </c>
      <c r="G53" s="290"/>
      <c r="H53" s="199"/>
      <c r="I53" s="397">
        <f t="shared" si="3"/>
        <v>0</v>
      </c>
      <c r="J53" s="413">
        <f t="shared" si="4"/>
        <v>0</v>
      </c>
      <c r="K53" s="414">
        <f t="shared" si="5"/>
        <v>0</v>
      </c>
    </row>
    <row r="54" spans="1:11" s="208" customFormat="1" x14ac:dyDescent="0.2">
      <c r="A54" s="289" t="s">
        <v>68</v>
      </c>
      <c r="B54" s="270">
        <v>40</v>
      </c>
      <c r="C54" s="272"/>
      <c r="D54" s="272" t="s">
        <v>116</v>
      </c>
      <c r="E54" s="275">
        <v>19.2</v>
      </c>
      <c r="F54" s="272" t="s">
        <v>82</v>
      </c>
      <c r="G54" s="290"/>
      <c r="H54" s="199"/>
      <c r="I54" s="397">
        <f t="shared" si="3"/>
        <v>0</v>
      </c>
      <c r="J54" s="413">
        <f t="shared" si="4"/>
        <v>0</v>
      </c>
      <c r="K54" s="414">
        <f t="shared" si="5"/>
        <v>0</v>
      </c>
    </row>
    <row r="55" spans="1:11" s="208" customFormat="1" x14ac:dyDescent="0.2">
      <c r="A55" s="289" t="s">
        <v>68</v>
      </c>
      <c r="B55" s="270">
        <v>41</v>
      </c>
      <c r="C55" s="272"/>
      <c r="D55" s="272"/>
      <c r="E55" s="275">
        <v>46.09</v>
      </c>
      <c r="F55" s="272" t="s">
        <v>82</v>
      </c>
      <c r="G55" s="290"/>
      <c r="H55" s="199"/>
      <c r="I55" s="397">
        <f t="shared" si="3"/>
        <v>0</v>
      </c>
      <c r="J55" s="413">
        <f t="shared" si="4"/>
        <v>0</v>
      </c>
      <c r="K55" s="414">
        <f t="shared" si="5"/>
        <v>0</v>
      </c>
    </row>
    <row r="56" spans="1:11" s="208" customFormat="1" x14ac:dyDescent="0.2">
      <c r="A56" s="289" t="s">
        <v>68</v>
      </c>
      <c r="B56" s="270">
        <v>42</v>
      </c>
      <c r="C56" s="272"/>
      <c r="D56" s="272" t="s">
        <v>117</v>
      </c>
      <c r="E56" s="275">
        <v>30.2</v>
      </c>
      <c r="F56" s="272" t="s">
        <v>82</v>
      </c>
      <c r="G56" s="290"/>
      <c r="H56" s="199"/>
      <c r="I56" s="397">
        <f t="shared" si="3"/>
        <v>0</v>
      </c>
      <c r="J56" s="413">
        <f t="shared" si="4"/>
        <v>0</v>
      </c>
      <c r="K56" s="414">
        <f t="shared" si="5"/>
        <v>0</v>
      </c>
    </row>
    <row r="57" spans="1:11" s="208" customFormat="1" x14ac:dyDescent="0.2">
      <c r="A57" s="289" t="s">
        <v>68</v>
      </c>
      <c r="B57" s="270">
        <v>43</v>
      </c>
      <c r="C57" s="272"/>
      <c r="D57" s="272"/>
      <c r="E57" s="275">
        <v>102.86</v>
      </c>
      <c r="F57" s="272" t="s">
        <v>82</v>
      </c>
      <c r="G57" s="290"/>
      <c r="H57" s="199"/>
      <c r="I57" s="397">
        <f t="shared" si="3"/>
        <v>0</v>
      </c>
      <c r="J57" s="413">
        <f t="shared" si="4"/>
        <v>0</v>
      </c>
      <c r="K57" s="414">
        <f t="shared" si="5"/>
        <v>0</v>
      </c>
    </row>
    <row r="58" spans="1:11" s="208" customFormat="1" x14ac:dyDescent="0.2">
      <c r="A58" s="289" t="s">
        <v>68</v>
      </c>
      <c r="B58" s="270">
        <v>44</v>
      </c>
      <c r="C58" s="272"/>
      <c r="D58" s="272" t="s">
        <v>104</v>
      </c>
      <c r="E58" s="275">
        <v>32.090000000000003</v>
      </c>
      <c r="F58" s="272" t="s">
        <v>82</v>
      </c>
      <c r="G58" s="290"/>
      <c r="H58" s="199"/>
      <c r="I58" s="397">
        <f t="shared" si="3"/>
        <v>0</v>
      </c>
      <c r="J58" s="413">
        <f t="shared" si="4"/>
        <v>0</v>
      </c>
      <c r="K58" s="414">
        <f t="shared" si="5"/>
        <v>0</v>
      </c>
    </row>
    <row r="59" spans="1:11" s="208" customFormat="1" x14ac:dyDescent="0.2">
      <c r="A59" s="289" t="s">
        <v>68</v>
      </c>
      <c r="B59" s="270">
        <v>45</v>
      </c>
      <c r="C59" s="272"/>
      <c r="D59" s="272" t="s">
        <v>118</v>
      </c>
      <c r="E59" s="275">
        <v>124.6</v>
      </c>
      <c r="F59" s="272" t="s">
        <v>82</v>
      </c>
      <c r="G59" s="290"/>
      <c r="H59" s="199"/>
      <c r="I59" s="397">
        <f t="shared" si="3"/>
        <v>0</v>
      </c>
      <c r="J59" s="413">
        <f t="shared" si="4"/>
        <v>0</v>
      </c>
      <c r="K59" s="414">
        <f t="shared" si="5"/>
        <v>0</v>
      </c>
    </row>
    <row r="60" spans="1:11" s="208" customFormat="1" x14ac:dyDescent="0.2">
      <c r="A60" s="289" t="s">
        <v>68</v>
      </c>
      <c r="B60" s="270">
        <v>46</v>
      </c>
      <c r="C60" s="272"/>
      <c r="D60" s="272"/>
      <c r="E60" s="275">
        <v>10.119999999999999</v>
      </c>
      <c r="F60" s="272" t="s">
        <v>82</v>
      </c>
      <c r="G60" s="290"/>
      <c r="H60" s="199"/>
      <c r="I60" s="397">
        <f t="shared" si="3"/>
        <v>0</v>
      </c>
      <c r="J60" s="413">
        <f t="shared" si="4"/>
        <v>0</v>
      </c>
      <c r="K60" s="414">
        <f t="shared" si="5"/>
        <v>0</v>
      </c>
    </row>
    <row r="61" spans="1:11" s="208" customFormat="1" x14ac:dyDescent="0.2">
      <c r="A61" s="289" t="s">
        <v>68</v>
      </c>
      <c r="B61" s="270">
        <v>47</v>
      </c>
      <c r="C61" s="272"/>
      <c r="D61" s="272" t="s">
        <v>119</v>
      </c>
      <c r="E61" s="275">
        <v>77.41</v>
      </c>
      <c r="F61" s="272" t="s">
        <v>82</v>
      </c>
      <c r="G61" s="290"/>
      <c r="H61" s="199"/>
      <c r="I61" s="397">
        <f t="shared" si="3"/>
        <v>0</v>
      </c>
      <c r="J61" s="413">
        <f t="shared" si="4"/>
        <v>0</v>
      </c>
      <c r="K61" s="414">
        <f t="shared" si="5"/>
        <v>0</v>
      </c>
    </row>
    <row r="62" spans="1:11" s="208" customFormat="1" x14ac:dyDescent="0.2">
      <c r="A62" s="289" t="s">
        <v>68</v>
      </c>
      <c r="B62" s="270">
        <v>48</v>
      </c>
      <c r="C62" s="272"/>
      <c r="D62" s="272"/>
      <c r="E62" s="275">
        <v>1.8</v>
      </c>
      <c r="F62" s="272" t="s">
        <v>98</v>
      </c>
      <c r="G62" s="290"/>
      <c r="H62" s="199"/>
      <c r="I62" s="397">
        <f t="shared" si="3"/>
        <v>0</v>
      </c>
      <c r="J62" s="413">
        <f t="shared" si="4"/>
        <v>0</v>
      </c>
      <c r="K62" s="414">
        <f t="shared" si="5"/>
        <v>0</v>
      </c>
    </row>
    <row r="63" spans="1:11" s="208" customFormat="1" x14ac:dyDescent="0.2">
      <c r="A63" s="289" t="s">
        <v>68</v>
      </c>
      <c r="B63" s="270">
        <v>49</v>
      </c>
      <c r="C63" s="272"/>
      <c r="D63" s="272"/>
      <c r="E63" s="275">
        <v>6.72</v>
      </c>
      <c r="F63" s="272" t="s">
        <v>82</v>
      </c>
      <c r="G63" s="290"/>
      <c r="H63" s="199"/>
      <c r="I63" s="397">
        <f t="shared" si="3"/>
        <v>0</v>
      </c>
      <c r="J63" s="413">
        <f t="shared" si="4"/>
        <v>0</v>
      </c>
      <c r="K63" s="414">
        <f t="shared" si="5"/>
        <v>0</v>
      </c>
    </row>
    <row r="64" spans="1:11" s="208" customFormat="1" x14ac:dyDescent="0.2">
      <c r="A64" s="289" t="s">
        <v>68</v>
      </c>
      <c r="B64" s="270">
        <v>50</v>
      </c>
      <c r="C64" s="272"/>
      <c r="D64" s="272" t="s">
        <v>120</v>
      </c>
      <c r="E64" s="275">
        <v>54.7</v>
      </c>
      <c r="F64" s="272" t="s">
        <v>82</v>
      </c>
      <c r="G64" s="290"/>
      <c r="H64" s="199"/>
      <c r="I64" s="397">
        <f t="shared" si="3"/>
        <v>0</v>
      </c>
      <c r="J64" s="413">
        <f t="shared" si="4"/>
        <v>0</v>
      </c>
      <c r="K64" s="414">
        <f t="shared" si="5"/>
        <v>0</v>
      </c>
    </row>
    <row r="65" spans="1:11" s="208" customFormat="1" x14ac:dyDescent="0.2">
      <c r="A65" s="289" t="s">
        <v>68</v>
      </c>
      <c r="B65" s="270">
        <v>51</v>
      </c>
      <c r="C65" s="272"/>
      <c r="D65" s="272" t="s">
        <v>121</v>
      </c>
      <c r="E65" s="275">
        <v>92.9</v>
      </c>
      <c r="F65" s="272" t="s">
        <v>82</v>
      </c>
      <c r="G65" s="290"/>
      <c r="H65" s="199"/>
      <c r="I65" s="397">
        <f t="shared" si="3"/>
        <v>0</v>
      </c>
      <c r="J65" s="413">
        <f t="shared" si="4"/>
        <v>0</v>
      </c>
      <c r="K65" s="414">
        <f t="shared" si="5"/>
        <v>0</v>
      </c>
    </row>
    <row r="66" spans="1:11" s="208" customFormat="1" x14ac:dyDescent="0.2">
      <c r="A66" s="289" t="s">
        <v>68</v>
      </c>
      <c r="B66" s="270">
        <v>52</v>
      </c>
      <c r="C66" s="272"/>
      <c r="D66" s="272" t="s">
        <v>122</v>
      </c>
      <c r="E66" s="275">
        <v>110.31</v>
      </c>
      <c r="F66" s="272" t="s">
        <v>82</v>
      </c>
      <c r="G66" s="290"/>
      <c r="H66" s="199"/>
      <c r="I66" s="397">
        <f t="shared" si="3"/>
        <v>0</v>
      </c>
      <c r="J66" s="413">
        <f t="shared" si="4"/>
        <v>0</v>
      </c>
      <c r="K66" s="414">
        <f t="shared" si="5"/>
        <v>0</v>
      </c>
    </row>
    <row r="67" spans="1:11" s="208" customFormat="1" x14ac:dyDescent="0.2">
      <c r="A67" s="289" t="s">
        <v>68</v>
      </c>
      <c r="B67" s="270">
        <v>53</v>
      </c>
      <c r="C67" s="272"/>
      <c r="D67" s="272" t="s">
        <v>123</v>
      </c>
      <c r="E67" s="275">
        <v>190.06</v>
      </c>
      <c r="F67" s="272" t="s">
        <v>82</v>
      </c>
      <c r="G67" s="290"/>
      <c r="H67" s="199"/>
      <c r="I67" s="397">
        <f t="shared" si="3"/>
        <v>0</v>
      </c>
      <c r="J67" s="413">
        <f t="shared" si="4"/>
        <v>0</v>
      </c>
      <c r="K67" s="414">
        <f t="shared" si="5"/>
        <v>0</v>
      </c>
    </row>
    <row r="68" spans="1:11" s="208" customFormat="1" x14ac:dyDescent="0.2">
      <c r="A68" s="289" t="s">
        <v>68</v>
      </c>
      <c r="B68" s="270">
        <v>54</v>
      </c>
      <c r="C68" s="272"/>
      <c r="D68" s="272" t="s">
        <v>124</v>
      </c>
      <c r="E68" s="275">
        <v>100.41</v>
      </c>
      <c r="F68" s="272" t="s">
        <v>82</v>
      </c>
      <c r="G68" s="290"/>
      <c r="H68" s="199"/>
      <c r="I68" s="397">
        <f t="shared" si="3"/>
        <v>0</v>
      </c>
      <c r="J68" s="413">
        <f t="shared" si="4"/>
        <v>0</v>
      </c>
      <c r="K68" s="414">
        <f t="shared" si="5"/>
        <v>0</v>
      </c>
    </row>
    <row r="69" spans="1:11" s="208" customFormat="1" x14ac:dyDescent="0.2">
      <c r="A69" s="289" t="s">
        <v>68</v>
      </c>
      <c r="B69" s="270">
        <v>55</v>
      </c>
      <c r="C69" s="272"/>
      <c r="D69" s="272" t="s">
        <v>125</v>
      </c>
      <c r="E69" s="275">
        <v>158.09</v>
      </c>
      <c r="F69" s="272" t="s">
        <v>82</v>
      </c>
      <c r="G69" s="290"/>
      <c r="H69" s="199"/>
      <c r="I69" s="397">
        <f t="shared" si="3"/>
        <v>0</v>
      </c>
      <c r="J69" s="413">
        <f t="shared" si="4"/>
        <v>0</v>
      </c>
      <c r="K69" s="414">
        <f t="shared" si="5"/>
        <v>0</v>
      </c>
    </row>
    <row r="70" spans="1:11" s="208" customFormat="1" x14ac:dyDescent="0.2">
      <c r="A70" s="289" t="s">
        <v>68</v>
      </c>
      <c r="B70" s="270">
        <v>56</v>
      </c>
      <c r="C70" s="272"/>
      <c r="D70" s="272" t="s">
        <v>96</v>
      </c>
      <c r="E70" s="275">
        <v>76</v>
      </c>
      <c r="F70" s="272" t="s">
        <v>82</v>
      </c>
      <c r="G70" s="290"/>
      <c r="H70" s="199"/>
      <c r="I70" s="397">
        <f t="shared" si="3"/>
        <v>0</v>
      </c>
      <c r="J70" s="413">
        <f t="shared" si="4"/>
        <v>0</v>
      </c>
      <c r="K70" s="414">
        <f t="shared" si="5"/>
        <v>0</v>
      </c>
    </row>
    <row r="71" spans="1:11" s="208" customFormat="1" x14ac:dyDescent="0.2">
      <c r="A71" s="289" t="s">
        <v>68</v>
      </c>
      <c r="B71" s="270"/>
      <c r="C71" s="272"/>
      <c r="D71" s="272"/>
      <c r="E71" s="275"/>
      <c r="F71" s="272"/>
      <c r="G71" s="290"/>
      <c r="H71" s="276"/>
      <c r="I71" s="397" t="str">
        <f t="shared" si="3"/>
        <v/>
      </c>
      <c r="J71" s="413" t="str">
        <f t="shared" si="4"/>
        <v/>
      </c>
      <c r="K71" s="414" t="str">
        <f t="shared" si="5"/>
        <v/>
      </c>
    </row>
    <row r="72" spans="1:11" s="208" customFormat="1" x14ac:dyDescent="0.2">
      <c r="A72" s="289" t="s">
        <v>68</v>
      </c>
      <c r="B72" s="270">
        <v>57</v>
      </c>
      <c r="C72" s="271" t="s">
        <v>126</v>
      </c>
      <c r="D72" s="272" t="s">
        <v>127</v>
      </c>
      <c r="E72" s="275">
        <v>140.63999999999999</v>
      </c>
      <c r="F72" s="272" t="s">
        <v>128</v>
      </c>
      <c r="G72" s="290"/>
      <c r="H72" s="199"/>
      <c r="I72" s="397">
        <f t="shared" si="3"/>
        <v>0</v>
      </c>
      <c r="J72" s="413">
        <f t="shared" si="4"/>
        <v>0</v>
      </c>
      <c r="K72" s="414">
        <f t="shared" si="5"/>
        <v>0</v>
      </c>
    </row>
    <row r="73" spans="1:11" s="208" customFormat="1" x14ac:dyDescent="0.2">
      <c r="A73" s="289" t="s">
        <v>68</v>
      </c>
      <c r="B73" s="270"/>
      <c r="C73" s="272"/>
      <c r="D73" s="272"/>
      <c r="E73" s="275"/>
      <c r="F73" s="272"/>
      <c r="G73" s="290"/>
      <c r="H73" s="276"/>
      <c r="I73" s="397" t="str">
        <f t="shared" si="3"/>
        <v/>
      </c>
      <c r="J73" s="413" t="str">
        <f t="shared" si="4"/>
        <v/>
      </c>
      <c r="K73" s="414" t="str">
        <f t="shared" si="5"/>
        <v/>
      </c>
    </row>
    <row r="74" spans="1:11" s="208" customFormat="1" x14ac:dyDescent="0.2">
      <c r="A74" s="289" t="s">
        <v>68</v>
      </c>
      <c r="B74" s="270">
        <v>58</v>
      </c>
      <c r="C74" s="271" t="s">
        <v>129</v>
      </c>
      <c r="D74" s="272" t="s">
        <v>107</v>
      </c>
      <c r="E74" s="275">
        <v>251.86</v>
      </c>
      <c r="F74" s="272" t="s">
        <v>82</v>
      </c>
      <c r="G74" s="290"/>
      <c r="H74" s="199"/>
      <c r="I74" s="397">
        <f t="shared" si="3"/>
        <v>0</v>
      </c>
      <c r="J74" s="413">
        <f t="shared" si="4"/>
        <v>0</v>
      </c>
      <c r="K74" s="414">
        <f t="shared" si="5"/>
        <v>0</v>
      </c>
    </row>
    <row r="75" spans="1:11" s="208" customFormat="1" x14ac:dyDescent="0.2">
      <c r="A75" s="289" t="s">
        <v>68</v>
      </c>
      <c r="B75" s="270">
        <v>59</v>
      </c>
      <c r="C75" s="272"/>
      <c r="D75" s="272" t="s">
        <v>130</v>
      </c>
      <c r="E75" s="275">
        <v>304.7</v>
      </c>
      <c r="F75" s="272" t="s">
        <v>82</v>
      </c>
      <c r="G75" s="290"/>
      <c r="H75" s="199"/>
      <c r="I75" s="397">
        <f t="shared" si="3"/>
        <v>0</v>
      </c>
      <c r="J75" s="413">
        <f t="shared" si="4"/>
        <v>0</v>
      </c>
      <c r="K75" s="414">
        <f t="shared" si="5"/>
        <v>0</v>
      </c>
    </row>
    <row r="76" spans="1:11" s="208" customFormat="1" x14ac:dyDescent="0.2">
      <c r="A76" s="289" t="s">
        <v>68</v>
      </c>
      <c r="B76" s="270">
        <v>60</v>
      </c>
      <c r="C76" s="272"/>
      <c r="D76" s="272" t="s">
        <v>131</v>
      </c>
      <c r="E76" s="275">
        <v>296.38</v>
      </c>
      <c r="F76" s="272" t="s">
        <v>82</v>
      </c>
      <c r="G76" s="290"/>
      <c r="H76" s="199"/>
      <c r="I76" s="397">
        <f t="shared" si="3"/>
        <v>0</v>
      </c>
      <c r="J76" s="413">
        <f t="shared" si="4"/>
        <v>0</v>
      </c>
      <c r="K76" s="414">
        <f t="shared" si="5"/>
        <v>0</v>
      </c>
    </row>
    <row r="77" spans="1:11" s="208" customFormat="1" x14ac:dyDescent="0.2">
      <c r="A77" s="289" t="s">
        <v>68</v>
      </c>
      <c r="B77" s="270">
        <v>61</v>
      </c>
      <c r="C77" s="272"/>
      <c r="D77" s="272" t="s">
        <v>132</v>
      </c>
      <c r="E77" s="275">
        <v>296.38</v>
      </c>
      <c r="F77" s="272" t="s">
        <v>82</v>
      </c>
      <c r="G77" s="290"/>
      <c r="H77" s="199"/>
      <c r="I77" s="397">
        <f t="shared" si="3"/>
        <v>0</v>
      </c>
      <c r="J77" s="413">
        <f t="shared" si="4"/>
        <v>0</v>
      </c>
      <c r="K77" s="414">
        <f t="shared" si="5"/>
        <v>0</v>
      </c>
    </row>
    <row r="78" spans="1:11" s="208" customFormat="1" x14ac:dyDescent="0.2">
      <c r="A78" s="289" t="s">
        <v>68</v>
      </c>
      <c r="B78" s="270"/>
      <c r="C78" s="272"/>
      <c r="D78" s="272"/>
      <c r="E78" s="275"/>
      <c r="F78" s="272"/>
      <c r="G78" s="290"/>
      <c r="H78" s="276"/>
      <c r="I78" s="397" t="str">
        <f t="shared" si="3"/>
        <v/>
      </c>
      <c r="J78" s="413" t="str">
        <f t="shared" si="4"/>
        <v/>
      </c>
      <c r="K78" s="414" t="str">
        <f t="shared" si="5"/>
        <v/>
      </c>
    </row>
    <row r="79" spans="1:11" s="208" customFormat="1" x14ac:dyDescent="0.2">
      <c r="A79" s="289" t="s">
        <v>68</v>
      </c>
      <c r="B79" s="270">
        <v>62</v>
      </c>
      <c r="C79" s="271" t="s">
        <v>133</v>
      </c>
      <c r="D79" s="272" t="s">
        <v>134</v>
      </c>
      <c r="E79" s="275">
        <v>308.37</v>
      </c>
      <c r="F79" s="272" t="s">
        <v>82</v>
      </c>
      <c r="G79" s="290"/>
      <c r="H79" s="199"/>
      <c r="I79" s="397">
        <f t="shared" si="3"/>
        <v>0</v>
      </c>
      <c r="J79" s="413">
        <f t="shared" si="4"/>
        <v>0</v>
      </c>
      <c r="K79" s="414">
        <f t="shared" si="5"/>
        <v>0</v>
      </c>
    </row>
    <row r="80" spans="1:11" s="208" customFormat="1" x14ac:dyDescent="0.2">
      <c r="A80" s="289" t="s">
        <v>68</v>
      </c>
      <c r="B80" s="270"/>
      <c r="C80" s="272"/>
      <c r="D80" s="272"/>
      <c r="E80" s="275"/>
      <c r="F80" s="272"/>
      <c r="G80" s="290"/>
      <c r="H80" s="276"/>
      <c r="I80" s="397" t="str">
        <f t="shared" si="3"/>
        <v/>
      </c>
      <c r="J80" s="413" t="str">
        <f t="shared" si="4"/>
        <v/>
      </c>
      <c r="K80" s="414" t="str">
        <f t="shared" si="5"/>
        <v/>
      </c>
    </row>
    <row r="81" spans="1:11" s="208" customFormat="1" x14ac:dyDescent="0.2">
      <c r="A81" s="289" t="s">
        <v>68</v>
      </c>
      <c r="B81" s="270">
        <v>63</v>
      </c>
      <c r="C81" s="271" t="s">
        <v>135</v>
      </c>
      <c r="D81" s="272" t="s">
        <v>136</v>
      </c>
      <c r="E81" s="275">
        <v>120.29</v>
      </c>
      <c r="F81" s="272" t="s">
        <v>82</v>
      </c>
      <c r="G81" s="290"/>
      <c r="H81" s="199"/>
      <c r="I81" s="397">
        <f t="shared" si="3"/>
        <v>0</v>
      </c>
      <c r="J81" s="413">
        <f t="shared" si="4"/>
        <v>0</v>
      </c>
      <c r="K81" s="414">
        <f t="shared" si="5"/>
        <v>0</v>
      </c>
    </row>
    <row r="82" spans="1:11" s="208" customFormat="1" x14ac:dyDescent="0.2">
      <c r="A82" s="289" t="s">
        <v>68</v>
      </c>
      <c r="B82" s="270">
        <v>64</v>
      </c>
      <c r="C82" s="272"/>
      <c r="D82" s="272" t="s">
        <v>137</v>
      </c>
      <c r="E82" s="275">
        <v>133.19</v>
      </c>
      <c r="F82" s="272" t="s">
        <v>82</v>
      </c>
      <c r="G82" s="290"/>
      <c r="H82" s="199"/>
      <c r="I82" s="397">
        <f t="shared" si="3"/>
        <v>0</v>
      </c>
      <c r="J82" s="413">
        <f t="shared" si="4"/>
        <v>0</v>
      </c>
      <c r="K82" s="414">
        <f t="shared" si="5"/>
        <v>0</v>
      </c>
    </row>
    <row r="83" spans="1:11" s="208" customFormat="1" x14ac:dyDescent="0.2">
      <c r="A83" s="289" t="s">
        <v>68</v>
      </c>
      <c r="B83" s="270">
        <v>65</v>
      </c>
      <c r="C83" s="272"/>
      <c r="D83" s="272" t="s">
        <v>138</v>
      </c>
      <c r="E83" s="275">
        <v>79.08</v>
      </c>
      <c r="F83" s="272" t="s">
        <v>82</v>
      </c>
      <c r="G83" s="290"/>
      <c r="H83" s="199"/>
      <c r="I83" s="397">
        <f t="shared" si="3"/>
        <v>0</v>
      </c>
      <c r="J83" s="413">
        <f t="shared" si="4"/>
        <v>0</v>
      </c>
      <c r="K83" s="414">
        <f t="shared" si="5"/>
        <v>0</v>
      </c>
    </row>
    <row r="84" spans="1:11" s="208" customFormat="1" x14ac:dyDescent="0.2">
      <c r="A84" s="289" t="s">
        <v>68</v>
      </c>
      <c r="B84" s="270">
        <v>66</v>
      </c>
      <c r="C84" s="272"/>
      <c r="D84" s="272" t="s">
        <v>139</v>
      </c>
      <c r="E84" s="275">
        <v>37.130000000000003</v>
      </c>
      <c r="F84" s="272" t="s">
        <v>82</v>
      </c>
      <c r="G84" s="290"/>
      <c r="H84" s="199"/>
      <c r="I84" s="397">
        <f t="shared" si="3"/>
        <v>0</v>
      </c>
      <c r="J84" s="413">
        <f t="shared" si="4"/>
        <v>0</v>
      </c>
      <c r="K84" s="414">
        <f t="shared" si="5"/>
        <v>0</v>
      </c>
    </row>
    <row r="85" spans="1:11" s="208" customFormat="1" ht="12.75" thickBot="1" x14ac:dyDescent="0.25">
      <c r="A85" s="289" t="s">
        <v>68</v>
      </c>
      <c r="B85" s="280"/>
      <c r="C85" s="281"/>
      <c r="D85" s="281"/>
      <c r="E85" s="281"/>
      <c r="F85" s="281"/>
      <c r="G85" s="290"/>
      <c r="H85" s="300"/>
      <c r="I85" s="415"/>
      <c r="J85" s="413" t="str">
        <f t="shared" ref="J85" si="6">IF(E85&gt;0,I85*E85,"")</f>
        <v/>
      </c>
      <c r="K85" s="414" t="str">
        <f t="shared" ref="K85" si="7">IF(E85&gt;0,J85*2,"")</f>
        <v/>
      </c>
    </row>
    <row r="86" spans="1:11" s="208" customFormat="1" ht="13.5" thickBot="1" x14ac:dyDescent="0.25">
      <c r="A86" s="294" t="s">
        <v>68</v>
      </c>
      <c r="B86" s="481" t="s">
        <v>140</v>
      </c>
      <c r="C86" s="482"/>
      <c r="D86" s="282"/>
      <c r="E86" s="283">
        <v>5645.1599999999989</v>
      </c>
      <c r="F86" s="282"/>
      <c r="G86" s="295"/>
      <c r="H86" s="301"/>
      <c r="I86" s="416"/>
      <c r="J86" s="417"/>
      <c r="K86" s="418">
        <f>SUM(K6:K85)</f>
        <v>0</v>
      </c>
    </row>
    <row r="87" spans="1:11" s="285" customFormat="1" x14ac:dyDescent="0.2">
      <c r="A87" s="261" t="s">
        <v>68</v>
      </c>
      <c r="B87" s="284"/>
      <c r="C87" s="284"/>
      <c r="D87" s="284"/>
      <c r="E87" s="284"/>
      <c r="F87" s="284"/>
      <c r="G87" s="284"/>
      <c r="H87" s="302"/>
      <c r="I87" s="383"/>
      <c r="J87" s="383"/>
      <c r="K87" s="384"/>
    </row>
  </sheetData>
  <sheetProtection algorithmName="SHA-512" hashValue="5nuAb97BYxsUVYi6RHoW5+I3cF98R+GyGEByzRdlSi/9lOnxxV4VOJsFYnK82Usbvte7oSsmmYhLDCjIWP3Zzw==" saltValue="DSu+qIc28OFCqFhPj7bySQ==" spinCount="100000" sheet="1" objects="1" scenarios="1" sort="0" autoFilter="0"/>
  <autoFilter ref="B5:K5"/>
  <mergeCells count="1">
    <mergeCell ref="B86:C86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L122"/>
  <sheetViews>
    <sheetView topLeftCell="B1" workbookViewId="0">
      <pane ySplit="5" topLeftCell="A6" activePane="bottomLeft" state="frozen"/>
      <selection activeCell="B1" sqref="B1"/>
      <selection pane="bottomLeft" activeCell="I7" sqref="I7"/>
    </sheetView>
  </sheetViews>
  <sheetFormatPr baseColWidth="10" defaultRowHeight="12" x14ac:dyDescent="0.2"/>
  <cols>
    <col min="1" max="1" width="0" style="243" hidden="1" customWidth="1"/>
    <col min="2" max="2" width="18.5703125" style="243" customWidth="1"/>
    <col min="3" max="3" width="35.7109375" style="243" bestFit="1" customWidth="1"/>
    <col min="4" max="4" width="8.140625" style="243" bestFit="1" customWidth="1"/>
    <col min="5" max="5" width="13.140625" style="243" bestFit="1" customWidth="1"/>
    <col min="6" max="6" width="9.28515625" style="243" hidden="1" customWidth="1"/>
    <col min="7" max="7" width="19.140625" style="243" customWidth="1"/>
    <col min="8" max="8" width="19.140625" style="359" customWidth="1"/>
    <col min="9" max="9" width="8.5703125" style="256" bestFit="1" customWidth="1"/>
    <col min="10" max="12" width="14.5703125" style="383" customWidth="1"/>
    <col min="13" max="16384" width="11.42578125" style="286"/>
  </cols>
  <sheetData>
    <row r="1" spans="1:12" s="208" customFormat="1" ht="12.75" x14ac:dyDescent="0.2">
      <c r="A1" s="64" t="s">
        <v>68</v>
      </c>
      <c r="B1" s="304" t="s">
        <v>449</v>
      </c>
      <c r="C1" s="64"/>
      <c r="D1" s="64"/>
      <c r="E1" s="64"/>
      <c r="F1" s="64"/>
      <c r="G1" s="261"/>
      <c r="H1" s="349"/>
      <c r="I1" s="256"/>
      <c r="J1" s="383"/>
      <c r="K1" s="384"/>
      <c r="L1" s="383"/>
    </row>
    <row r="2" spans="1:12" s="208" customFormat="1" ht="12.75" thickBot="1" x14ac:dyDescent="0.25">
      <c r="A2" s="64" t="s">
        <v>68</v>
      </c>
      <c r="B2" s="65"/>
      <c r="C2" s="65"/>
      <c r="D2" s="65"/>
      <c r="E2" s="65"/>
      <c r="F2" s="64"/>
      <c r="G2" s="305"/>
      <c r="H2" s="350"/>
      <c r="I2" s="372"/>
      <c r="J2" s="385"/>
      <c r="K2" s="386"/>
      <c r="L2" s="386"/>
    </row>
    <row r="3" spans="1:12" s="208" customFormat="1" ht="22.5" customHeight="1" thickBot="1" x14ac:dyDescent="0.25">
      <c r="A3" s="64" t="s">
        <v>68</v>
      </c>
      <c r="B3" s="69" t="s">
        <v>253</v>
      </c>
      <c r="C3" s="70" t="s">
        <v>70</v>
      </c>
      <c r="D3" s="70" t="s">
        <v>72</v>
      </c>
      <c r="E3" s="70" t="s">
        <v>73</v>
      </c>
      <c r="F3" s="64"/>
      <c r="G3" s="306" t="s">
        <v>141</v>
      </c>
      <c r="H3" s="351" t="s">
        <v>443</v>
      </c>
      <c r="I3" s="162"/>
      <c r="J3" s="387" t="s">
        <v>74</v>
      </c>
      <c r="K3" s="387"/>
      <c r="L3" s="388"/>
    </row>
    <row r="4" spans="1:12" s="208" customFormat="1" x14ac:dyDescent="0.2">
      <c r="A4" s="64" t="s">
        <v>68</v>
      </c>
      <c r="B4" s="307" t="s">
        <v>254</v>
      </c>
      <c r="C4" s="308"/>
      <c r="D4" s="74" t="s">
        <v>75</v>
      </c>
      <c r="E4" s="75"/>
      <c r="F4" s="64"/>
      <c r="G4" s="75"/>
      <c r="H4" s="352"/>
      <c r="I4" s="163" t="s">
        <v>76</v>
      </c>
      <c r="J4" s="389" t="s">
        <v>77</v>
      </c>
      <c r="K4" s="390" t="s">
        <v>27</v>
      </c>
      <c r="L4" s="391" t="s">
        <v>78</v>
      </c>
    </row>
    <row r="5" spans="1:12" s="208" customFormat="1" ht="18.75" customHeight="1" thickBot="1" x14ac:dyDescent="0.25">
      <c r="A5" s="64" t="s">
        <v>68</v>
      </c>
      <c r="B5" s="309"/>
      <c r="C5" s="310"/>
      <c r="D5" s="311"/>
      <c r="E5" s="311"/>
      <c r="F5" s="64"/>
      <c r="G5" s="311"/>
      <c r="H5" s="353"/>
      <c r="I5" s="373"/>
      <c r="J5" s="392" t="s">
        <v>79</v>
      </c>
      <c r="K5" s="393" t="s">
        <v>442</v>
      </c>
      <c r="L5" s="394" t="s">
        <v>450</v>
      </c>
    </row>
    <row r="6" spans="1:12" s="208" customFormat="1" x14ac:dyDescent="0.2">
      <c r="A6" s="64" t="s">
        <v>68</v>
      </c>
      <c r="B6" s="312"/>
      <c r="C6" s="313" t="s">
        <v>255</v>
      </c>
      <c r="D6" s="314"/>
      <c r="E6" s="86"/>
      <c r="F6" s="64"/>
      <c r="G6" s="86"/>
      <c r="H6" s="354"/>
      <c r="I6" s="245"/>
      <c r="J6" s="395"/>
      <c r="K6" s="395"/>
      <c r="L6" s="396"/>
    </row>
    <row r="7" spans="1:12" s="208" customFormat="1" x14ac:dyDescent="0.2">
      <c r="A7" s="64" t="s">
        <v>68</v>
      </c>
      <c r="B7" s="315" t="s">
        <v>256</v>
      </c>
      <c r="C7" s="316" t="s">
        <v>257</v>
      </c>
      <c r="D7" s="317">
        <v>87.67</v>
      </c>
      <c r="E7" s="150" t="s">
        <v>98</v>
      </c>
      <c r="F7" s="64"/>
      <c r="G7" s="91"/>
      <c r="H7" s="355">
        <v>2</v>
      </c>
      <c r="I7" s="199"/>
      <c r="J7" s="397">
        <f>IF(D7&gt;0,I7*H7,"")</f>
        <v>0</v>
      </c>
      <c r="K7" s="397">
        <f>IF(D7&gt;0,J7*D7,"")</f>
        <v>0</v>
      </c>
      <c r="L7" s="398">
        <f>IF(D7&gt;0,K7*2,"")</f>
        <v>0</v>
      </c>
    </row>
    <row r="8" spans="1:12" s="208" customFormat="1" x14ac:dyDescent="0.2">
      <c r="A8" s="64" t="s">
        <v>68</v>
      </c>
      <c r="B8" s="315" t="s">
        <v>139</v>
      </c>
      <c r="C8" s="318" t="s">
        <v>258</v>
      </c>
      <c r="D8" s="317">
        <v>38.56</v>
      </c>
      <c r="E8" s="150" t="s">
        <v>82</v>
      </c>
      <c r="F8" s="64"/>
      <c r="G8" s="91"/>
      <c r="H8" s="355">
        <v>2</v>
      </c>
      <c r="I8" s="199"/>
      <c r="J8" s="397">
        <f t="shared" ref="J8:J71" si="0">IF(D8&gt;0,I8*H8,"")</f>
        <v>0</v>
      </c>
      <c r="K8" s="397">
        <f t="shared" ref="K8:K71" si="1">IF(D8&gt;0,J8*D8,"")</f>
        <v>0</v>
      </c>
      <c r="L8" s="398">
        <f t="shared" ref="L8:L71" si="2">IF(D8&gt;0,K8*2,"")</f>
        <v>0</v>
      </c>
    </row>
    <row r="9" spans="1:12" s="208" customFormat="1" x14ac:dyDescent="0.2">
      <c r="A9" s="64" t="s">
        <v>68</v>
      </c>
      <c r="B9" s="315" t="s">
        <v>139</v>
      </c>
      <c r="C9" s="318" t="s">
        <v>259</v>
      </c>
      <c r="D9" s="317">
        <v>51.28</v>
      </c>
      <c r="E9" s="150" t="s">
        <v>98</v>
      </c>
      <c r="F9" s="64"/>
      <c r="G9" s="91"/>
      <c r="H9" s="355">
        <v>2</v>
      </c>
      <c r="I9" s="199"/>
      <c r="J9" s="397">
        <f t="shared" si="0"/>
        <v>0</v>
      </c>
      <c r="K9" s="397">
        <f t="shared" si="1"/>
        <v>0</v>
      </c>
      <c r="L9" s="398">
        <f t="shared" si="2"/>
        <v>0</v>
      </c>
    </row>
    <row r="10" spans="1:12" s="208" customFormat="1" x14ac:dyDescent="0.2">
      <c r="A10" s="64" t="s">
        <v>68</v>
      </c>
      <c r="B10" s="315" t="s">
        <v>107</v>
      </c>
      <c r="C10" s="318" t="s">
        <v>260</v>
      </c>
      <c r="D10" s="317">
        <v>38.72</v>
      </c>
      <c r="E10" s="150" t="s">
        <v>98</v>
      </c>
      <c r="F10" s="64"/>
      <c r="G10" s="91"/>
      <c r="H10" s="355">
        <v>2</v>
      </c>
      <c r="I10" s="199"/>
      <c r="J10" s="397">
        <f t="shared" si="0"/>
        <v>0</v>
      </c>
      <c r="K10" s="397">
        <f t="shared" si="1"/>
        <v>0</v>
      </c>
      <c r="L10" s="398">
        <f t="shared" si="2"/>
        <v>0</v>
      </c>
    </row>
    <row r="11" spans="1:12" s="208" customFormat="1" x14ac:dyDescent="0.2">
      <c r="A11" s="64" t="s">
        <v>68</v>
      </c>
      <c r="B11" s="315" t="s">
        <v>107</v>
      </c>
      <c r="C11" s="318" t="s">
        <v>180</v>
      </c>
      <c r="D11" s="317">
        <v>27.07</v>
      </c>
      <c r="E11" s="150" t="s">
        <v>82</v>
      </c>
      <c r="F11" s="64"/>
      <c r="G11" s="91"/>
      <c r="H11" s="355">
        <v>2</v>
      </c>
      <c r="I11" s="199"/>
      <c r="J11" s="397">
        <f t="shared" si="0"/>
        <v>0</v>
      </c>
      <c r="K11" s="397">
        <f t="shared" si="1"/>
        <v>0</v>
      </c>
      <c r="L11" s="398">
        <f t="shared" si="2"/>
        <v>0</v>
      </c>
    </row>
    <row r="12" spans="1:12" s="208" customFormat="1" x14ac:dyDescent="0.2">
      <c r="A12" s="64" t="s">
        <v>68</v>
      </c>
      <c r="B12" s="315" t="s">
        <v>107</v>
      </c>
      <c r="C12" s="318" t="s">
        <v>261</v>
      </c>
      <c r="D12" s="317">
        <v>59</v>
      </c>
      <c r="E12" s="150" t="s">
        <v>82</v>
      </c>
      <c r="F12" s="64"/>
      <c r="G12" s="91"/>
      <c r="H12" s="355">
        <v>2</v>
      </c>
      <c r="I12" s="199"/>
      <c r="J12" s="397">
        <f t="shared" si="0"/>
        <v>0</v>
      </c>
      <c r="K12" s="397">
        <f t="shared" si="1"/>
        <v>0</v>
      </c>
      <c r="L12" s="398">
        <f t="shared" si="2"/>
        <v>0</v>
      </c>
    </row>
    <row r="13" spans="1:12" s="208" customFormat="1" x14ac:dyDescent="0.2">
      <c r="A13" s="64" t="s">
        <v>68</v>
      </c>
      <c r="B13" s="315" t="s">
        <v>107</v>
      </c>
      <c r="C13" s="318" t="s">
        <v>127</v>
      </c>
      <c r="D13" s="317">
        <v>195.65</v>
      </c>
      <c r="E13" s="150" t="s">
        <v>82</v>
      </c>
      <c r="F13" s="64"/>
      <c r="G13" s="91"/>
      <c r="H13" s="355">
        <v>2</v>
      </c>
      <c r="I13" s="199"/>
      <c r="J13" s="397">
        <f t="shared" si="0"/>
        <v>0</v>
      </c>
      <c r="K13" s="397">
        <f t="shared" si="1"/>
        <v>0</v>
      </c>
      <c r="L13" s="398">
        <f t="shared" si="2"/>
        <v>0</v>
      </c>
    </row>
    <row r="14" spans="1:12" s="208" customFormat="1" x14ac:dyDescent="0.2">
      <c r="A14" s="64" t="s">
        <v>68</v>
      </c>
      <c r="B14" s="315" t="s">
        <v>107</v>
      </c>
      <c r="C14" s="318" t="s">
        <v>262</v>
      </c>
      <c r="D14" s="317">
        <v>53.92</v>
      </c>
      <c r="E14" s="150" t="s">
        <v>82</v>
      </c>
      <c r="F14" s="64"/>
      <c r="G14" s="91"/>
      <c r="H14" s="355">
        <v>2</v>
      </c>
      <c r="I14" s="199"/>
      <c r="J14" s="397">
        <f t="shared" si="0"/>
        <v>0</v>
      </c>
      <c r="K14" s="397">
        <f t="shared" si="1"/>
        <v>0</v>
      </c>
      <c r="L14" s="398">
        <f t="shared" si="2"/>
        <v>0</v>
      </c>
    </row>
    <row r="15" spans="1:12" s="208" customFormat="1" x14ac:dyDescent="0.2">
      <c r="A15" s="64" t="s">
        <v>68</v>
      </c>
      <c r="B15" s="315" t="s">
        <v>107</v>
      </c>
      <c r="C15" s="318" t="s">
        <v>116</v>
      </c>
      <c r="D15" s="317">
        <v>62</v>
      </c>
      <c r="E15" s="150" t="s">
        <v>263</v>
      </c>
      <c r="F15" s="64"/>
      <c r="G15" s="91"/>
      <c r="H15" s="355">
        <v>2</v>
      </c>
      <c r="I15" s="199"/>
      <c r="J15" s="397">
        <f t="shared" si="0"/>
        <v>0</v>
      </c>
      <c r="K15" s="397">
        <f t="shared" si="1"/>
        <v>0</v>
      </c>
      <c r="L15" s="398">
        <f t="shared" si="2"/>
        <v>0</v>
      </c>
    </row>
    <row r="16" spans="1:12" s="208" customFormat="1" x14ac:dyDescent="0.2">
      <c r="A16" s="64" t="s">
        <v>68</v>
      </c>
      <c r="B16" s="315" t="s">
        <v>130</v>
      </c>
      <c r="C16" s="318" t="s">
        <v>264</v>
      </c>
      <c r="D16" s="317">
        <v>270.27</v>
      </c>
      <c r="E16" s="150" t="s">
        <v>82</v>
      </c>
      <c r="F16" s="64"/>
      <c r="G16" s="91"/>
      <c r="H16" s="355">
        <v>2</v>
      </c>
      <c r="I16" s="199"/>
      <c r="J16" s="397">
        <f t="shared" si="0"/>
        <v>0</v>
      </c>
      <c r="K16" s="397">
        <f t="shared" si="1"/>
        <v>0</v>
      </c>
      <c r="L16" s="398">
        <f t="shared" si="2"/>
        <v>0</v>
      </c>
    </row>
    <row r="17" spans="1:12" s="208" customFormat="1" x14ac:dyDescent="0.2">
      <c r="A17" s="64" t="s">
        <v>68</v>
      </c>
      <c r="B17" s="315" t="s">
        <v>130</v>
      </c>
      <c r="C17" s="318" t="s">
        <v>265</v>
      </c>
      <c r="D17" s="317">
        <v>77.84</v>
      </c>
      <c r="E17" s="150" t="s">
        <v>82</v>
      </c>
      <c r="F17" s="64"/>
      <c r="G17" s="91"/>
      <c r="H17" s="355">
        <v>2</v>
      </c>
      <c r="I17" s="199"/>
      <c r="J17" s="397">
        <f t="shared" si="0"/>
        <v>0</v>
      </c>
      <c r="K17" s="397">
        <f t="shared" si="1"/>
        <v>0</v>
      </c>
      <c r="L17" s="398">
        <f t="shared" si="2"/>
        <v>0</v>
      </c>
    </row>
    <row r="18" spans="1:12" s="208" customFormat="1" x14ac:dyDescent="0.2">
      <c r="A18" s="64" t="s">
        <v>68</v>
      </c>
      <c r="B18" s="315" t="s">
        <v>130</v>
      </c>
      <c r="C18" s="318" t="s">
        <v>266</v>
      </c>
      <c r="D18" s="317">
        <v>51.765000000000001</v>
      </c>
      <c r="E18" s="150" t="s">
        <v>82</v>
      </c>
      <c r="F18" s="64"/>
      <c r="G18" s="91"/>
      <c r="H18" s="355">
        <v>2</v>
      </c>
      <c r="I18" s="199"/>
      <c r="J18" s="397">
        <f t="shared" si="0"/>
        <v>0</v>
      </c>
      <c r="K18" s="397">
        <f t="shared" si="1"/>
        <v>0</v>
      </c>
      <c r="L18" s="398">
        <f t="shared" si="2"/>
        <v>0</v>
      </c>
    </row>
    <row r="19" spans="1:12" s="208" customFormat="1" x14ac:dyDescent="0.2">
      <c r="A19" s="64" t="s">
        <v>68</v>
      </c>
      <c r="B19" s="315" t="s">
        <v>144</v>
      </c>
      <c r="C19" s="318" t="s">
        <v>267</v>
      </c>
      <c r="D19" s="317">
        <v>299.7</v>
      </c>
      <c r="E19" s="150" t="s">
        <v>82</v>
      </c>
      <c r="F19" s="64"/>
      <c r="G19" s="91"/>
      <c r="H19" s="355">
        <v>2</v>
      </c>
      <c r="I19" s="199"/>
      <c r="J19" s="397">
        <f t="shared" si="0"/>
        <v>0</v>
      </c>
      <c r="K19" s="397">
        <f t="shared" si="1"/>
        <v>0</v>
      </c>
      <c r="L19" s="398">
        <f t="shared" si="2"/>
        <v>0</v>
      </c>
    </row>
    <row r="20" spans="1:12" s="208" customFormat="1" x14ac:dyDescent="0.2">
      <c r="A20" s="64" t="s">
        <v>68</v>
      </c>
      <c r="B20" s="315" t="s">
        <v>144</v>
      </c>
      <c r="C20" s="318" t="s">
        <v>268</v>
      </c>
      <c r="D20" s="317">
        <v>23.67</v>
      </c>
      <c r="E20" s="150" t="s">
        <v>82</v>
      </c>
      <c r="F20" s="64"/>
      <c r="G20" s="91"/>
      <c r="H20" s="355">
        <v>2</v>
      </c>
      <c r="I20" s="199"/>
      <c r="J20" s="397">
        <f t="shared" si="0"/>
        <v>0</v>
      </c>
      <c r="K20" s="397">
        <f t="shared" si="1"/>
        <v>0</v>
      </c>
      <c r="L20" s="398">
        <f t="shared" si="2"/>
        <v>0</v>
      </c>
    </row>
    <row r="21" spans="1:12" s="208" customFormat="1" x14ac:dyDescent="0.2">
      <c r="A21" s="64" t="s">
        <v>68</v>
      </c>
      <c r="B21" s="315" t="s">
        <v>144</v>
      </c>
      <c r="C21" s="318" t="s">
        <v>268</v>
      </c>
      <c r="D21" s="317">
        <v>43.13</v>
      </c>
      <c r="E21" s="150" t="s">
        <v>82</v>
      </c>
      <c r="F21" s="64"/>
      <c r="G21" s="91"/>
      <c r="H21" s="355">
        <v>2</v>
      </c>
      <c r="I21" s="199"/>
      <c r="J21" s="397">
        <f t="shared" si="0"/>
        <v>0</v>
      </c>
      <c r="K21" s="397">
        <f t="shared" si="1"/>
        <v>0</v>
      </c>
      <c r="L21" s="398">
        <f t="shared" si="2"/>
        <v>0</v>
      </c>
    </row>
    <row r="22" spans="1:12" s="208" customFormat="1" x14ac:dyDescent="0.2">
      <c r="A22" s="64" t="s">
        <v>68</v>
      </c>
      <c r="B22" s="315" t="s">
        <v>144</v>
      </c>
      <c r="C22" s="318" t="s">
        <v>266</v>
      </c>
      <c r="D22" s="317">
        <v>44.265000000000001</v>
      </c>
      <c r="E22" s="150" t="s">
        <v>263</v>
      </c>
      <c r="F22" s="64"/>
      <c r="G22" s="91"/>
      <c r="H22" s="355">
        <v>2</v>
      </c>
      <c r="I22" s="199"/>
      <c r="J22" s="397">
        <f t="shared" si="0"/>
        <v>0</v>
      </c>
      <c r="K22" s="397">
        <f t="shared" si="1"/>
        <v>0</v>
      </c>
      <c r="L22" s="398">
        <f t="shared" si="2"/>
        <v>0</v>
      </c>
    </row>
    <row r="23" spans="1:12" s="208" customFormat="1" x14ac:dyDescent="0.2">
      <c r="A23" s="64" t="s">
        <v>68</v>
      </c>
      <c r="B23" s="315" t="s">
        <v>132</v>
      </c>
      <c r="C23" s="318" t="s">
        <v>269</v>
      </c>
      <c r="D23" s="317">
        <v>122.92</v>
      </c>
      <c r="E23" s="150" t="s">
        <v>82</v>
      </c>
      <c r="F23" s="64"/>
      <c r="G23" s="91"/>
      <c r="H23" s="355">
        <v>2</v>
      </c>
      <c r="I23" s="199"/>
      <c r="J23" s="397">
        <f t="shared" si="0"/>
        <v>0</v>
      </c>
      <c r="K23" s="397">
        <f t="shared" si="1"/>
        <v>0</v>
      </c>
      <c r="L23" s="398">
        <f t="shared" si="2"/>
        <v>0</v>
      </c>
    </row>
    <row r="24" spans="1:12" s="208" customFormat="1" x14ac:dyDescent="0.2">
      <c r="A24" s="64" t="s">
        <v>68</v>
      </c>
      <c r="B24" s="315" t="s">
        <v>132</v>
      </c>
      <c r="C24" s="318" t="s">
        <v>270</v>
      </c>
      <c r="D24" s="317">
        <v>43.05</v>
      </c>
      <c r="E24" s="150" t="s">
        <v>82</v>
      </c>
      <c r="F24" s="64"/>
      <c r="G24" s="91"/>
      <c r="H24" s="355">
        <v>2</v>
      </c>
      <c r="I24" s="199"/>
      <c r="J24" s="397">
        <f t="shared" si="0"/>
        <v>0</v>
      </c>
      <c r="K24" s="397">
        <f t="shared" si="1"/>
        <v>0</v>
      </c>
      <c r="L24" s="398">
        <f t="shared" si="2"/>
        <v>0</v>
      </c>
    </row>
    <row r="25" spans="1:12" s="208" customFormat="1" x14ac:dyDescent="0.2">
      <c r="A25" s="64" t="s">
        <v>68</v>
      </c>
      <c r="B25" s="315" t="s">
        <v>132</v>
      </c>
      <c r="C25" s="318" t="s">
        <v>271</v>
      </c>
      <c r="D25" s="317">
        <v>31.5</v>
      </c>
      <c r="E25" s="150" t="s">
        <v>263</v>
      </c>
      <c r="F25" s="64"/>
      <c r="G25" s="91"/>
      <c r="H25" s="355">
        <v>2</v>
      </c>
      <c r="I25" s="199"/>
      <c r="J25" s="397">
        <f t="shared" si="0"/>
        <v>0</v>
      </c>
      <c r="K25" s="397">
        <f t="shared" si="1"/>
        <v>0</v>
      </c>
      <c r="L25" s="398">
        <f t="shared" si="2"/>
        <v>0</v>
      </c>
    </row>
    <row r="26" spans="1:12" s="208" customFormat="1" x14ac:dyDescent="0.2">
      <c r="A26" s="64" t="s">
        <v>68</v>
      </c>
      <c r="B26" s="315" t="s">
        <v>132</v>
      </c>
      <c r="C26" s="318" t="s">
        <v>272</v>
      </c>
      <c r="D26" s="317">
        <v>35.36</v>
      </c>
      <c r="E26" s="150" t="s">
        <v>82</v>
      </c>
      <c r="F26" s="64"/>
      <c r="G26" s="91"/>
      <c r="H26" s="355">
        <v>2</v>
      </c>
      <c r="I26" s="199"/>
      <c r="J26" s="397">
        <f t="shared" si="0"/>
        <v>0</v>
      </c>
      <c r="K26" s="397">
        <f t="shared" si="1"/>
        <v>0</v>
      </c>
      <c r="L26" s="398">
        <f t="shared" si="2"/>
        <v>0</v>
      </c>
    </row>
    <row r="27" spans="1:12" s="208" customFormat="1" x14ac:dyDescent="0.2">
      <c r="A27" s="64" t="s">
        <v>68</v>
      </c>
      <c r="B27" s="315" t="s">
        <v>132</v>
      </c>
      <c r="C27" s="318" t="s">
        <v>101</v>
      </c>
      <c r="D27" s="317">
        <v>39.6</v>
      </c>
      <c r="E27" s="150" t="s">
        <v>263</v>
      </c>
      <c r="F27" s="64"/>
      <c r="G27" s="91"/>
      <c r="H27" s="355">
        <v>2</v>
      </c>
      <c r="I27" s="199"/>
      <c r="J27" s="397">
        <f t="shared" si="0"/>
        <v>0</v>
      </c>
      <c r="K27" s="397">
        <f t="shared" si="1"/>
        <v>0</v>
      </c>
      <c r="L27" s="398">
        <f t="shared" si="2"/>
        <v>0</v>
      </c>
    </row>
    <row r="28" spans="1:12" s="208" customFormat="1" x14ac:dyDescent="0.2">
      <c r="A28" s="64" t="s">
        <v>68</v>
      </c>
      <c r="B28" s="315"/>
      <c r="C28" s="318"/>
      <c r="D28" s="317"/>
      <c r="E28" s="150"/>
      <c r="F28" s="64"/>
      <c r="G28" s="91"/>
      <c r="H28" s="355"/>
      <c r="I28" s="199"/>
      <c r="J28" s="397" t="str">
        <f t="shared" si="0"/>
        <v/>
      </c>
      <c r="K28" s="397" t="str">
        <f t="shared" si="1"/>
        <v/>
      </c>
      <c r="L28" s="398" t="str">
        <f t="shared" si="2"/>
        <v/>
      </c>
    </row>
    <row r="29" spans="1:12" s="208" customFormat="1" x14ac:dyDescent="0.2">
      <c r="A29" s="64" t="s">
        <v>68</v>
      </c>
      <c r="B29" s="90"/>
      <c r="C29" s="319" t="s">
        <v>273</v>
      </c>
      <c r="D29" s="317"/>
      <c r="E29" s="91"/>
      <c r="F29" s="64"/>
      <c r="G29" s="91"/>
      <c r="H29" s="355"/>
      <c r="I29" s="199"/>
      <c r="J29" s="397" t="str">
        <f t="shared" si="0"/>
        <v/>
      </c>
      <c r="K29" s="397" t="str">
        <f t="shared" si="1"/>
        <v/>
      </c>
      <c r="L29" s="398" t="str">
        <f t="shared" si="2"/>
        <v/>
      </c>
    </row>
    <row r="30" spans="1:12" s="208" customFormat="1" x14ac:dyDescent="0.2">
      <c r="A30" s="64" t="s">
        <v>68</v>
      </c>
      <c r="B30" s="315" t="s">
        <v>256</v>
      </c>
      <c r="C30" s="316" t="s">
        <v>274</v>
      </c>
      <c r="D30" s="317">
        <v>27.85</v>
      </c>
      <c r="E30" s="150" t="s">
        <v>98</v>
      </c>
      <c r="F30" s="64"/>
      <c r="G30" s="150"/>
      <c r="H30" s="355">
        <v>2</v>
      </c>
      <c r="I30" s="199"/>
      <c r="J30" s="397">
        <f t="shared" si="0"/>
        <v>0</v>
      </c>
      <c r="K30" s="397">
        <f t="shared" si="1"/>
        <v>0</v>
      </c>
      <c r="L30" s="398">
        <f t="shared" si="2"/>
        <v>0</v>
      </c>
    </row>
    <row r="31" spans="1:12" s="208" customFormat="1" x14ac:dyDescent="0.2">
      <c r="A31" s="64" t="s">
        <v>68</v>
      </c>
      <c r="B31" s="315" t="s">
        <v>139</v>
      </c>
      <c r="C31" s="318" t="s">
        <v>275</v>
      </c>
      <c r="D31" s="317">
        <v>3.49</v>
      </c>
      <c r="E31" s="150" t="s">
        <v>82</v>
      </c>
      <c r="F31" s="64"/>
      <c r="G31" s="150"/>
      <c r="H31" s="355">
        <v>2</v>
      </c>
      <c r="I31" s="199"/>
      <c r="J31" s="397">
        <f t="shared" si="0"/>
        <v>0</v>
      </c>
      <c r="K31" s="397">
        <f t="shared" si="1"/>
        <v>0</v>
      </c>
      <c r="L31" s="398">
        <f t="shared" si="2"/>
        <v>0</v>
      </c>
    </row>
    <row r="32" spans="1:12" s="208" customFormat="1" x14ac:dyDescent="0.2">
      <c r="A32" s="64" t="s">
        <v>68</v>
      </c>
      <c r="B32" s="315" t="s">
        <v>139</v>
      </c>
      <c r="C32" s="318" t="s">
        <v>275</v>
      </c>
      <c r="D32" s="317">
        <v>66.790000000000006</v>
      </c>
      <c r="E32" s="150" t="s">
        <v>98</v>
      </c>
      <c r="F32" s="64"/>
      <c r="G32" s="150"/>
      <c r="H32" s="355">
        <v>2</v>
      </c>
      <c r="I32" s="199"/>
      <c r="J32" s="397">
        <f t="shared" si="0"/>
        <v>0</v>
      </c>
      <c r="K32" s="397">
        <f t="shared" si="1"/>
        <v>0</v>
      </c>
      <c r="L32" s="398">
        <f t="shared" si="2"/>
        <v>0</v>
      </c>
    </row>
    <row r="33" spans="1:12" s="208" customFormat="1" x14ac:dyDescent="0.2">
      <c r="A33" s="129" t="s">
        <v>68</v>
      </c>
      <c r="B33" s="320" t="s">
        <v>107</v>
      </c>
      <c r="C33" s="321" t="s">
        <v>276</v>
      </c>
      <c r="D33" s="322">
        <v>177.35</v>
      </c>
      <c r="E33" s="323" t="s">
        <v>82</v>
      </c>
      <c r="F33" s="129"/>
      <c r="G33" s="323"/>
      <c r="H33" s="355">
        <v>2</v>
      </c>
      <c r="I33" s="199"/>
      <c r="J33" s="397">
        <f t="shared" si="0"/>
        <v>0</v>
      </c>
      <c r="K33" s="397">
        <f t="shared" si="1"/>
        <v>0</v>
      </c>
      <c r="L33" s="398">
        <f t="shared" si="2"/>
        <v>0</v>
      </c>
    </row>
    <row r="34" spans="1:12" s="208" customFormat="1" x14ac:dyDescent="0.2">
      <c r="A34" s="64" t="s">
        <v>68</v>
      </c>
      <c r="B34" s="315" t="s">
        <v>130</v>
      </c>
      <c r="C34" s="318" t="s">
        <v>277</v>
      </c>
      <c r="D34" s="317">
        <v>176.79</v>
      </c>
      <c r="E34" s="150" t="s">
        <v>82</v>
      </c>
      <c r="F34" s="64"/>
      <c r="G34" s="150"/>
      <c r="H34" s="355">
        <v>2</v>
      </c>
      <c r="I34" s="199"/>
      <c r="J34" s="397">
        <f t="shared" si="0"/>
        <v>0</v>
      </c>
      <c r="K34" s="397">
        <f t="shared" si="1"/>
        <v>0</v>
      </c>
      <c r="L34" s="398">
        <f t="shared" si="2"/>
        <v>0</v>
      </c>
    </row>
    <row r="35" spans="1:12" s="208" customFormat="1" x14ac:dyDescent="0.2">
      <c r="A35" s="64" t="s">
        <v>68</v>
      </c>
      <c r="B35" s="315" t="s">
        <v>130</v>
      </c>
      <c r="C35" s="316" t="s">
        <v>278</v>
      </c>
      <c r="D35" s="324">
        <v>95.92</v>
      </c>
      <c r="E35" s="325" t="s">
        <v>279</v>
      </c>
      <c r="F35" s="64"/>
      <c r="G35" s="326" t="s">
        <v>280</v>
      </c>
      <c r="H35" s="355">
        <v>2</v>
      </c>
      <c r="I35" s="199"/>
      <c r="J35" s="397">
        <f t="shared" si="0"/>
        <v>0</v>
      </c>
      <c r="K35" s="397">
        <f t="shared" si="1"/>
        <v>0</v>
      </c>
      <c r="L35" s="398">
        <f t="shared" si="2"/>
        <v>0</v>
      </c>
    </row>
    <row r="36" spans="1:12" s="208" customFormat="1" x14ac:dyDescent="0.2">
      <c r="A36" s="64" t="s">
        <v>68</v>
      </c>
      <c r="B36" s="315" t="s">
        <v>130</v>
      </c>
      <c r="C36" s="316" t="s">
        <v>281</v>
      </c>
      <c r="D36" s="324">
        <v>76.23</v>
      </c>
      <c r="E36" s="150" t="s">
        <v>281</v>
      </c>
      <c r="F36" s="64"/>
      <c r="G36" s="326" t="s">
        <v>280</v>
      </c>
      <c r="H36" s="355">
        <v>1</v>
      </c>
      <c r="I36" s="199"/>
      <c r="J36" s="397">
        <f t="shared" si="0"/>
        <v>0</v>
      </c>
      <c r="K36" s="397">
        <f t="shared" si="1"/>
        <v>0</v>
      </c>
      <c r="L36" s="398">
        <f t="shared" si="2"/>
        <v>0</v>
      </c>
    </row>
    <row r="37" spans="1:12" s="208" customFormat="1" x14ac:dyDescent="0.2">
      <c r="A37" s="64" t="s">
        <v>68</v>
      </c>
      <c r="B37" s="315" t="s">
        <v>144</v>
      </c>
      <c r="C37" s="318" t="s">
        <v>282</v>
      </c>
      <c r="D37" s="317">
        <v>106.5</v>
      </c>
      <c r="E37" s="150" t="s">
        <v>82</v>
      </c>
      <c r="F37" s="64"/>
      <c r="G37" s="150"/>
      <c r="H37" s="355">
        <v>2</v>
      </c>
      <c r="I37" s="199"/>
      <c r="J37" s="397">
        <f t="shared" si="0"/>
        <v>0</v>
      </c>
      <c r="K37" s="397">
        <f t="shared" si="1"/>
        <v>0</v>
      </c>
      <c r="L37" s="398">
        <f t="shared" si="2"/>
        <v>0</v>
      </c>
    </row>
    <row r="38" spans="1:12" s="208" customFormat="1" x14ac:dyDescent="0.2">
      <c r="A38" s="64" t="s">
        <v>68</v>
      </c>
      <c r="B38" s="315" t="s">
        <v>144</v>
      </c>
      <c r="C38" s="318" t="s">
        <v>282</v>
      </c>
      <c r="D38" s="317">
        <v>106.57</v>
      </c>
      <c r="E38" s="150" t="s">
        <v>82</v>
      </c>
      <c r="F38" s="64"/>
      <c r="G38" s="150"/>
      <c r="H38" s="355">
        <v>2</v>
      </c>
      <c r="I38" s="199"/>
      <c r="J38" s="397">
        <f t="shared" si="0"/>
        <v>0</v>
      </c>
      <c r="K38" s="397">
        <f t="shared" si="1"/>
        <v>0</v>
      </c>
      <c r="L38" s="398">
        <f t="shared" si="2"/>
        <v>0</v>
      </c>
    </row>
    <row r="39" spans="1:12" s="208" customFormat="1" x14ac:dyDescent="0.2">
      <c r="A39" s="64" t="s">
        <v>68</v>
      </c>
      <c r="B39" s="315" t="s">
        <v>132</v>
      </c>
      <c r="C39" s="318" t="s">
        <v>283</v>
      </c>
      <c r="D39" s="317">
        <v>21.139999999999997</v>
      </c>
      <c r="E39" s="150" t="s">
        <v>82</v>
      </c>
      <c r="F39" s="64"/>
      <c r="G39" s="150"/>
      <c r="H39" s="355">
        <v>2</v>
      </c>
      <c r="I39" s="199"/>
      <c r="J39" s="397">
        <f t="shared" si="0"/>
        <v>0</v>
      </c>
      <c r="K39" s="397">
        <f t="shared" si="1"/>
        <v>0</v>
      </c>
      <c r="L39" s="398">
        <f t="shared" si="2"/>
        <v>0</v>
      </c>
    </row>
    <row r="40" spans="1:12" s="208" customFormat="1" x14ac:dyDescent="0.2">
      <c r="A40" s="64" t="s">
        <v>68</v>
      </c>
      <c r="B40" s="315"/>
      <c r="C40" s="316"/>
      <c r="D40" s="317"/>
      <c r="E40" s="150"/>
      <c r="F40" s="64"/>
      <c r="G40" s="150"/>
      <c r="H40" s="355"/>
      <c r="I40" s="199"/>
      <c r="J40" s="397" t="str">
        <f t="shared" si="0"/>
        <v/>
      </c>
      <c r="K40" s="397" t="str">
        <f t="shared" si="1"/>
        <v/>
      </c>
      <c r="L40" s="398" t="str">
        <f t="shared" si="2"/>
        <v/>
      </c>
    </row>
    <row r="41" spans="1:12" s="208" customFormat="1" x14ac:dyDescent="0.2">
      <c r="A41" s="64" t="s">
        <v>68</v>
      </c>
      <c r="B41" s="90"/>
      <c r="C41" s="319" t="s">
        <v>284</v>
      </c>
      <c r="D41" s="317"/>
      <c r="E41" s="91"/>
      <c r="F41" s="64"/>
      <c r="G41" s="91"/>
      <c r="H41" s="355"/>
      <c r="I41" s="199"/>
      <c r="J41" s="397" t="str">
        <f t="shared" si="0"/>
        <v/>
      </c>
      <c r="K41" s="397" t="str">
        <f t="shared" si="1"/>
        <v/>
      </c>
      <c r="L41" s="398" t="str">
        <f t="shared" si="2"/>
        <v/>
      </c>
    </row>
    <row r="42" spans="1:12" s="208" customFormat="1" x14ac:dyDescent="0.2">
      <c r="A42" s="64" t="s">
        <v>68</v>
      </c>
      <c r="B42" s="315" t="s">
        <v>256</v>
      </c>
      <c r="C42" s="316" t="s">
        <v>285</v>
      </c>
      <c r="D42" s="150">
        <v>3.12</v>
      </c>
      <c r="E42" s="150" t="s">
        <v>82</v>
      </c>
      <c r="F42" s="64"/>
      <c r="G42" s="150"/>
      <c r="H42" s="355">
        <v>2</v>
      </c>
      <c r="I42" s="199"/>
      <c r="J42" s="397">
        <f t="shared" si="0"/>
        <v>0</v>
      </c>
      <c r="K42" s="397">
        <f t="shared" si="1"/>
        <v>0</v>
      </c>
      <c r="L42" s="398">
        <f t="shared" si="2"/>
        <v>0</v>
      </c>
    </row>
    <row r="43" spans="1:12" s="208" customFormat="1" x14ac:dyDescent="0.2">
      <c r="A43" s="64" t="s">
        <v>68</v>
      </c>
      <c r="B43" s="315" t="s">
        <v>256</v>
      </c>
      <c r="C43" s="316" t="s">
        <v>286</v>
      </c>
      <c r="D43" s="327">
        <v>6.64</v>
      </c>
      <c r="E43" s="150" t="s">
        <v>82</v>
      </c>
      <c r="F43" s="64"/>
      <c r="G43" s="326" t="s">
        <v>280</v>
      </c>
      <c r="H43" s="355">
        <v>2</v>
      </c>
      <c r="I43" s="199"/>
      <c r="J43" s="397">
        <f t="shared" si="0"/>
        <v>0</v>
      </c>
      <c r="K43" s="397">
        <f t="shared" si="1"/>
        <v>0</v>
      </c>
      <c r="L43" s="398">
        <f t="shared" si="2"/>
        <v>0</v>
      </c>
    </row>
    <row r="44" spans="1:12" s="208" customFormat="1" x14ac:dyDescent="0.2">
      <c r="A44" s="64" t="s">
        <v>68</v>
      </c>
      <c r="B44" s="315" t="s">
        <v>256</v>
      </c>
      <c r="C44" s="316" t="s">
        <v>287</v>
      </c>
      <c r="D44" s="150">
        <v>4.62</v>
      </c>
      <c r="E44" s="325" t="s">
        <v>288</v>
      </c>
      <c r="F44" s="64"/>
      <c r="G44" s="150"/>
      <c r="H44" s="355">
        <v>2</v>
      </c>
      <c r="I44" s="199"/>
      <c r="J44" s="397">
        <f t="shared" si="0"/>
        <v>0</v>
      </c>
      <c r="K44" s="397">
        <f t="shared" si="1"/>
        <v>0</v>
      </c>
      <c r="L44" s="398">
        <f t="shared" si="2"/>
        <v>0</v>
      </c>
    </row>
    <row r="45" spans="1:12" s="208" customFormat="1" x14ac:dyDescent="0.2">
      <c r="A45" s="64" t="s">
        <v>68</v>
      </c>
      <c r="B45" s="315" t="s">
        <v>256</v>
      </c>
      <c r="C45" s="318" t="s">
        <v>289</v>
      </c>
      <c r="D45" s="150">
        <v>4.18</v>
      </c>
      <c r="E45" s="150" t="s">
        <v>82</v>
      </c>
      <c r="F45" s="64"/>
      <c r="G45" s="150"/>
      <c r="H45" s="355">
        <v>2</v>
      </c>
      <c r="I45" s="199"/>
      <c r="J45" s="397">
        <f t="shared" si="0"/>
        <v>0</v>
      </c>
      <c r="K45" s="397">
        <f t="shared" si="1"/>
        <v>0</v>
      </c>
      <c r="L45" s="398">
        <f t="shared" si="2"/>
        <v>0</v>
      </c>
    </row>
    <row r="46" spans="1:12" s="208" customFormat="1" x14ac:dyDescent="0.2">
      <c r="A46" s="64" t="s">
        <v>68</v>
      </c>
      <c r="B46" s="315" t="s">
        <v>256</v>
      </c>
      <c r="C46" s="318" t="s">
        <v>289</v>
      </c>
      <c r="D46" s="150">
        <v>6.93</v>
      </c>
      <c r="E46" s="150" t="s">
        <v>82</v>
      </c>
      <c r="F46" s="64"/>
      <c r="G46" s="150"/>
      <c r="H46" s="355">
        <v>2</v>
      </c>
      <c r="I46" s="199"/>
      <c r="J46" s="397">
        <f t="shared" si="0"/>
        <v>0</v>
      </c>
      <c r="K46" s="397">
        <f t="shared" si="1"/>
        <v>0</v>
      </c>
      <c r="L46" s="398">
        <f t="shared" si="2"/>
        <v>0</v>
      </c>
    </row>
    <row r="47" spans="1:12" s="208" customFormat="1" x14ac:dyDescent="0.2">
      <c r="A47" s="64" t="s">
        <v>68</v>
      </c>
      <c r="B47" s="315" t="s">
        <v>256</v>
      </c>
      <c r="C47" s="316" t="s">
        <v>290</v>
      </c>
      <c r="D47" s="150">
        <v>3.9</v>
      </c>
      <c r="E47" s="150" t="s">
        <v>279</v>
      </c>
      <c r="F47" s="64"/>
      <c r="G47" s="150"/>
      <c r="H47" s="355">
        <v>2</v>
      </c>
      <c r="I47" s="199"/>
      <c r="J47" s="397">
        <f t="shared" si="0"/>
        <v>0</v>
      </c>
      <c r="K47" s="397">
        <f t="shared" si="1"/>
        <v>0</v>
      </c>
      <c r="L47" s="398">
        <f t="shared" si="2"/>
        <v>0</v>
      </c>
    </row>
    <row r="48" spans="1:12" s="208" customFormat="1" x14ac:dyDescent="0.2">
      <c r="A48" s="64" t="s">
        <v>68</v>
      </c>
      <c r="B48" s="315" t="s">
        <v>256</v>
      </c>
      <c r="C48" s="318" t="s">
        <v>289</v>
      </c>
      <c r="D48" s="150">
        <v>7.76</v>
      </c>
      <c r="E48" s="325" t="s">
        <v>82</v>
      </c>
      <c r="F48" s="64"/>
      <c r="G48" s="150"/>
      <c r="H48" s="355">
        <v>2</v>
      </c>
      <c r="I48" s="199"/>
      <c r="J48" s="397">
        <f t="shared" si="0"/>
        <v>0</v>
      </c>
      <c r="K48" s="397">
        <f t="shared" si="1"/>
        <v>0</v>
      </c>
      <c r="L48" s="398">
        <f t="shared" si="2"/>
        <v>0</v>
      </c>
    </row>
    <row r="49" spans="1:12" s="208" customFormat="1" x14ac:dyDescent="0.2">
      <c r="A49" s="64" t="s">
        <v>68</v>
      </c>
      <c r="B49" s="315" t="s">
        <v>256</v>
      </c>
      <c r="C49" s="318" t="s">
        <v>289</v>
      </c>
      <c r="D49" s="150">
        <v>11.65</v>
      </c>
      <c r="E49" s="150" t="s">
        <v>82</v>
      </c>
      <c r="F49" s="64"/>
      <c r="G49" s="150"/>
      <c r="H49" s="355">
        <v>2</v>
      </c>
      <c r="I49" s="199"/>
      <c r="J49" s="397">
        <f t="shared" si="0"/>
        <v>0</v>
      </c>
      <c r="K49" s="397">
        <f t="shared" si="1"/>
        <v>0</v>
      </c>
      <c r="L49" s="398">
        <f t="shared" si="2"/>
        <v>0</v>
      </c>
    </row>
    <row r="50" spans="1:12" s="208" customFormat="1" x14ac:dyDescent="0.2">
      <c r="A50" s="64" t="s">
        <v>68</v>
      </c>
      <c r="B50" s="315" t="s">
        <v>256</v>
      </c>
      <c r="C50" s="316" t="s">
        <v>287</v>
      </c>
      <c r="D50" s="150">
        <v>3.93</v>
      </c>
      <c r="E50" s="150" t="s">
        <v>288</v>
      </c>
      <c r="F50" s="64"/>
      <c r="G50" s="150"/>
      <c r="H50" s="355">
        <v>2</v>
      </c>
      <c r="I50" s="199"/>
      <c r="J50" s="397">
        <f t="shared" si="0"/>
        <v>0</v>
      </c>
      <c r="K50" s="397">
        <f t="shared" si="1"/>
        <v>0</v>
      </c>
      <c r="L50" s="398">
        <f t="shared" si="2"/>
        <v>0</v>
      </c>
    </row>
    <row r="51" spans="1:12" s="208" customFormat="1" x14ac:dyDescent="0.2">
      <c r="A51" s="64" t="s">
        <v>68</v>
      </c>
      <c r="B51" s="315" t="s">
        <v>256</v>
      </c>
      <c r="C51" s="316" t="s">
        <v>291</v>
      </c>
      <c r="D51" s="150">
        <v>3.41</v>
      </c>
      <c r="E51" s="150" t="s">
        <v>82</v>
      </c>
      <c r="F51" s="64"/>
      <c r="G51" s="150"/>
      <c r="H51" s="355">
        <v>2</v>
      </c>
      <c r="I51" s="199"/>
      <c r="J51" s="397">
        <f t="shared" si="0"/>
        <v>0</v>
      </c>
      <c r="K51" s="397">
        <f t="shared" si="1"/>
        <v>0</v>
      </c>
      <c r="L51" s="398">
        <f t="shared" si="2"/>
        <v>0</v>
      </c>
    </row>
    <row r="52" spans="1:12" s="208" customFormat="1" x14ac:dyDescent="0.2">
      <c r="A52" s="64" t="s">
        <v>68</v>
      </c>
      <c r="B52" s="315" t="s">
        <v>130</v>
      </c>
      <c r="C52" s="316" t="s">
        <v>292</v>
      </c>
      <c r="D52" s="150">
        <v>15.22</v>
      </c>
      <c r="E52" s="150" t="s">
        <v>82</v>
      </c>
      <c r="F52" s="64"/>
      <c r="G52" s="150"/>
      <c r="H52" s="355">
        <v>2</v>
      </c>
      <c r="I52" s="199"/>
      <c r="J52" s="397">
        <f t="shared" si="0"/>
        <v>0</v>
      </c>
      <c r="K52" s="397">
        <f t="shared" si="1"/>
        <v>0</v>
      </c>
      <c r="L52" s="398">
        <f t="shared" si="2"/>
        <v>0</v>
      </c>
    </row>
    <row r="53" spans="1:12" s="208" customFormat="1" x14ac:dyDescent="0.2">
      <c r="A53" s="64" t="s">
        <v>68</v>
      </c>
      <c r="B53" s="315" t="s">
        <v>130</v>
      </c>
      <c r="C53" s="316" t="s">
        <v>293</v>
      </c>
      <c r="D53" s="327">
        <v>33.840000000000003</v>
      </c>
      <c r="E53" s="150" t="s">
        <v>82</v>
      </c>
      <c r="F53" s="64"/>
      <c r="G53" s="326" t="s">
        <v>280</v>
      </c>
      <c r="H53" s="355">
        <v>2</v>
      </c>
      <c r="I53" s="199"/>
      <c r="J53" s="397">
        <f t="shared" si="0"/>
        <v>0</v>
      </c>
      <c r="K53" s="397">
        <f t="shared" si="1"/>
        <v>0</v>
      </c>
      <c r="L53" s="398">
        <f t="shared" si="2"/>
        <v>0</v>
      </c>
    </row>
    <row r="54" spans="1:12" s="208" customFormat="1" x14ac:dyDescent="0.2">
      <c r="A54" s="64" t="s">
        <v>68</v>
      </c>
      <c r="B54" s="315" t="s">
        <v>130</v>
      </c>
      <c r="C54" s="316" t="s">
        <v>294</v>
      </c>
      <c r="D54" s="150">
        <v>7.92</v>
      </c>
      <c r="E54" s="150" t="s">
        <v>82</v>
      </c>
      <c r="F54" s="64"/>
      <c r="G54" s="150"/>
      <c r="H54" s="355">
        <v>2</v>
      </c>
      <c r="I54" s="199"/>
      <c r="J54" s="397">
        <f t="shared" si="0"/>
        <v>0</v>
      </c>
      <c r="K54" s="397">
        <f t="shared" si="1"/>
        <v>0</v>
      </c>
      <c r="L54" s="398">
        <f t="shared" si="2"/>
        <v>0</v>
      </c>
    </row>
    <row r="55" spans="1:12" s="208" customFormat="1" x14ac:dyDescent="0.2">
      <c r="A55" s="64" t="s">
        <v>68</v>
      </c>
      <c r="B55" s="315" t="s">
        <v>130</v>
      </c>
      <c r="C55" s="316" t="s">
        <v>295</v>
      </c>
      <c r="D55" s="150">
        <v>15.1</v>
      </c>
      <c r="E55" s="150" t="s">
        <v>82</v>
      </c>
      <c r="F55" s="64"/>
      <c r="G55" s="150"/>
      <c r="H55" s="355">
        <v>2</v>
      </c>
      <c r="I55" s="199"/>
      <c r="J55" s="397">
        <f t="shared" si="0"/>
        <v>0</v>
      </c>
      <c r="K55" s="397">
        <f t="shared" si="1"/>
        <v>0</v>
      </c>
      <c r="L55" s="398">
        <f t="shared" si="2"/>
        <v>0</v>
      </c>
    </row>
    <row r="56" spans="1:12" s="208" customFormat="1" x14ac:dyDescent="0.2">
      <c r="A56" s="64" t="s">
        <v>68</v>
      </c>
      <c r="B56" s="315" t="s">
        <v>130</v>
      </c>
      <c r="C56" s="316" t="s">
        <v>296</v>
      </c>
      <c r="D56" s="150">
        <v>2.86</v>
      </c>
      <c r="E56" s="150" t="s">
        <v>82</v>
      </c>
      <c r="F56" s="64"/>
      <c r="G56" s="150"/>
      <c r="H56" s="355">
        <v>2</v>
      </c>
      <c r="I56" s="199"/>
      <c r="J56" s="397">
        <f t="shared" si="0"/>
        <v>0</v>
      </c>
      <c r="K56" s="397">
        <f t="shared" si="1"/>
        <v>0</v>
      </c>
      <c r="L56" s="398">
        <f t="shared" si="2"/>
        <v>0</v>
      </c>
    </row>
    <row r="57" spans="1:12" s="208" customFormat="1" x14ac:dyDescent="0.2">
      <c r="A57" s="64" t="s">
        <v>68</v>
      </c>
      <c r="B57" s="315" t="s">
        <v>130</v>
      </c>
      <c r="C57" s="316" t="s">
        <v>297</v>
      </c>
      <c r="D57" s="150">
        <v>3.06</v>
      </c>
      <c r="E57" s="150" t="s">
        <v>82</v>
      </c>
      <c r="F57" s="64"/>
      <c r="G57" s="150"/>
      <c r="H57" s="355">
        <v>2</v>
      </c>
      <c r="I57" s="199"/>
      <c r="J57" s="397">
        <f t="shared" si="0"/>
        <v>0</v>
      </c>
      <c r="K57" s="397">
        <f t="shared" si="1"/>
        <v>0</v>
      </c>
      <c r="L57" s="398">
        <f t="shared" si="2"/>
        <v>0</v>
      </c>
    </row>
    <row r="58" spans="1:12" s="208" customFormat="1" x14ac:dyDescent="0.2">
      <c r="A58" s="64" t="s">
        <v>68</v>
      </c>
      <c r="B58" s="315" t="s">
        <v>130</v>
      </c>
      <c r="C58" s="316" t="s">
        <v>298</v>
      </c>
      <c r="D58" s="150">
        <v>58.32</v>
      </c>
      <c r="E58" s="150" t="s">
        <v>82</v>
      </c>
      <c r="F58" s="64"/>
      <c r="G58" s="150"/>
      <c r="H58" s="355">
        <v>2</v>
      </c>
      <c r="I58" s="199"/>
      <c r="J58" s="397">
        <f t="shared" si="0"/>
        <v>0</v>
      </c>
      <c r="K58" s="397">
        <f t="shared" si="1"/>
        <v>0</v>
      </c>
      <c r="L58" s="398">
        <f t="shared" si="2"/>
        <v>0</v>
      </c>
    </row>
    <row r="59" spans="1:12" s="208" customFormat="1" x14ac:dyDescent="0.2">
      <c r="A59" s="64" t="s">
        <v>68</v>
      </c>
      <c r="B59" s="315" t="s">
        <v>130</v>
      </c>
      <c r="C59" s="316" t="s">
        <v>299</v>
      </c>
      <c r="D59" s="150">
        <v>2.88</v>
      </c>
      <c r="E59" s="150" t="s">
        <v>82</v>
      </c>
      <c r="F59" s="64"/>
      <c r="G59" s="150"/>
      <c r="H59" s="355">
        <v>2</v>
      </c>
      <c r="I59" s="199"/>
      <c r="J59" s="397">
        <f t="shared" si="0"/>
        <v>0</v>
      </c>
      <c r="K59" s="397">
        <f t="shared" si="1"/>
        <v>0</v>
      </c>
      <c r="L59" s="398">
        <f t="shared" si="2"/>
        <v>0</v>
      </c>
    </row>
    <row r="60" spans="1:12" s="208" customFormat="1" x14ac:dyDescent="0.2">
      <c r="A60" s="64" t="s">
        <v>68</v>
      </c>
      <c r="B60" s="315" t="s">
        <v>144</v>
      </c>
      <c r="C60" s="316" t="s">
        <v>300</v>
      </c>
      <c r="D60" s="327">
        <v>25.92</v>
      </c>
      <c r="E60" s="150" t="s">
        <v>281</v>
      </c>
      <c r="F60" s="64"/>
      <c r="G60" s="326" t="s">
        <v>280</v>
      </c>
      <c r="H60" s="355">
        <v>1</v>
      </c>
      <c r="I60" s="199"/>
      <c r="J60" s="397">
        <f t="shared" si="0"/>
        <v>0</v>
      </c>
      <c r="K60" s="397">
        <f t="shared" si="1"/>
        <v>0</v>
      </c>
      <c r="L60" s="398">
        <f t="shared" si="2"/>
        <v>0</v>
      </c>
    </row>
    <row r="61" spans="1:12" s="208" customFormat="1" x14ac:dyDescent="0.2">
      <c r="A61" s="64" t="s">
        <v>68</v>
      </c>
      <c r="B61" s="315" t="s">
        <v>144</v>
      </c>
      <c r="C61" s="316" t="s">
        <v>301</v>
      </c>
      <c r="D61" s="150">
        <v>15.48</v>
      </c>
      <c r="E61" s="325" t="s">
        <v>82</v>
      </c>
      <c r="F61" s="64"/>
      <c r="G61" s="150"/>
      <c r="H61" s="355">
        <v>2</v>
      </c>
      <c r="I61" s="199"/>
      <c r="J61" s="397">
        <f t="shared" si="0"/>
        <v>0</v>
      </c>
      <c r="K61" s="397">
        <f t="shared" si="1"/>
        <v>0</v>
      </c>
      <c r="L61" s="398">
        <f t="shared" si="2"/>
        <v>0</v>
      </c>
    </row>
    <row r="62" spans="1:12" s="208" customFormat="1" x14ac:dyDescent="0.2">
      <c r="A62" s="64" t="s">
        <v>68</v>
      </c>
      <c r="B62" s="315" t="s">
        <v>144</v>
      </c>
      <c r="C62" s="316" t="s">
        <v>293</v>
      </c>
      <c r="D62" s="327">
        <v>33.840000000000003</v>
      </c>
      <c r="E62" s="325" t="s">
        <v>82</v>
      </c>
      <c r="F62" s="64"/>
      <c r="G62" s="326" t="s">
        <v>280</v>
      </c>
      <c r="H62" s="355">
        <v>2</v>
      </c>
      <c r="I62" s="199"/>
      <c r="J62" s="397">
        <f t="shared" si="0"/>
        <v>0</v>
      </c>
      <c r="K62" s="397">
        <f t="shared" si="1"/>
        <v>0</v>
      </c>
      <c r="L62" s="398">
        <f t="shared" si="2"/>
        <v>0</v>
      </c>
    </row>
    <row r="63" spans="1:12" s="208" customFormat="1" x14ac:dyDescent="0.2">
      <c r="A63" s="64" t="s">
        <v>68</v>
      </c>
      <c r="B63" s="315" t="s">
        <v>144</v>
      </c>
      <c r="C63" s="316" t="s">
        <v>302</v>
      </c>
      <c r="D63" s="150">
        <v>7.92</v>
      </c>
      <c r="E63" s="325" t="s">
        <v>82</v>
      </c>
      <c r="F63" s="64"/>
      <c r="G63" s="150"/>
      <c r="H63" s="355">
        <v>2</v>
      </c>
      <c r="I63" s="199"/>
      <c r="J63" s="397">
        <f t="shared" si="0"/>
        <v>0</v>
      </c>
      <c r="K63" s="397">
        <f t="shared" si="1"/>
        <v>0</v>
      </c>
      <c r="L63" s="398">
        <f t="shared" si="2"/>
        <v>0</v>
      </c>
    </row>
    <row r="64" spans="1:12" s="208" customFormat="1" x14ac:dyDescent="0.2">
      <c r="A64" s="64" t="s">
        <v>68</v>
      </c>
      <c r="B64" s="315" t="s">
        <v>144</v>
      </c>
      <c r="C64" s="316" t="s">
        <v>303</v>
      </c>
      <c r="D64" s="150">
        <v>15.1</v>
      </c>
      <c r="E64" s="150" t="s">
        <v>82</v>
      </c>
      <c r="F64" s="64"/>
      <c r="G64" s="150"/>
      <c r="H64" s="355">
        <v>2</v>
      </c>
      <c r="I64" s="199"/>
      <c r="J64" s="397">
        <f t="shared" si="0"/>
        <v>0</v>
      </c>
      <c r="K64" s="397">
        <f t="shared" si="1"/>
        <v>0</v>
      </c>
      <c r="L64" s="398">
        <f t="shared" si="2"/>
        <v>0</v>
      </c>
    </row>
    <row r="65" spans="1:12" s="208" customFormat="1" x14ac:dyDescent="0.2">
      <c r="A65" s="64" t="s">
        <v>68</v>
      </c>
      <c r="B65" s="315" t="s">
        <v>144</v>
      </c>
      <c r="C65" s="316" t="s">
        <v>296</v>
      </c>
      <c r="D65" s="150">
        <v>2.86</v>
      </c>
      <c r="E65" s="150" t="s">
        <v>82</v>
      </c>
      <c r="F65" s="64"/>
      <c r="G65" s="150"/>
      <c r="H65" s="355">
        <v>2</v>
      </c>
      <c r="I65" s="199"/>
      <c r="J65" s="397">
        <f t="shared" si="0"/>
        <v>0</v>
      </c>
      <c r="K65" s="397">
        <f t="shared" si="1"/>
        <v>0</v>
      </c>
      <c r="L65" s="398">
        <f t="shared" si="2"/>
        <v>0</v>
      </c>
    </row>
    <row r="66" spans="1:12" s="208" customFormat="1" x14ac:dyDescent="0.2">
      <c r="A66" s="64" t="s">
        <v>68</v>
      </c>
      <c r="B66" s="315" t="s">
        <v>144</v>
      </c>
      <c r="C66" s="316" t="s">
        <v>298</v>
      </c>
      <c r="D66" s="150">
        <v>22.47</v>
      </c>
      <c r="E66" s="150" t="s">
        <v>82</v>
      </c>
      <c r="F66" s="64"/>
      <c r="G66" s="150"/>
      <c r="H66" s="355">
        <v>2</v>
      </c>
      <c r="I66" s="199"/>
      <c r="J66" s="397">
        <f t="shared" si="0"/>
        <v>0</v>
      </c>
      <c r="K66" s="397">
        <f t="shared" si="1"/>
        <v>0</v>
      </c>
      <c r="L66" s="398">
        <f t="shared" si="2"/>
        <v>0</v>
      </c>
    </row>
    <row r="67" spans="1:12" s="208" customFormat="1" x14ac:dyDescent="0.2">
      <c r="A67" s="64" t="s">
        <v>68</v>
      </c>
      <c r="B67" s="315" t="s">
        <v>144</v>
      </c>
      <c r="C67" s="316" t="s">
        <v>298</v>
      </c>
      <c r="D67" s="150">
        <v>9.6300000000000008</v>
      </c>
      <c r="E67" s="150" t="s">
        <v>263</v>
      </c>
      <c r="F67" s="64"/>
      <c r="G67" s="150"/>
      <c r="H67" s="355">
        <v>2</v>
      </c>
      <c r="I67" s="199"/>
      <c r="J67" s="397">
        <f t="shared" si="0"/>
        <v>0</v>
      </c>
      <c r="K67" s="397">
        <f t="shared" si="1"/>
        <v>0</v>
      </c>
      <c r="L67" s="398">
        <f t="shared" si="2"/>
        <v>0</v>
      </c>
    </row>
    <row r="68" spans="1:12" s="208" customFormat="1" x14ac:dyDescent="0.2">
      <c r="A68" s="64" t="s">
        <v>68</v>
      </c>
      <c r="B68" s="90" t="s">
        <v>107</v>
      </c>
      <c r="C68" s="316" t="s">
        <v>296</v>
      </c>
      <c r="D68" s="150">
        <v>2.86</v>
      </c>
      <c r="E68" s="150" t="s">
        <v>82</v>
      </c>
      <c r="F68" s="64"/>
      <c r="G68" s="91"/>
      <c r="H68" s="355">
        <v>2</v>
      </c>
      <c r="I68" s="199"/>
      <c r="J68" s="397">
        <f t="shared" si="0"/>
        <v>0</v>
      </c>
      <c r="K68" s="397">
        <f t="shared" si="1"/>
        <v>0</v>
      </c>
      <c r="L68" s="398">
        <f t="shared" si="2"/>
        <v>0</v>
      </c>
    </row>
    <row r="69" spans="1:12" s="208" customFormat="1" x14ac:dyDescent="0.2">
      <c r="A69" s="64" t="s">
        <v>68</v>
      </c>
      <c r="B69" s="90" t="s">
        <v>107</v>
      </c>
      <c r="C69" s="316" t="s">
        <v>304</v>
      </c>
      <c r="D69" s="150">
        <v>15.1</v>
      </c>
      <c r="E69" s="150" t="s">
        <v>82</v>
      </c>
      <c r="F69" s="64"/>
      <c r="G69" s="91"/>
      <c r="H69" s="355">
        <v>2</v>
      </c>
      <c r="I69" s="199"/>
      <c r="J69" s="397">
        <f t="shared" si="0"/>
        <v>0</v>
      </c>
      <c r="K69" s="397">
        <f t="shared" si="1"/>
        <v>0</v>
      </c>
      <c r="L69" s="398">
        <f t="shared" si="2"/>
        <v>0</v>
      </c>
    </row>
    <row r="70" spans="1:12" s="208" customFormat="1" x14ac:dyDescent="0.2">
      <c r="A70" s="64" t="s">
        <v>68</v>
      </c>
      <c r="B70" s="90" t="s">
        <v>107</v>
      </c>
      <c r="C70" s="316" t="s">
        <v>305</v>
      </c>
      <c r="D70" s="150">
        <v>7.6</v>
      </c>
      <c r="E70" s="150" t="s">
        <v>82</v>
      </c>
      <c r="F70" s="64"/>
      <c r="G70" s="91"/>
      <c r="H70" s="355">
        <v>2</v>
      </c>
      <c r="I70" s="199"/>
      <c r="J70" s="397">
        <f t="shared" si="0"/>
        <v>0</v>
      </c>
      <c r="K70" s="397">
        <f t="shared" si="1"/>
        <v>0</v>
      </c>
      <c r="L70" s="398">
        <f t="shared" si="2"/>
        <v>0</v>
      </c>
    </row>
    <row r="71" spans="1:12" s="208" customFormat="1" x14ac:dyDescent="0.2">
      <c r="A71" s="64" t="s">
        <v>68</v>
      </c>
      <c r="B71" s="90" t="s">
        <v>107</v>
      </c>
      <c r="C71" s="316" t="s">
        <v>298</v>
      </c>
      <c r="D71" s="150">
        <v>7.6</v>
      </c>
      <c r="E71" s="150" t="s">
        <v>82</v>
      </c>
      <c r="F71" s="64"/>
      <c r="G71" s="91"/>
      <c r="H71" s="355">
        <v>2</v>
      </c>
      <c r="I71" s="199"/>
      <c r="J71" s="397">
        <f t="shared" si="0"/>
        <v>0</v>
      </c>
      <c r="K71" s="397">
        <f t="shared" si="1"/>
        <v>0</v>
      </c>
      <c r="L71" s="398">
        <f t="shared" si="2"/>
        <v>0</v>
      </c>
    </row>
    <row r="72" spans="1:12" s="208" customFormat="1" x14ac:dyDescent="0.2">
      <c r="A72" s="64" t="s">
        <v>68</v>
      </c>
      <c r="B72" s="90" t="s">
        <v>107</v>
      </c>
      <c r="C72" s="316" t="s">
        <v>298</v>
      </c>
      <c r="D72" s="150">
        <v>1.6</v>
      </c>
      <c r="E72" s="150" t="s">
        <v>82</v>
      </c>
      <c r="F72" s="64"/>
      <c r="G72" s="91"/>
      <c r="H72" s="355">
        <v>2</v>
      </c>
      <c r="I72" s="199"/>
      <c r="J72" s="397">
        <f t="shared" ref="J72:J118" si="3">IF(D72&gt;0,I72*H72,"")</f>
        <v>0</v>
      </c>
      <c r="K72" s="397">
        <f t="shared" ref="K72:K118" si="4">IF(D72&gt;0,J72*D72,"")</f>
        <v>0</v>
      </c>
      <c r="L72" s="398">
        <f t="shared" ref="L72:L118" si="5">IF(D72&gt;0,K72*2,"")</f>
        <v>0</v>
      </c>
    </row>
    <row r="73" spans="1:12" s="208" customFormat="1" x14ac:dyDescent="0.2">
      <c r="A73" s="64" t="s">
        <v>68</v>
      </c>
      <c r="B73" s="90"/>
      <c r="C73" s="316"/>
      <c r="D73" s="150"/>
      <c r="E73" s="150"/>
      <c r="F73" s="64"/>
      <c r="G73" s="91"/>
      <c r="H73" s="355"/>
      <c r="I73" s="199"/>
      <c r="J73" s="397" t="str">
        <f t="shared" si="3"/>
        <v/>
      </c>
      <c r="K73" s="397" t="str">
        <f t="shared" si="4"/>
        <v/>
      </c>
      <c r="L73" s="398" t="str">
        <f t="shared" si="5"/>
        <v/>
      </c>
    </row>
    <row r="74" spans="1:12" s="208" customFormat="1" x14ac:dyDescent="0.2">
      <c r="A74" s="64" t="s">
        <v>68</v>
      </c>
      <c r="B74" s="90"/>
      <c r="C74" s="328" t="s">
        <v>306</v>
      </c>
      <c r="D74" s="317"/>
      <c r="E74" s="150"/>
      <c r="F74" s="64"/>
      <c r="G74" s="91"/>
      <c r="H74" s="355"/>
      <c r="I74" s="199"/>
      <c r="J74" s="397" t="str">
        <f t="shared" si="3"/>
        <v/>
      </c>
      <c r="K74" s="397" t="str">
        <f t="shared" si="4"/>
        <v/>
      </c>
      <c r="L74" s="398" t="str">
        <f t="shared" si="5"/>
        <v/>
      </c>
    </row>
    <row r="75" spans="1:12" s="208" customFormat="1" x14ac:dyDescent="0.2">
      <c r="A75" s="64" t="s">
        <v>68</v>
      </c>
      <c r="B75" s="315" t="s">
        <v>256</v>
      </c>
      <c r="C75" s="318" t="s">
        <v>307</v>
      </c>
      <c r="D75" s="317">
        <v>32.32</v>
      </c>
      <c r="E75" s="150" t="s">
        <v>82</v>
      </c>
      <c r="F75" s="64"/>
      <c r="G75" s="91"/>
      <c r="H75" s="355">
        <v>2</v>
      </c>
      <c r="I75" s="199"/>
      <c r="J75" s="397">
        <f t="shared" si="3"/>
        <v>0</v>
      </c>
      <c r="K75" s="397">
        <f t="shared" si="4"/>
        <v>0</v>
      </c>
      <c r="L75" s="398">
        <f t="shared" si="5"/>
        <v>0</v>
      </c>
    </row>
    <row r="76" spans="1:12" s="208" customFormat="1" x14ac:dyDescent="0.2">
      <c r="A76" s="64" t="s">
        <v>68</v>
      </c>
      <c r="B76" s="315" t="s">
        <v>308</v>
      </c>
      <c r="C76" s="318" t="s">
        <v>309</v>
      </c>
      <c r="D76" s="317">
        <v>93.18</v>
      </c>
      <c r="E76" s="150" t="s">
        <v>82</v>
      </c>
      <c r="F76" s="64"/>
      <c r="G76" s="91"/>
      <c r="H76" s="355">
        <v>2</v>
      </c>
      <c r="I76" s="199"/>
      <c r="J76" s="397">
        <f t="shared" si="3"/>
        <v>0</v>
      </c>
      <c r="K76" s="397">
        <f t="shared" si="4"/>
        <v>0</v>
      </c>
      <c r="L76" s="398">
        <f t="shared" si="5"/>
        <v>0</v>
      </c>
    </row>
    <row r="77" spans="1:12" s="208" customFormat="1" x14ac:dyDescent="0.2">
      <c r="A77" s="64" t="s">
        <v>68</v>
      </c>
      <c r="B77" s="315" t="s">
        <v>107</v>
      </c>
      <c r="C77" s="318" t="s">
        <v>310</v>
      </c>
      <c r="D77" s="317">
        <v>257.26</v>
      </c>
      <c r="E77" s="150" t="s">
        <v>82</v>
      </c>
      <c r="F77" s="64"/>
      <c r="G77" s="91"/>
      <c r="H77" s="355">
        <v>2</v>
      </c>
      <c r="I77" s="199"/>
      <c r="J77" s="397">
        <f t="shared" si="3"/>
        <v>0</v>
      </c>
      <c r="K77" s="397">
        <f t="shared" si="4"/>
        <v>0</v>
      </c>
      <c r="L77" s="398">
        <f t="shared" si="5"/>
        <v>0</v>
      </c>
    </row>
    <row r="78" spans="1:12" s="208" customFormat="1" x14ac:dyDescent="0.2">
      <c r="A78" s="64" t="s">
        <v>68</v>
      </c>
      <c r="B78" s="315" t="s">
        <v>130</v>
      </c>
      <c r="C78" s="316" t="s">
        <v>311</v>
      </c>
      <c r="D78" s="317">
        <v>225.89</v>
      </c>
      <c r="E78" s="150" t="s">
        <v>82</v>
      </c>
      <c r="F78" s="64"/>
      <c r="G78" s="91"/>
      <c r="H78" s="355">
        <v>2</v>
      </c>
      <c r="I78" s="199"/>
      <c r="J78" s="397">
        <f t="shared" si="3"/>
        <v>0</v>
      </c>
      <c r="K78" s="397">
        <f t="shared" si="4"/>
        <v>0</v>
      </c>
      <c r="L78" s="398">
        <f t="shared" si="5"/>
        <v>0</v>
      </c>
    </row>
    <row r="79" spans="1:12" s="208" customFormat="1" x14ac:dyDescent="0.2">
      <c r="A79" s="64" t="s">
        <v>68</v>
      </c>
      <c r="B79" s="315" t="s">
        <v>144</v>
      </c>
      <c r="C79" s="316" t="s">
        <v>312</v>
      </c>
      <c r="D79" s="317">
        <v>219.3</v>
      </c>
      <c r="E79" s="150" t="s">
        <v>82</v>
      </c>
      <c r="F79" s="64"/>
      <c r="G79" s="91"/>
      <c r="H79" s="355">
        <v>2</v>
      </c>
      <c r="I79" s="199"/>
      <c r="J79" s="397">
        <f t="shared" si="3"/>
        <v>0</v>
      </c>
      <c r="K79" s="397">
        <f t="shared" si="4"/>
        <v>0</v>
      </c>
      <c r="L79" s="398">
        <f t="shared" si="5"/>
        <v>0</v>
      </c>
    </row>
    <row r="80" spans="1:12" s="208" customFormat="1" x14ac:dyDescent="0.2">
      <c r="A80" s="64" t="s">
        <v>68</v>
      </c>
      <c r="B80" s="315" t="s">
        <v>104</v>
      </c>
      <c r="C80" s="318" t="s">
        <v>313</v>
      </c>
      <c r="D80" s="317">
        <v>72.8</v>
      </c>
      <c r="E80" s="150" t="s">
        <v>82</v>
      </c>
      <c r="F80" s="64"/>
      <c r="G80" s="91"/>
      <c r="H80" s="355">
        <v>2</v>
      </c>
      <c r="I80" s="199"/>
      <c r="J80" s="397">
        <f t="shared" si="3"/>
        <v>0</v>
      </c>
      <c r="K80" s="397">
        <f t="shared" si="4"/>
        <v>0</v>
      </c>
      <c r="L80" s="398">
        <f t="shared" si="5"/>
        <v>0</v>
      </c>
    </row>
    <row r="81" spans="1:12" s="208" customFormat="1" x14ac:dyDescent="0.2">
      <c r="A81" s="64" t="s">
        <v>68</v>
      </c>
      <c r="B81" s="315"/>
      <c r="C81" s="318"/>
      <c r="D81" s="317"/>
      <c r="E81" s="150"/>
      <c r="F81" s="64"/>
      <c r="G81" s="91"/>
      <c r="H81" s="355"/>
      <c r="I81" s="199"/>
      <c r="J81" s="397" t="str">
        <f t="shared" si="3"/>
        <v/>
      </c>
      <c r="K81" s="397" t="str">
        <f t="shared" si="4"/>
        <v/>
      </c>
      <c r="L81" s="398" t="str">
        <f t="shared" si="5"/>
        <v/>
      </c>
    </row>
    <row r="82" spans="1:12" s="208" customFormat="1" x14ac:dyDescent="0.2">
      <c r="A82" s="64" t="s">
        <v>68</v>
      </c>
      <c r="B82" s="90"/>
      <c r="C82" s="328" t="s">
        <v>314</v>
      </c>
      <c r="D82" s="329"/>
      <c r="E82" s="91"/>
      <c r="F82" s="64"/>
      <c r="G82" s="91"/>
      <c r="H82" s="355"/>
      <c r="I82" s="199"/>
      <c r="J82" s="397" t="str">
        <f t="shared" si="3"/>
        <v/>
      </c>
      <c r="K82" s="397" t="str">
        <f t="shared" si="4"/>
        <v/>
      </c>
      <c r="L82" s="398" t="str">
        <f t="shared" si="5"/>
        <v/>
      </c>
    </row>
    <row r="83" spans="1:12" s="208" customFormat="1" x14ac:dyDescent="0.2">
      <c r="A83" s="64" t="s">
        <v>68</v>
      </c>
      <c r="B83" s="315" t="s">
        <v>107</v>
      </c>
      <c r="C83" s="318" t="s">
        <v>107</v>
      </c>
      <c r="D83" s="317">
        <v>12.3</v>
      </c>
      <c r="E83" s="150" t="s">
        <v>82</v>
      </c>
      <c r="F83" s="64"/>
      <c r="G83" s="91"/>
      <c r="H83" s="355">
        <v>2</v>
      </c>
      <c r="I83" s="199"/>
      <c r="J83" s="397">
        <f t="shared" si="3"/>
        <v>0</v>
      </c>
      <c r="K83" s="397">
        <f t="shared" si="4"/>
        <v>0</v>
      </c>
      <c r="L83" s="398">
        <f t="shared" si="5"/>
        <v>0</v>
      </c>
    </row>
    <row r="84" spans="1:12" s="208" customFormat="1" x14ac:dyDescent="0.2">
      <c r="A84" s="64" t="s">
        <v>68</v>
      </c>
      <c r="B84" s="315" t="s">
        <v>130</v>
      </c>
      <c r="C84" s="318" t="s">
        <v>130</v>
      </c>
      <c r="D84" s="324">
        <v>51.94</v>
      </c>
      <c r="E84" s="150" t="s">
        <v>82</v>
      </c>
      <c r="F84" s="64"/>
      <c r="G84" s="330" t="s">
        <v>280</v>
      </c>
      <c r="H84" s="355">
        <v>2</v>
      </c>
      <c r="I84" s="199"/>
      <c r="J84" s="397">
        <f t="shared" si="3"/>
        <v>0</v>
      </c>
      <c r="K84" s="397">
        <f t="shared" si="4"/>
        <v>0</v>
      </c>
      <c r="L84" s="398">
        <f t="shared" si="5"/>
        <v>0</v>
      </c>
    </row>
    <row r="85" spans="1:12" s="208" customFormat="1" x14ac:dyDescent="0.2">
      <c r="A85" s="64" t="s">
        <v>68</v>
      </c>
      <c r="B85" s="315" t="s">
        <v>144</v>
      </c>
      <c r="C85" s="318" t="s">
        <v>144</v>
      </c>
      <c r="D85" s="324">
        <v>48.98</v>
      </c>
      <c r="E85" s="150" t="s">
        <v>82</v>
      </c>
      <c r="F85" s="64"/>
      <c r="G85" s="330" t="s">
        <v>280</v>
      </c>
      <c r="H85" s="355">
        <v>2</v>
      </c>
      <c r="I85" s="199"/>
      <c r="J85" s="397">
        <f t="shared" si="3"/>
        <v>0</v>
      </c>
      <c r="K85" s="397">
        <f t="shared" si="4"/>
        <v>0</v>
      </c>
      <c r="L85" s="398">
        <f t="shared" si="5"/>
        <v>0</v>
      </c>
    </row>
    <row r="86" spans="1:12" s="208" customFormat="1" x14ac:dyDescent="0.2">
      <c r="A86" s="64" t="s">
        <v>68</v>
      </c>
      <c r="B86" s="315" t="s">
        <v>132</v>
      </c>
      <c r="C86" s="318" t="s">
        <v>132</v>
      </c>
      <c r="D86" s="324">
        <v>44.61</v>
      </c>
      <c r="E86" s="150" t="s">
        <v>82</v>
      </c>
      <c r="F86" s="64"/>
      <c r="G86" s="330" t="s">
        <v>280</v>
      </c>
      <c r="H86" s="355">
        <v>2</v>
      </c>
      <c r="I86" s="199"/>
      <c r="J86" s="397">
        <f t="shared" si="3"/>
        <v>0</v>
      </c>
      <c r="K86" s="397">
        <f t="shared" si="4"/>
        <v>0</v>
      </c>
      <c r="L86" s="398">
        <f t="shared" si="5"/>
        <v>0</v>
      </c>
    </row>
    <row r="87" spans="1:12" s="208" customFormat="1" x14ac:dyDescent="0.2">
      <c r="A87" s="64" t="s">
        <v>68</v>
      </c>
      <c r="B87" s="315" t="s">
        <v>315</v>
      </c>
      <c r="C87" s="316" t="s">
        <v>281</v>
      </c>
      <c r="D87" s="324">
        <v>51.34</v>
      </c>
      <c r="E87" s="150" t="s">
        <v>281</v>
      </c>
      <c r="F87" s="64"/>
      <c r="G87" s="330" t="s">
        <v>280</v>
      </c>
      <c r="H87" s="355">
        <v>1</v>
      </c>
      <c r="I87" s="199"/>
      <c r="J87" s="397">
        <f t="shared" si="3"/>
        <v>0</v>
      </c>
      <c r="K87" s="397">
        <f t="shared" si="4"/>
        <v>0</v>
      </c>
      <c r="L87" s="398">
        <f t="shared" si="5"/>
        <v>0</v>
      </c>
    </row>
    <row r="88" spans="1:12" s="208" customFormat="1" x14ac:dyDescent="0.2">
      <c r="A88" s="64" t="s">
        <v>68</v>
      </c>
      <c r="B88" s="315"/>
      <c r="C88" s="316"/>
      <c r="D88" s="317"/>
      <c r="E88" s="150"/>
      <c r="F88" s="64"/>
      <c r="G88" s="91"/>
      <c r="H88" s="355"/>
      <c r="I88" s="199"/>
      <c r="J88" s="397" t="str">
        <f t="shared" si="3"/>
        <v/>
      </c>
      <c r="K88" s="397" t="str">
        <f t="shared" si="4"/>
        <v/>
      </c>
      <c r="L88" s="398" t="str">
        <f t="shared" si="5"/>
        <v/>
      </c>
    </row>
    <row r="89" spans="1:12" s="208" customFormat="1" x14ac:dyDescent="0.2">
      <c r="A89" s="64" t="s">
        <v>68</v>
      </c>
      <c r="B89" s="90"/>
      <c r="C89" s="319" t="s">
        <v>316</v>
      </c>
      <c r="D89" s="317"/>
      <c r="E89" s="91"/>
      <c r="F89" s="64"/>
      <c r="G89" s="91"/>
      <c r="H89" s="355"/>
      <c r="I89" s="199"/>
      <c r="J89" s="397" t="str">
        <f t="shared" si="3"/>
        <v/>
      </c>
      <c r="K89" s="397" t="str">
        <f t="shared" si="4"/>
        <v/>
      </c>
      <c r="L89" s="398" t="str">
        <f t="shared" si="5"/>
        <v/>
      </c>
    </row>
    <row r="90" spans="1:12" s="208" customFormat="1" x14ac:dyDescent="0.2">
      <c r="A90" s="64" t="s">
        <v>68</v>
      </c>
      <c r="B90" s="315" t="s">
        <v>139</v>
      </c>
      <c r="C90" s="316" t="s">
        <v>317</v>
      </c>
      <c r="D90" s="317">
        <v>14.25</v>
      </c>
      <c r="E90" s="150" t="s">
        <v>98</v>
      </c>
      <c r="F90" s="64"/>
      <c r="G90" s="91"/>
      <c r="H90" s="355">
        <v>2</v>
      </c>
      <c r="I90" s="199"/>
      <c r="J90" s="397">
        <f t="shared" si="3"/>
        <v>0</v>
      </c>
      <c r="K90" s="397">
        <f t="shared" si="4"/>
        <v>0</v>
      </c>
      <c r="L90" s="398">
        <f t="shared" si="5"/>
        <v>0</v>
      </c>
    </row>
    <row r="91" spans="1:12" s="208" customFormat="1" x14ac:dyDescent="0.2">
      <c r="A91" s="64" t="s">
        <v>68</v>
      </c>
      <c r="B91" s="315" t="s">
        <v>139</v>
      </c>
      <c r="C91" s="318" t="s">
        <v>88</v>
      </c>
      <c r="D91" s="317">
        <v>8.14</v>
      </c>
      <c r="E91" s="150" t="s">
        <v>98</v>
      </c>
      <c r="F91" s="64"/>
      <c r="G91" s="91"/>
      <c r="H91" s="355">
        <v>2</v>
      </c>
      <c r="I91" s="199"/>
      <c r="J91" s="397">
        <f t="shared" si="3"/>
        <v>0</v>
      </c>
      <c r="K91" s="397">
        <f t="shared" si="4"/>
        <v>0</v>
      </c>
      <c r="L91" s="398">
        <f t="shared" si="5"/>
        <v>0</v>
      </c>
    </row>
    <row r="92" spans="1:12" s="208" customFormat="1" x14ac:dyDescent="0.2">
      <c r="A92" s="64" t="s">
        <v>68</v>
      </c>
      <c r="B92" s="315" t="s">
        <v>107</v>
      </c>
      <c r="C92" s="318" t="s">
        <v>318</v>
      </c>
      <c r="D92" s="317">
        <v>2.38</v>
      </c>
      <c r="E92" s="150" t="s">
        <v>263</v>
      </c>
      <c r="F92" s="64"/>
      <c r="G92" s="91"/>
      <c r="H92" s="355">
        <v>2</v>
      </c>
      <c r="I92" s="199"/>
      <c r="J92" s="397">
        <f t="shared" si="3"/>
        <v>0</v>
      </c>
      <c r="K92" s="397">
        <f t="shared" si="4"/>
        <v>0</v>
      </c>
      <c r="L92" s="398">
        <f t="shared" si="5"/>
        <v>0</v>
      </c>
    </row>
    <row r="93" spans="1:12" s="208" customFormat="1" x14ac:dyDescent="0.2">
      <c r="A93" s="129" t="s">
        <v>68</v>
      </c>
      <c r="B93" s="320" t="s">
        <v>107</v>
      </c>
      <c r="C93" s="331" t="s">
        <v>107</v>
      </c>
      <c r="D93" s="322">
        <v>31.39</v>
      </c>
      <c r="E93" s="323" t="s">
        <v>263</v>
      </c>
      <c r="F93" s="129"/>
      <c r="G93" s="332"/>
      <c r="H93" s="355">
        <v>2</v>
      </c>
      <c r="I93" s="199"/>
      <c r="J93" s="397">
        <f t="shared" si="3"/>
        <v>0</v>
      </c>
      <c r="K93" s="397">
        <f t="shared" si="4"/>
        <v>0</v>
      </c>
      <c r="L93" s="398">
        <f t="shared" si="5"/>
        <v>0</v>
      </c>
    </row>
    <row r="94" spans="1:12" s="208" customFormat="1" x14ac:dyDescent="0.2">
      <c r="A94" s="64" t="s">
        <v>68</v>
      </c>
      <c r="B94" s="315" t="s">
        <v>319</v>
      </c>
      <c r="C94" s="318" t="s">
        <v>320</v>
      </c>
      <c r="D94" s="317">
        <v>2.12</v>
      </c>
      <c r="E94" s="150" t="s">
        <v>263</v>
      </c>
      <c r="F94" s="64"/>
      <c r="G94" s="91"/>
      <c r="H94" s="355">
        <v>2</v>
      </c>
      <c r="I94" s="199"/>
      <c r="J94" s="397">
        <f t="shared" si="3"/>
        <v>0</v>
      </c>
      <c r="K94" s="397">
        <f t="shared" si="4"/>
        <v>0</v>
      </c>
      <c r="L94" s="398">
        <f t="shared" si="5"/>
        <v>0</v>
      </c>
    </row>
    <row r="95" spans="1:12" s="208" customFormat="1" x14ac:dyDescent="0.2">
      <c r="A95" s="64" t="s">
        <v>68</v>
      </c>
      <c r="B95" s="315" t="s">
        <v>319</v>
      </c>
      <c r="C95" s="318" t="s">
        <v>320</v>
      </c>
      <c r="D95" s="317">
        <v>2.5</v>
      </c>
      <c r="E95" s="150" t="s">
        <v>98</v>
      </c>
      <c r="F95" s="64"/>
      <c r="G95" s="91"/>
      <c r="H95" s="355">
        <v>2</v>
      </c>
      <c r="I95" s="199"/>
      <c r="J95" s="397">
        <f t="shared" si="3"/>
        <v>0</v>
      </c>
      <c r="K95" s="397">
        <f t="shared" si="4"/>
        <v>0</v>
      </c>
      <c r="L95" s="398">
        <f t="shared" si="5"/>
        <v>0</v>
      </c>
    </row>
    <row r="96" spans="1:12" s="208" customFormat="1" x14ac:dyDescent="0.2">
      <c r="A96" s="64" t="s">
        <v>68</v>
      </c>
      <c r="B96" s="315" t="s">
        <v>130</v>
      </c>
      <c r="C96" s="318" t="s">
        <v>130</v>
      </c>
      <c r="D96" s="317">
        <v>19.600000000000001</v>
      </c>
      <c r="E96" s="150" t="s">
        <v>82</v>
      </c>
      <c r="F96" s="64"/>
      <c r="G96" s="91"/>
      <c r="H96" s="355">
        <v>2</v>
      </c>
      <c r="I96" s="199"/>
      <c r="J96" s="397">
        <f t="shared" si="3"/>
        <v>0</v>
      </c>
      <c r="K96" s="397">
        <f t="shared" si="4"/>
        <v>0</v>
      </c>
      <c r="L96" s="398">
        <f t="shared" si="5"/>
        <v>0</v>
      </c>
    </row>
    <row r="97" spans="1:12" s="208" customFormat="1" x14ac:dyDescent="0.2">
      <c r="A97" s="64" t="s">
        <v>68</v>
      </c>
      <c r="B97" s="315" t="s">
        <v>144</v>
      </c>
      <c r="C97" s="318" t="s">
        <v>144</v>
      </c>
      <c r="D97" s="317">
        <v>6</v>
      </c>
      <c r="E97" s="150" t="s">
        <v>98</v>
      </c>
      <c r="F97" s="64"/>
      <c r="G97" s="91"/>
      <c r="H97" s="355">
        <v>2</v>
      </c>
      <c r="I97" s="199"/>
      <c r="J97" s="397">
        <f t="shared" si="3"/>
        <v>0</v>
      </c>
      <c r="K97" s="397">
        <f t="shared" si="4"/>
        <v>0</v>
      </c>
      <c r="L97" s="398">
        <f t="shared" si="5"/>
        <v>0</v>
      </c>
    </row>
    <row r="98" spans="1:12" s="208" customFormat="1" x14ac:dyDescent="0.2">
      <c r="A98" s="64"/>
      <c r="B98" s="315"/>
      <c r="C98" s="318"/>
      <c r="D98" s="317"/>
      <c r="E98" s="150"/>
      <c r="F98" s="64"/>
      <c r="G98" s="91"/>
      <c r="H98" s="355"/>
      <c r="I98" s="199"/>
      <c r="J98" s="397" t="str">
        <f t="shared" si="3"/>
        <v/>
      </c>
      <c r="K98" s="397" t="str">
        <f t="shared" si="4"/>
        <v/>
      </c>
      <c r="L98" s="398" t="str">
        <f t="shared" si="5"/>
        <v/>
      </c>
    </row>
    <row r="99" spans="1:12" s="208" customFormat="1" x14ac:dyDescent="0.2">
      <c r="A99" s="64"/>
      <c r="B99" s="315"/>
      <c r="C99" s="319" t="s">
        <v>321</v>
      </c>
      <c r="D99" s="317"/>
      <c r="E99" s="150"/>
      <c r="F99" s="64"/>
      <c r="G99" s="91"/>
      <c r="H99" s="355"/>
      <c r="I99" s="199"/>
      <c r="J99" s="397" t="str">
        <f t="shared" si="3"/>
        <v/>
      </c>
      <c r="K99" s="397" t="str">
        <f t="shared" si="4"/>
        <v/>
      </c>
      <c r="L99" s="398" t="str">
        <f t="shared" si="5"/>
        <v/>
      </c>
    </row>
    <row r="100" spans="1:12" s="208" customFormat="1" x14ac:dyDescent="0.2">
      <c r="A100" s="64"/>
      <c r="B100" s="315" t="s">
        <v>322</v>
      </c>
      <c r="C100" s="318" t="s">
        <v>323</v>
      </c>
      <c r="D100" s="317">
        <v>167.45</v>
      </c>
      <c r="E100" s="150" t="s">
        <v>324</v>
      </c>
      <c r="F100" s="64"/>
      <c r="G100" s="91"/>
      <c r="H100" s="355">
        <v>2</v>
      </c>
      <c r="I100" s="199"/>
      <c r="J100" s="397">
        <f t="shared" si="3"/>
        <v>0</v>
      </c>
      <c r="K100" s="397">
        <f t="shared" si="4"/>
        <v>0</v>
      </c>
      <c r="L100" s="398">
        <f t="shared" si="5"/>
        <v>0</v>
      </c>
    </row>
    <row r="101" spans="1:12" s="208" customFormat="1" x14ac:dyDescent="0.2">
      <c r="A101" s="64"/>
      <c r="B101" s="315" t="s">
        <v>322</v>
      </c>
      <c r="C101" s="318" t="s">
        <v>325</v>
      </c>
      <c r="D101" s="317">
        <v>51.75</v>
      </c>
      <c r="E101" s="150" t="s">
        <v>326</v>
      </c>
      <c r="F101" s="64"/>
      <c r="G101" s="91"/>
      <c r="H101" s="355">
        <v>2</v>
      </c>
      <c r="I101" s="199"/>
      <c r="J101" s="397">
        <f t="shared" si="3"/>
        <v>0</v>
      </c>
      <c r="K101" s="397">
        <f t="shared" si="4"/>
        <v>0</v>
      </c>
      <c r="L101" s="398">
        <f t="shared" si="5"/>
        <v>0</v>
      </c>
    </row>
    <row r="102" spans="1:12" s="208" customFormat="1" x14ac:dyDescent="0.2">
      <c r="A102" s="64"/>
      <c r="B102" s="315" t="s">
        <v>322</v>
      </c>
      <c r="C102" s="318" t="s">
        <v>327</v>
      </c>
      <c r="D102" s="317">
        <v>4</v>
      </c>
      <c r="E102" s="150" t="s">
        <v>326</v>
      </c>
      <c r="F102" s="64"/>
      <c r="G102" s="91"/>
      <c r="H102" s="355">
        <v>2</v>
      </c>
      <c r="I102" s="199"/>
      <c r="J102" s="397">
        <f t="shared" si="3"/>
        <v>0</v>
      </c>
      <c r="K102" s="397">
        <f t="shared" si="4"/>
        <v>0</v>
      </c>
      <c r="L102" s="398">
        <f t="shared" si="5"/>
        <v>0</v>
      </c>
    </row>
    <row r="103" spans="1:12" s="208" customFormat="1" x14ac:dyDescent="0.2">
      <c r="A103" s="64"/>
      <c r="B103" s="315" t="s">
        <v>328</v>
      </c>
      <c r="C103" s="318" t="s">
        <v>329</v>
      </c>
      <c r="D103" s="317">
        <v>5.71</v>
      </c>
      <c r="E103" s="150" t="s">
        <v>330</v>
      </c>
      <c r="F103" s="64"/>
      <c r="G103" s="91"/>
      <c r="H103" s="355">
        <v>2</v>
      </c>
      <c r="I103" s="199"/>
      <c r="J103" s="397">
        <f t="shared" si="3"/>
        <v>0</v>
      </c>
      <c r="K103" s="397">
        <f t="shared" si="4"/>
        <v>0</v>
      </c>
      <c r="L103" s="398">
        <f t="shared" si="5"/>
        <v>0</v>
      </c>
    </row>
    <row r="104" spans="1:12" s="208" customFormat="1" x14ac:dyDescent="0.2">
      <c r="A104" s="64"/>
      <c r="B104" s="315" t="s">
        <v>328</v>
      </c>
      <c r="C104" s="318" t="s">
        <v>331</v>
      </c>
      <c r="D104" s="317">
        <v>7.61</v>
      </c>
      <c r="E104" s="150" t="s">
        <v>330</v>
      </c>
      <c r="F104" s="64"/>
      <c r="G104" s="91"/>
      <c r="H104" s="355">
        <v>2</v>
      </c>
      <c r="I104" s="199"/>
      <c r="J104" s="397">
        <f t="shared" si="3"/>
        <v>0</v>
      </c>
      <c r="K104" s="397">
        <f t="shared" si="4"/>
        <v>0</v>
      </c>
      <c r="L104" s="398">
        <f t="shared" si="5"/>
        <v>0</v>
      </c>
    </row>
    <row r="105" spans="1:12" s="208" customFormat="1" x14ac:dyDescent="0.2">
      <c r="A105" s="64"/>
      <c r="B105" s="315" t="s">
        <v>322</v>
      </c>
      <c r="C105" s="318" t="s">
        <v>332</v>
      </c>
      <c r="D105" s="317">
        <v>3.21</v>
      </c>
      <c r="E105" s="150" t="s">
        <v>333</v>
      </c>
      <c r="F105" s="64"/>
      <c r="G105" s="91"/>
      <c r="H105" s="355">
        <v>2</v>
      </c>
      <c r="I105" s="199"/>
      <c r="J105" s="397">
        <f t="shared" si="3"/>
        <v>0</v>
      </c>
      <c r="K105" s="397">
        <f t="shared" si="4"/>
        <v>0</v>
      </c>
      <c r="L105" s="398">
        <f t="shared" si="5"/>
        <v>0</v>
      </c>
    </row>
    <row r="106" spans="1:12" s="208" customFormat="1" x14ac:dyDescent="0.2">
      <c r="A106" s="64"/>
      <c r="B106" s="315" t="s">
        <v>322</v>
      </c>
      <c r="C106" s="318" t="s">
        <v>334</v>
      </c>
      <c r="D106" s="317">
        <v>4.6500000000000004</v>
      </c>
      <c r="E106" s="150" t="s">
        <v>333</v>
      </c>
      <c r="F106" s="64"/>
      <c r="G106" s="91"/>
      <c r="H106" s="355">
        <v>2</v>
      </c>
      <c r="I106" s="199"/>
      <c r="J106" s="397">
        <f t="shared" si="3"/>
        <v>0</v>
      </c>
      <c r="K106" s="397">
        <f t="shared" si="4"/>
        <v>0</v>
      </c>
      <c r="L106" s="398">
        <f t="shared" si="5"/>
        <v>0</v>
      </c>
    </row>
    <row r="107" spans="1:12" s="208" customFormat="1" x14ac:dyDescent="0.2">
      <c r="A107" s="64"/>
      <c r="B107" s="315" t="s">
        <v>322</v>
      </c>
      <c r="C107" s="318" t="s">
        <v>335</v>
      </c>
      <c r="D107" s="317">
        <v>2.3199999999999998</v>
      </c>
      <c r="E107" s="150" t="s">
        <v>333</v>
      </c>
      <c r="F107" s="64"/>
      <c r="G107" s="91"/>
      <c r="H107" s="355">
        <v>2</v>
      </c>
      <c r="I107" s="199"/>
      <c r="J107" s="397">
        <f t="shared" si="3"/>
        <v>0</v>
      </c>
      <c r="K107" s="397">
        <f t="shared" si="4"/>
        <v>0</v>
      </c>
      <c r="L107" s="398">
        <f t="shared" si="5"/>
        <v>0</v>
      </c>
    </row>
    <row r="108" spans="1:12" s="208" customFormat="1" x14ac:dyDescent="0.2">
      <c r="A108" s="64"/>
      <c r="B108" s="315" t="s">
        <v>322</v>
      </c>
      <c r="C108" s="318" t="s">
        <v>336</v>
      </c>
      <c r="D108" s="317">
        <v>1.82</v>
      </c>
      <c r="E108" s="150" t="s">
        <v>333</v>
      </c>
      <c r="F108" s="64"/>
      <c r="G108" s="91"/>
      <c r="H108" s="355">
        <v>2</v>
      </c>
      <c r="I108" s="199"/>
      <c r="J108" s="397">
        <f t="shared" si="3"/>
        <v>0</v>
      </c>
      <c r="K108" s="397">
        <f t="shared" si="4"/>
        <v>0</v>
      </c>
      <c r="L108" s="398">
        <f t="shared" si="5"/>
        <v>0</v>
      </c>
    </row>
    <row r="109" spans="1:12" s="208" customFormat="1" x14ac:dyDescent="0.2">
      <c r="A109" s="64"/>
      <c r="B109" s="315" t="s">
        <v>322</v>
      </c>
      <c r="C109" s="318" t="s">
        <v>337</v>
      </c>
      <c r="D109" s="317">
        <v>1.73</v>
      </c>
      <c r="E109" s="150" t="s">
        <v>333</v>
      </c>
      <c r="F109" s="64"/>
      <c r="G109" s="91"/>
      <c r="H109" s="355">
        <v>2</v>
      </c>
      <c r="I109" s="199"/>
      <c r="J109" s="397">
        <f t="shared" si="3"/>
        <v>0</v>
      </c>
      <c r="K109" s="397">
        <f t="shared" si="4"/>
        <v>0</v>
      </c>
      <c r="L109" s="398">
        <f t="shared" si="5"/>
        <v>0</v>
      </c>
    </row>
    <row r="110" spans="1:12" s="208" customFormat="1" x14ac:dyDescent="0.2">
      <c r="A110" s="64"/>
      <c r="B110" s="315" t="s">
        <v>322</v>
      </c>
      <c r="C110" s="318" t="s">
        <v>338</v>
      </c>
      <c r="D110" s="317">
        <v>1.1200000000000001</v>
      </c>
      <c r="E110" s="150" t="s">
        <v>333</v>
      </c>
      <c r="F110" s="64"/>
      <c r="G110" s="91"/>
      <c r="H110" s="355">
        <v>2</v>
      </c>
      <c r="I110" s="199"/>
      <c r="J110" s="397">
        <f t="shared" si="3"/>
        <v>0</v>
      </c>
      <c r="K110" s="397">
        <f t="shared" si="4"/>
        <v>0</v>
      </c>
      <c r="L110" s="398">
        <f t="shared" si="5"/>
        <v>0</v>
      </c>
    </row>
    <row r="111" spans="1:12" s="208" customFormat="1" x14ac:dyDescent="0.2">
      <c r="A111" s="64"/>
      <c r="B111" s="315" t="s">
        <v>322</v>
      </c>
      <c r="C111" s="318" t="s">
        <v>339</v>
      </c>
      <c r="D111" s="317">
        <v>2.8</v>
      </c>
      <c r="E111" s="150" t="s">
        <v>333</v>
      </c>
      <c r="F111" s="64"/>
      <c r="G111" s="91"/>
      <c r="H111" s="355">
        <v>2</v>
      </c>
      <c r="I111" s="199"/>
      <c r="J111" s="397">
        <f t="shared" si="3"/>
        <v>0</v>
      </c>
      <c r="K111" s="397">
        <f t="shared" si="4"/>
        <v>0</v>
      </c>
      <c r="L111" s="398">
        <f t="shared" si="5"/>
        <v>0</v>
      </c>
    </row>
    <row r="112" spans="1:12" s="208" customFormat="1" x14ac:dyDescent="0.2">
      <c r="A112" s="64"/>
      <c r="B112" s="315" t="s">
        <v>322</v>
      </c>
      <c r="C112" s="318" t="s">
        <v>340</v>
      </c>
      <c r="D112" s="317">
        <v>2.02</v>
      </c>
      <c r="E112" s="150" t="s">
        <v>341</v>
      </c>
      <c r="F112" s="64"/>
      <c r="G112" s="91"/>
      <c r="H112" s="355">
        <v>2</v>
      </c>
      <c r="I112" s="199"/>
      <c r="J112" s="397">
        <f t="shared" si="3"/>
        <v>0</v>
      </c>
      <c r="K112" s="397">
        <f t="shared" si="4"/>
        <v>0</v>
      </c>
      <c r="L112" s="398">
        <f t="shared" si="5"/>
        <v>0</v>
      </c>
    </row>
    <row r="113" spans="1:12" s="208" customFormat="1" x14ac:dyDescent="0.2">
      <c r="A113" s="64"/>
      <c r="B113" s="315" t="s">
        <v>322</v>
      </c>
      <c r="C113" s="318" t="s">
        <v>342</v>
      </c>
      <c r="D113" s="317">
        <v>89.7</v>
      </c>
      <c r="E113" s="150" t="s">
        <v>82</v>
      </c>
      <c r="F113" s="64"/>
      <c r="G113" s="330" t="s">
        <v>280</v>
      </c>
      <c r="H113" s="355">
        <v>2</v>
      </c>
      <c r="I113" s="199"/>
      <c r="J113" s="397">
        <f t="shared" si="3"/>
        <v>0</v>
      </c>
      <c r="K113" s="397">
        <f t="shared" si="4"/>
        <v>0</v>
      </c>
      <c r="L113" s="398">
        <f t="shared" si="5"/>
        <v>0</v>
      </c>
    </row>
    <row r="114" spans="1:12" s="208" customFormat="1" x14ac:dyDescent="0.2">
      <c r="A114" s="64"/>
      <c r="B114" s="315" t="s">
        <v>343</v>
      </c>
      <c r="C114" s="318" t="s">
        <v>344</v>
      </c>
      <c r="D114" s="317">
        <v>71.58</v>
      </c>
      <c r="E114" s="150" t="s">
        <v>82</v>
      </c>
      <c r="F114" s="64"/>
      <c r="G114" s="91"/>
      <c r="H114" s="355">
        <v>2</v>
      </c>
      <c r="I114" s="199"/>
      <c r="J114" s="397">
        <f t="shared" si="3"/>
        <v>0</v>
      </c>
      <c r="K114" s="397">
        <f t="shared" si="4"/>
        <v>0</v>
      </c>
      <c r="L114" s="398">
        <f t="shared" si="5"/>
        <v>0</v>
      </c>
    </row>
    <row r="115" spans="1:12" s="208" customFormat="1" x14ac:dyDescent="0.2">
      <c r="A115" s="64"/>
      <c r="B115" s="315"/>
      <c r="C115" s="318"/>
      <c r="D115" s="317"/>
      <c r="E115" s="150"/>
      <c r="F115" s="64"/>
      <c r="G115" s="91"/>
      <c r="H115" s="355"/>
      <c r="I115" s="199"/>
      <c r="J115" s="397" t="str">
        <f t="shared" si="3"/>
        <v/>
      </c>
      <c r="K115" s="397" t="str">
        <f t="shared" si="4"/>
        <v/>
      </c>
      <c r="L115" s="398" t="str">
        <f t="shared" si="5"/>
        <v/>
      </c>
    </row>
    <row r="116" spans="1:12" s="208" customFormat="1" x14ac:dyDescent="0.2">
      <c r="A116" s="64" t="s">
        <v>68</v>
      </c>
      <c r="B116" s="315" t="s">
        <v>345</v>
      </c>
      <c r="C116" s="318" t="s">
        <v>346</v>
      </c>
      <c r="D116" s="317">
        <v>154.38</v>
      </c>
      <c r="E116" s="150" t="s">
        <v>279</v>
      </c>
      <c r="F116" s="64"/>
      <c r="G116" s="91"/>
      <c r="H116" s="355">
        <v>2</v>
      </c>
      <c r="I116" s="199"/>
      <c r="J116" s="397">
        <f t="shared" si="3"/>
        <v>0</v>
      </c>
      <c r="K116" s="397">
        <f t="shared" si="4"/>
        <v>0</v>
      </c>
      <c r="L116" s="398">
        <f t="shared" si="5"/>
        <v>0</v>
      </c>
    </row>
    <row r="117" spans="1:12" s="208" customFormat="1" x14ac:dyDescent="0.2">
      <c r="A117" s="64" t="s">
        <v>68</v>
      </c>
      <c r="B117" s="315" t="s">
        <v>345</v>
      </c>
      <c r="C117" s="318" t="s">
        <v>347</v>
      </c>
      <c r="D117" s="317">
        <v>164</v>
      </c>
      <c r="E117" s="150" t="s">
        <v>279</v>
      </c>
      <c r="F117" s="64"/>
      <c r="G117" s="91"/>
      <c r="H117" s="355">
        <v>2</v>
      </c>
      <c r="I117" s="199"/>
      <c r="J117" s="397">
        <f t="shared" si="3"/>
        <v>0</v>
      </c>
      <c r="K117" s="397">
        <f t="shared" si="4"/>
        <v>0</v>
      </c>
      <c r="L117" s="398">
        <f t="shared" si="5"/>
        <v>0</v>
      </c>
    </row>
    <row r="118" spans="1:12" s="208" customFormat="1" x14ac:dyDescent="0.2">
      <c r="A118" s="64" t="s">
        <v>68</v>
      </c>
      <c r="B118" s="315" t="s">
        <v>345</v>
      </c>
      <c r="C118" s="318" t="s">
        <v>348</v>
      </c>
      <c r="D118" s="317">
        <v>7.77</v>
      </c>
      <c r="E118" s="150" t="s">
        <v>279</v>
      </c>
      <c r="F118" s="64"/>
      <c r="G118" s="91" t="s">
        <v>349</v>
      </c>
      <c r="H118" s="355">
        <v>2</v>
      </c>
      <c r="I118" s="199"/>
      <c r="J118" s="397">
        <f t="shared" si="3"/>
        <v>0</v>
      </c>
      <c r="K118" s="397">
        <f t="shared" si="4"/>
        <v>0</v>
      </c>
      <c r="L118" s="398">
        <f t="shared" si="5"/>
        <v>0</v>
      </c>
    </row>
    <row r="119" spans="1:12" s="208" customFormat="1" x14ac:dyDescent="0.2">
      <c r="A119" s="64"/>
      <c r="B119" s="333"/>
      <c r="C119" s="334"/>
      <c r="D119" s="335"/>
      <c r="E119" s="336"/>
      <c r="F119" s="64"/>
      <c r="G119" s="152"/>
      <c r="H119" s="356"/>
      <c r="I119" s="348"/>
      <c r="J119" s="399"/>
      <c r="K119" s="399"/>
      <c r="L119" s="399"/>
    </row>
    <row r="120" spans="1:12" s="208" customFormat="1" x14ac:dyDescent="0.2">
      <c r="A120" s="337"/>
      <c r="B120" s="338"/>
      <c r="C120" s="339" t="s">
        <v>350</v>
      </c>
      <c r="D120" s="340"/>
      <c r="E120" s="341"/>
      <c r="F120" s="337"/>
      <c r="G120" s="342"/>
      <c r="H120" s="356"/>
      <c r="I120" s="348"/>
      <c r="J120" s="399"/>
      <c r="K120" s="399"/>
      <c r="L120" s="399"/>
    </row>
    <row r="121" spans="1:12" s="208" customFormat="1" ht="12.75" thickBot="1" x14ac:dyDescent="0.25">
      <c r="A121" s="64" t="s">
        <v>68</v>
      </c>
      <c r="B121" s="343"/>
      <c r="C121" s="344"/>
      <c r="D121" s="344"/>
      <c r="E121" s="344"/>
      <c r="F121" s="64"/>
      <c r="G121" s="344"/>
      <c r="H121" s="357"/>
      <c r="I121" s="348"/>
      <c r="J121" s="399"/>
      <c r="K121" s="399"/>
      <c r="L121" s="399"/>
    </row>
    <row r="122" spans="1:12" s="208" customFormat="1" ht="19.5" customHeight="1" thickBot="1" x14ac:dyDescent="0.25">
      <c r="A122" s="64" t="s">
        <v>68</v>
      </c>
      <c r="B122" s="345"/>
      <c r="C122" s="346"/>
      <c r="D122" s="347">
        <v>4858.8099999999995</v>
      </c>
      <c r="E122" s="346"/>
      <c r="F122" s="64"/>
      <c r="G122" s="346"/>
      <c r="H122" s="358"/>
      <c r="I122" s="374"/>
      <c r="J122" s="400"/>
      <c r="K122" s="401"/>
      <c r="L122" s="402">
        <f>SUM(L6:L121)</f>
        <v>0</v>
      </c>
    </row>
  </sheetData>
  <sheetProtection algorithmName="SHA-512" hashValue="4038ze5EAiolUlVeZo9gpXwAFy8B9tBHzSjK3O2HCBlzB7G8BdJVjWcE0H/m3KDNBgid1jDBw4tr3+KJOeRLrg==" saltValue="xyS8BTJG5JaTrO/EAaK1Pg==" spinCount="100000" sheet="1" objects="1" scenarios="1" sort="0" autoFilter="0"/>
  <autoFilter ref="B5:L5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Preiszusammenstellung Los 2</vt:lpstr>
      <vt:lpstr>1) SVS Glasreinigung</vt:lpstr>
      <vt:lpstr>2) Regieleistungen</vt:lpstr>
      <vt:lpstr>3) GFV FS 2</vt:lpstr>
      <vt:lpstr>4) GFV KW</vt:lpstr>
      <vt:lpstr>5) GFV DS</vt:lpstr>
      <vt:lpstr>6) GFV FKK</vt:lpstr>
      <vt:lpstr>'2) Regieleistungen'!_Ref34657318</vt:lpstr>
      <vt:lpstr>'Preiszusammenstellung Los 2'!Druckbereich</vt:lpstr>
    </vt:vector>
  </TitlesOfParts>
  <Company>Klinikum Chemnitz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Oehme, Janine</dc:creator>
  <cp:lastModifiedBy>Oehme, Janine</cp:lastModifiedBy>
  <cp:lastPrinted>2025-03-27T09:31:20Z</cp:lastPrinted>
  <dcterms:created xsi:type="dcterms:W3CDTF">2025-03-06T13:59:33Z</dcterms:created>
  <dcterms:modified xsi:type="dcterms:W3CDTF">2025-03-27T10:15:28Z</dcterms:modified>
</cp:coreProperties>
</file>