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0 VgV GHT Görlitz Interim\05_GHT-V1-GEB\V1-3_Vergabeunterlagen_vorb\"/>
    </mc:Choice>
  </mc:AlternateContent>
  <xr:revisionPtr revIDLastSave="0" documentId="13_ncr:1_{F5EE5F72-1E39-4C93-8AF2-5096F810751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Honorar OPL G-I" sheetId="1" r:id="rId1"/>
  </sheets>
  <definedNames>
    <definedName name="_xlnm.Print_Area" localSheetId="0">'Honorar OPL G-I'!$A$1:$H$75</definedName>
    <definedName name="_xlnm.Print_Titles" localSheetId="0">'Honorar OPL G-I'!$1:$1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38" i="1"/>
  <c r="G18" i="1" l="1"/>
  <c r="G21" i="1" l="1"/>
  <c r="G58" i="1"/>
  <c r="G55" i="1"/>
  <c r="G52" i="1"/>
  <c r="G24" i="1" l="1"/>
  <c r="G60" i="1"/>
  <c r="G61" i="1" l="1"/>
  <c r="G62" i="1" l="1"/>
  <c r="G63" i="1" l="1"/>
  <c r="G28" i="1"/>
  <c r="G40" i="1"/>
  <c r="G42" i="1" l="1"/>
  <c r="G45" i="1"/>
  <c r="G46" i="1" l="1"/>
  <c r="G47" i="1"/>
</calcChain>
</file>

<file path=xl/sharedStrings.xml><?xml version="1.0" encoding="utf-8"?>
<sst xmlns="http://schemas.openxmlformats.org/spreadsheetml/2006/main" count="78" uniqueCount="46">
  <si>
    <t>Bieter:</t>
  </si>
  <si>
    <t>Honorarsatz:</t>
  </si>
  <si>
    <t>v.H.</t>
  </si>
  <si>
    <t>Besondere Leistungen:</t>
  </si>
  <si>
    <t>€/h</t>
  </si>
  <si>
    <t>€</t>
  </si>
  <si>
    <t>Ort, Datum</t>
  </si>
  <si>
    <t>Honorarzone Grundleistungen:</t>
  </si>
  <si>
    <t>Nebenkostenpauschale Grundleistungen:</t>
  </si>
  <si>
    <t>Nebenkostenpauschale Besondere Leistungen:</t>
  </si>
  <si>
    <t>geschätzte anrechenbare Kosten (netto):</t>
  </si>
  <si>
    <t>Honorarsumme BL netto ohne NK:</t>
  </si>
  <si>
    <t>Nebenkosten GL in €:</t>
  </si>
  <si>
    <t>Nebenkosten BL in €: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</si>
  <si>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</si>
  <si>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</si>
  <si>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</si>
  <si>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</si>
  <si>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</si>
  <si>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</si>
  <si>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</si>
  <si>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</si>
  <si>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</si>
  <si>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t>Grundleistungen Objektplanung Gebäude und Innenräume</t>
  </si>
  <si>
    <t>1) Auftragnehmer (Ansatz 15 h)</t>
  </si>
  <si>
    <t>2) Mitarbeiter (Dipl.-Ing. / M.sc.) (Ansatz 20 h)</t>
  </si>
  <si>
    <t>3) technische Zeichner und sonstige Mitarbeiter (Ansatz 30 h)</t>
  </si>
  <si>
    <t>Honorarsumme GL + BL netto inkl. NK:</t>
  </si>
  <si>
    <t>Stundensätze (netto) Objektplanung Gebäude u. Innenräume:</t>
  </si>
  <si>
    <t>Grundhonorar netto, 100% gemäß § 35 HOAI 2021:</t>
  </si>
  <si>
    <t>1) Brandschutzkonzept</t>
  </si>
  <si>
    <r>
      <t xml:space="preserve">zzgl. NK </t>
    </r>
    <r>
      <rPr>
        <sz val="11"/>
        <rFont val="Arial Narrow"/>
        <family val="2"/>
      </rPr>
      <t>(NK aus GL)</t>
    </r>
    <r>
      <rPr>
        <b/>
        <sz val="11"/>
        <rFont val="Arial Narrow"/>
        <family val="2"/>
      </rPr>
      <t xml:space="preserve"> </t>
    </r>
  </si>
  <si>
    <t>2) Erstellen von Flucht- und Rettungswegeplänen:</t>
  </si>
  <si>
    <t>Basishonorarsatz</t>
  </si>
  <si>
    <t>Gegebenenfalls Darstellung des bieterseitigen Verhandlungsbedarfs:</t>
  </si>
  <si>
    <t>IV</t>
  </si>
  <si>
    <t>3) Bauphysik</t>
  </si>
  <si>
    <t>4) Raum- und Bauakustik</t>
  </si>
  <si>
    <r>
      <t xml:space="preserve">pauschaler </t>
    </r>
    <r>
      <rPr>
        <b/>
        <sz val="11"/>
        <color theme="1"/>
        <rFont val="Arial Narrow"/>
        <family val="2"/>
      </rPr>
      <t>Umbauzuschlag</t>
    </r>
    <r>
      <rPr>
        <sz val="11"/>
        <color theme="1"/>
        <rFont val="Arial Narrow"/>
        <family val="2"/>
      </rPr>
      <t xml:space="preserve"> auf das ermittelte Honorar für Grundleistungen</t>
    </r>
  </si>
  <si>
    <t>beabsichtigter Leistungsumfang (LPH 2-9)</t>
  </si>
  <si>
    <t>Honorarformblatt</t>
  </si>
  <si>
    <t>Ausbau Bestandsgebäude zu Mehrzweckräumen - Alter Güterbahnhof Görlitz
VgV-Verhandlungsverfahren Objektplanung Gebäude und Innenräume</t>
  </si>
  <si>
    <t>Honorarsumme, Ansatz für Wertungssumme brutto</t>
  </si>
  <si>
    <t xml:space="preserve">5) Mitwirken bei der Fördermittelbeschaffung und Verwendungsnachweisführung </t>
  </si>
  <si>
    <t>Honorarsumme GL + BL netto inkl. NK</t>
  </si>
  <si>
    <t xml:space="preserve"> Unterschrift des Vertretungsberechtigten in Textform gemäß §53 Abs. 1 VgV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</si>
</sst>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u/>
      <sz val="12"/>
      <color theme="3" tint="0.3999755851924192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i/>
      <sz val="11"/>
      <color theme="0" tint="-0.14999847407452621"/>
      <name val="Arial Narrow"/>
      <family val="2"/>
    </font>
    <font>
      <b/>
      <sz val="11"/>
      <name val="Arial Narrow"/>
      <family val="2"/>
    </font>
    <font>
      <sz val="12"/>
      <color theme="0" tint="-0.14999847407452621"/>
      <name val="Arial Narrow"/>
      <family val="2"/>
    </font>
    <font>
      <b/>
      <sz val="11"/>
      <color rgb="FF0070C0"/>
      <name val="Arial Narrow"/>
      <family val="2"/>
    </font>
    <font>
      <sz val="11"/>
      <color rgb="FF0070C0"/>
      <name val="Arial Narrow"/>
      <family val="2"/>
    </font>
    <font>
      <i/>
      <sz val="11"/>
      <color rgb="FFC0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i/>
      <sz val="11"/>
      <color rgb="FF0070C0"/>
      <name val="Arial Narrow"/>
      <family val="2"/>
    </font>
    <font>
      <b/>
      <i/>
      <sz val="11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165" fontId="8" fillId="0" borderId="0" xfId="0" applyNumberFormat="1" applyFont="1"/>
    <xf numFmtId="0" fontId="3" fillId="0" borderId="0" xfId="0" applyFont="1"/>
    <xf numFmtId="0" fontId="10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19" xfId="0" applyFont="1" applyBorder="1"/>
    <xf numFmtId="0" fontId="12" fillId="0" borderId="20" xfId="0" applyFont="1" applyBorder="1"/>
    <xf numFmtId="0" fontId="12" fillId="0" borderId="0" xfId="0" applyFont="1"/>
    <xf numFmtId="0" fontId="12" fillId="0" borderId="22" xfId="0" applyFont="1" applyBorder="1"/>
    <xf numFmtId="0" fontId="12" fillId="0" borderId="24" xfId="0" applyFont="1" applyBorder="1"/>
    <xf numFmtId="0" fontId="12" fillId="0" borderId="25" xfId="0" applyFont="1" applyBorder="1"/>
    <xf numFmtId="0" fontId="2" fillId="0" borderId="0" xfId="0" applyFont="1"/>
    <xf numFmtId="0" fontId="1" fillId="0" borderId="0" xfId="0" applyFont="1"/>
    <xf numFmtId="165" fontId="14" fillId="0" borderId="0" xfId="0" applyNumberFormat="1" applyFont="1"/>
    <xf numFmtId="165" fontId="16" fillId="0" borderId="0" xfId="0" applyNumberFormat="1" applyFont="1"/>
    <xf numFmtId="0" fontId="14" fillId="0" borderId="0" xfId="0" applyFont="1"/>
    <xf numFmtId="4" fontId="1" fillId="2" borderId="1" xfId="0" applyNumberFormat="1" applyFont="1" applyFill="1" applyBorder="1" applyProtection="1">
      <protection locked="0"/>
    </xf>
    <xf numFmtId="4" fontId="1" fillId="0" borderId="1" xfId="0" applyNumberFormat="1" applyFont="1" applyBorder="1"/>
    <xf numFmtId="0" fontId="1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0" fontId="7" fillId="0" borderId="18" xfId="0" applyFont="1" applyBorder="1"/>
    <xf numFmtId="0" fontId="15" fillId="0" borderId="21" xfId="0" applyFont="1" applyBorder="1"/>
    <xf numFmtId="0" fontId="7" fillId="0" borderId="21" xfId="0" applyFont="1" applyBorder="1"/>
    <xf numFmtId="0" fontId="7" fillId="0" borderId="23" xfId="0" applyFont="1" applyBorder="1"/>
    <xf numFmtId="165" fontId="19" fillId="0" borderId="0" xfId="0" applyNumberFormat="1" applyFont="1"/>
    <xf numFmtId="49" fontId="20" fillId="0" borderId="0" xfId="1" applyNumberFormat="1" applyFont="1" applyAlignment="1">
      <alignment wrapText="1"/>
    </xf>
    <xf numFmtId="0" fontId="21" fillId="0" borderId="0" xfId="0" applyFont="1" applyAlignment="1">
      <alignment wrapText="1"/>
    </xf>
    <xf numFmtId="49" fontId="20" fillId="0" borderId="0" xfId="1" applyNumberFormat="1" applyFont="1" applyAlignment="1">
      <alignment horizontal="right" wrapText="1"/>
    </xf>
    <xf numFmtId="0" fontId="1" fillId="0" borderId="0" xfId="0" applyFont="1" applyAlignment="1" applyProtection="1">
      <alignment horizontal="center"/>
      <protection locked="0"/>
    </xf>
    <xf numFmtId="165" fontId="22" fillId="0" borderId="1" xfId="0" applyNumberFormat="1" applyFont="1" applyBorder="1"/>
    <xf numFmtId="165" fontId="23" fillId="0" borderId="1" xfId="0" applyNumberFormat="1" applyFont="1" applyBorder="1"/>
    <xf numFmtId="0" fontId="22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22" fillId="0" borderId="0" xfId="0" applyNumberFormat="1" applyFont="1" applyAlignment="1" applyProtection="1">
      <alignment horizontal="center"/>
      <protection locked="0"/>
    </xf>
    <xf numFmtId="0" fontId="8" fillId="0" borderId="0" xfId="0" applyFont="1"/>
    <xf numFmtId="0" fontId="18" fillId="0" borderId="0" xfId="0" applyFont="1"/>
    <xf numFmtId="0" fontId="17" fillId="0" borderId="0" xfId="0" applyFont="1" applyAlignment="1">
      <alignment horizontal="right" wrapText="1"/>
    </xf>
    <xf numFmtId="0" fontId="4" fillId="0" borderId="19" xfId="0" applyFont="1" applyBorder="1"/>
    <xf numFmtId="0" fontId="4" fillId="0" borderId="24" xfId="0" applyFont="1" applyBorder="1"/>
    <xf numFmtId="165" fontId="1" fillId="0" borderId="1" xfId="0" applyNumberFormat="1" applyFont="1" applyBorder="1"/>
    <xf numFmtId="165" fontId="1" fillId="0" borderId="0" xfId="0" applyNumberFormat="1" applyFont="1"/>
    <xf numFmtId="165" fontId="12" fillId="0" borderId="15" xfId="0" applyNumberFormat="1" applyFont="1" applyBorder="1"/>
    <xf numFmtId="165" fontId="12" fillId="0" borderId="16" xfId="0" applyNumberFormat="1" applyFont="1" applyBorder="1"/>
    <xf numFmtId="165" fontId="11" fillId="0" borderId="17" xfId="0" applyNumberFormat="1" applyFont="1" applyBorder="1"/>
    <xf numFmtId="165" fontId="1" fillId="0" borderId="15" xfId="0" applyNumberFormat="1" applyFont="1" applyBorder="1"/>
    <xf numFmtId="165" fontId="1" fillId="0" borderId="16" xfId="0" applyNumberFormat="1" applyFont="1" applyBorder="1"/>
    <xf numFmtId="165" fontId="7" fillId="0" borderId="17" xfId="0" applyNumberFormat="1" applyFont="1" applyBorder="1"/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49" fontId="20" fillId="0" borderId="0" xfId="1" applyNumberFormat="1" applyFont="1" applyAlignment="1">
      <alignment wrapText="1"/>
    </xf>
    <xf numFmtId="0" fontId="21" fillId="0" borderId="0" xfId="0" applyFont="1" applyAlignment="1">
      <alignment wrapText="1"/>
    </xf>
    <xf numFmtId="49" fontId="20" fillId="0" borderId="0" xfId="1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9" fillId="0" borderId="0" xfId="1" applyNumberFormat="1" applyFont="1" applyAlignment="1">
      <alignment horizontal="left" vertical="top" wrapText="1"/>
    </xf>
    <xf numFmtId="49" fontId="9" fillId="0" borderId="0" xfId="1" applyNumberFormat="1" applyFont="1" applyAlignment="1">
      <alignment horizontal="left" vertical="top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8" fillId="2" borderId="1" xfId="0" applyNumberFormat="1" applyFont="1" applyFill="1" applyBorder="1" applyProtection="1"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view="pageLayout" topLeftCell="A6" zoomScaleNormal="100" zoomScaleSheetLayoutView="100" workbookViewId="0">
      <selection activeCell="C6" sqref="C6:G6"/>
    </sheetView>
  </sheetViews>
  <sheetFormatPr baseColWidth="10" defaultColWidth="11.42578125" defaultRowHeight="16.5" x14ac:dyDescent="0.3"/>
  <cols>
    <col min="1" max="1" width="16.28515625" style="1" customWidth="1"/>
    <col min="2" max="2" width="3.140625" style="1" customWidth="1"/>
    <col min="3" max="3" width="21" style="1" bestFit="1" customWidth="1"/>
    <col min="4" max="4" width="1.42578125" style="1" customWidth="1"/>
    <col min="5" max="5" width="26.7109375" style="1" customWidth="1"/>
    <col min="6" max="6" width="5.28515625" style="1" bestFit="1" customWidth="1"/>
    <col min="7" max="7" width="15.5703125" style="1" bestFit="1" customWidth="1"/>
    <col min="8" max="8" width="3.85546875" style="1" bestFit="1" customWidth="1"/>
    <col min="9" max="9" width="12.5703125" style="1" bestFit="1" customWidth="1"/>
    <col min="10" max="10" width="12.5703125" style="1" customWidth="1"/>
    <col min="11" max="16384" width="11.42578125" style="1"/>
  </cols>
  <sheetData>
    <row r="1" spans="1:10" ht="50.1" customHeight="1" x14ac:dyDescent="0.3">
      <c r="A1" s="54" t="s">
        <v>41</v>
      </c>
      <c r="B1" s="55"/>
      <c r="C1" s="55"/>
      <c r="D1" s="55"/>
      <c r="E1" s="55"/>
      <c r="F1" s="56" t="s">
        <v>40</v>
      </c>
      <c r="G1" s="57"/>
    </row>
    <row r="2" spans="1:10" ht="16.5" customHeight="1" x14ac:dyDescent="0.3">
      <c r="A2" s="29"/>
      <c r="B2" s="30"/>
      <c r="C2" s="30"/>
      <c r="D2" s="30"/>
      <c r="E2" s="30"/>
      <c r="F2" s="31"/>
      <c r="G2" s="40"/>
    </row>
    <row r="3" spans="1:10" ht="35.25" customHeight="1" x14ac:dyDescent="0.3">
      <c r="A3" s="64" t="s">
        <v>15</v>
      </c>
      <c r="B3" s="65"/>
      <c r="C3" s="65"/>
      <c r="D3" s="65"/>
      <c r="E3" s="65"/>
      <c r="F3" s="65"/>
      <c r="G3" s="65"/>
      <c r="H3" s="65"/>
    </row>
    <row r="4" spans="1:10" ht="30.75" customHeight="1" x14ac:dyDescent="0.3">
      <c r="A4" s="64" t="s">
        <v>16</v>
      </c>
      <c r="B4" s="64"/>
      <c r="C4" s="64"/>
      <c r="D4" s="64"/>
      <c r="E4" s="64"/>
      <c r="F4" s="64"/>
      <c r="G4" s="64"/>
      <c r="H4" s="64"/>
    </row>
    <row r="6" spans="1:10" ht="22.5" customHeight="1" x14ac:dyDescent="0.3">
      <c r="A6" s="1" t="s">
        <v>0</v>
      </c>
      <c r="C6" s="66"/>
      <c r="D6" s="67"/>
      <c r="E6" s="67"/>
      <c r="F6" s="67"/>
      <c r="G6" s="68"/>
      <c r="I6" s="18"/>
      <c r="J6" s="16"/>
    </row>
    <row r="7" spans="1:10" ht="22.5" customHeight="1" x14ac:dyDescent="0.3">
      <c r="C7" s="51"/>
      <c r="D7" s="52"/>
      <c r="E7" s="52"/>
      <c r="F7" s="52"/>
      <c r="G7" s="53"/>
      <c r="I7" s="18"/>
      <c r="J7" s="16"/>
    </row>
    <row r="8" spans="1:10" ht="22.5" customHeight="1" x14ac:dyDescent="0.3">
      <c r="C8" s="51"/>
      <c r="D8" s="52"/>
      <c r="E8" s="52"/>
      <c r="F8" s="52"/>
      <c r="G8" s="53"/>
      <c r="I8" s="18"/>
      <c r="J8" s="16"/>
    </row>
    <row r="9" spans="1:10" ht="22.5" customHeight="1" x14ac:dyDescent="0.3">
      <c r="C9" s="59"/>
      <c r="D9" s="60"/>
      <c r="E9" s="60"/>
      <c r="F9" s="60"/>
      <c r="G9" s="61"/>
      <c r="I9" s="18"/>
      <c r="J9" s="16"/>
    </row>
    <row r="10" spans="1:10" x14ac:dyDescent="0.3">
      <c r="I10" s="18"/>
      <c r="J10" s="16"/>
    </row>
    <row r="11" spans="1:10" ht="20.100000000000001" customHeight="1" x14ac:dyDescent="0.3">
      <c r="A11" s="6" t="s">
        <v>23</v>
      </c>
      <c r="I11" s="18"/>
      <c r="J11" s="16"/>
    </row>
    <row r="12" spans="1:10" x14ac:dyDescent="0.3">
      <c r="A12" s="3" t="s">
        <v>10</v>
      </c>
      <c r="G12" s="33">
        <v>4672563.0199999996</v>
      </c>
      <c r="H12" s="1" t="s">
        <v>5</v>
      </c>
      <c r="I12" s="18"/>
      <c r="J12" s="16"/>
    </row>
    <row r="13" spans="1:10" x14ac:dyDescent="0.3">
      <c r="A13" s="15" t="s">
        <v>29</v>
      </c>
      <c r="G13" s="33">
        <v>561286.43000000005</v>
      </c>
      <c r="H13" s="1" t="s">
        <v>5</v>
      </c>
      <c r="I13" s="28"/>
    </row>
    <row r="14" spans="1:10" x14ac:dyDescent="0.3">
      <c r="A14" s="3" t="s">
        <v>7</v>
      </c>
      <c r="G14" s="35" t="s">
        <v>35</v>
      </c>
    </row>
    <row r="15" spans="1:10" x14ac:dyDescent="0.3">
      <c r="A15" s="3" t="s">
        <v>39</v>
      </c>
      <c r="G15" s="36">
        <v>98</v>
      </c>
      <c r="H15" s="1" t="s">
        <v>2</v>
      </c>
    </row>
    <row r="16" spans="1:10" x14ac:dyDescent="0.3">
      <c r="A16" s="3" t="s">
        <v>1</v>
      </c>
      <c r="G16" s="37" t="s">
        <v>33</v>
      </c>
    </row>
    <row r="17" spans="1:8" ht="11.25" customHeight="1" x14ac:dyDescent="0.3">
      <c r="A17" s="3"/>
      <c r="G17" s="38"/>
    </row>
    <row r="18" spans="1:8" x14ac:dyDescent="0.3">
      <c r="A18" s="3" t="s">
        <v>18</v>
      </c>
      <c r="G18" s="34">
        <f>G13*G15/100</f>
        <v>550060.70140000014</v>
      </c>
    </row>
    <row r="19" spans="1:8" ht="11.25" customHeight="1" x14ac:dyDescent="0.3">
      <c r="A19" s="3"/>
    </row>
    <row r="20" spans="1:8" x14ac:dyDescent="0.3">
      <c r="A20" s="5" t="s">
        <v>17</v>
      </c>
      <c r="G20" s="19"/>
      <c r="H20" s="1" t="s">
        <v>2</v>
      </c>
    </row>
    <row r="21" spans="1:8" ht="16.5" customHeight="1" x14ac:dyDescent="0.3">
      <c r="G21" s="20">
        <f>G18*G20/100</f>
        <v>0</v>
      </c>
    </row>
    <row r="22" spans="1:8" ht="11.25" customHeight="1" x14ac:dyDescent="0.3">
      <c r="A22" s="3"/>
      <c r="G22" s="15"/>
    </row>
    <row r="23" spans="1:8" x14ac:dyDescent="0.3">
      <c r="A23" s="15" t="s">
        <v>38</v>
      </c>
      <c r="G23" s="19"/>
      <c r="H23" s="1" t="s">
        <v>2</v>
      </c>
    </row>
    <row r="24" spans="1:8" ht="16.5" customHeight="1" x14ac:dyDescent="0.3">
      <c r="G24" s="20">
        <f>G21*G23/100</f>
        <v>0</v>
      </c>
    </row>
    <row r="25" spans="1:8" ht="11.25" customHeight="1" x14ac:dyDescent="0.3">
      <c r="G25" s="15"/>
    </row>
    <row r="26" spans="1:8" x14ac:dyDescent="0.3">
      <c r="A26" s="3" t="s">
        <v>22</v>
      </c>
      <c r="G26" s="43">
        <f>G18+G21+G24</f>
        <v>550060.70140000014</v>
      </c>
      <c r="H26" s="1" t="s">
        <v>5</v>
      </c>
    </row>
    <row r="27" spans="1:8" x14ac:dyDescent="0.3">
      <c r="A27" s="3" t="s">
        <v>8</v>
      </c>
      <c r="G27" s="19"/>
      <c r="H27" s="1" t="s">
        <v>2</v>
      </c>
    </row>
    <row r="28" spans="1:8" x14ac:dyDescent="0.3">
      <c r="A28" s="3" t="s">
        <v>12</v>
      </c>
      <c r="G28" s="43">
        <f>G26*G27/100</f>
        <v>0</v>
      </c>
      <c r="H28" s="1" t="s">
        <v>5</v>
      </c>
    </row>
    <row r="29" spans="1:8" ht="11.25" customHeight="1" x14ac:dyDescent="0.3">
      <c r="G29" s="15"/>
    </row>
    <row r="30" spans="1:8" ht="20.100000000000001" customHeight="1" x14ac:dyDescent="0.3">
      <c r="A30" s="6" t="s">
        <v>3</v>
      </c>
      <c r="G30" s="15"/>
    </row>
    <row r="31" spans="1:8" ht="11.25" customHeight="1" x14ac:dyDescent="0.3">
      <c r="G31" s="15"/>
    </row>
    <row r="32" spans="1:8" x14ac:dyDescent="0.3">
      <c r="A32" s="15" t="s">
        <v>30</v>
      </c>
      <c r="F32" s="7" t="s">
        <v>21</v>
      </c>
      <c r="G32" s="19"/>
      <c r="H32" s="1" t="s">
        <v>5</v>
      </c>
    </row>
    <row r="33" spans="1:9" x14ac:dyDescent="0.3">
      <c r="A33" s="15" t="s">
        <v>32</v>
      </c>
      <c r="F33" s="7" t="s">
        <v>21</v>
      </c>
      <c r="G33" s="19"/>
      <c r="H33" s="1" t="s">
        <v>5</v>
      </c>
    </row>
    <row r="34" spans="1:9" ht="17.25" customHeight="1" x14ac:dyDescent="0.3">
      <c r="A34" s="62" t="s">
        <v>36</v>
      </c>
      <c r="B34" s="63"/>
      <c r="C34" s="63"/>
      <c r="D34" s="63"/>
      <c r="E34" s="63"/>
      <c r="F34" s="7" t="s">
        <v>21</v>
      </c>
      <c r="G34" s="19"/>
      <c r="H34" s="1" t="s">
        <v>5</v>
      </c>
    </row>
    <row r="35" spans="1:9" x14ac:dyDescent="0.3">
      <c r="A35" s="15" t="s">
        <v>37</v>
      </c>
      <c r="F35" s="7" t="s">
        <v>21</v>
      </c>
      <c r="G35" s="19"/>
      <c r="H35" s="1" t="s">
        <v>5</v>
      </c>
    </row>
    <row r="36" spans="1:9" x14ac:dyDescent="0.3">
      <c r="A36" s="15" t="s">
        <v>43</v>
      </c>
      <c r="F36" s="7" t="s">
        <v>21</v>
      </c>
      <c r="G36" s="19"/>
      <c r="H36" s="1" t="s">
        <v>5</v>
      </c>
    </row>
    <row r="37" spans="1:9" ht="11.25" customHeight="1" x14ac:dyDescent="0.3">
      <c r="G37" s="15"/>
    </row>
    <row r="38" spans="1:9" x14ac:dyDescent="0.3">
      <c r="A38" s="3" t="s">
        <v>11</v>
      </c>
      <c r="G38" s="43">
        <f>SUM(G32:G36)</f>
        <v>0</v>
      </c>
      <c r="H38" s="1" t="s">
        <v>5</v>
      </c>
    </row>
    <row r="39" spans="1:9" x14ac:dyDescent="0.3">
      <c r="A39" s="3" t="s">
        <v>9</v>
      </c>
      <c r="G39" s="19"/>
      <c r="H39" s="1" t="s">
        <v>2</v>
      </c>
    </row>
    <row r="40" spans="1:9" x14ac:dyDescent="0.3">
      <c r="A40" s="3" t="s">
        <v>13</v>
      </c>
      <c r="G40" s="43">
        <f>G38*G39/100</f>
        <v>0</v>
      </c>
      <c r="H40" s="1" t="s">
        <v>5</v>
      </c>
    </row>
    <row r="41" spans="1:9" x14ac:dyDescent="0.3">
      <c r="A41" s="3"/>
      <c r="G41" s="44"/>
    </row>
    <row r="42" spans="1:9" x14ac:dyDescent="0.3">
      <c r="A42" s="3" t="s">
        <v>27</v>
      </c>
      <c r="G42" s="43">
        <f>G26+G28+G38+G40</f>
        <v>550060.70140000014</v>
      </c>
      <c r="H42" s="1" t="s">
        <v>5</v>
      </c>
    </row>
    <row r="43" spans="1:9" ht="5.0999999999999996" customHeight="1" x14ac:dyDescent="0.3">
      <c r="A43" s="3"/>
      <c r="G43" s="44"/>
    </row>
    <row r="44" spans="1:9" ht="5.0999999999999996" customHeight="1" thickBot="1" x14ac:dyDescent="0.35">
      <c r="A44" s="3"/>
      <c r="G44" s="44"/>
    </row>
    <row r="45" spans="1:9" s="10" customFormat="1" ht="21" customHeight="1" x14ac:dyDescent="0.3">
      <c r="A45" s="24" t="s">
        <v>44</v>
      </c>
      <c r="B45" s="8"/>
      <c r="C45" s="8"/>
      <c r="D45" s="8"/>
      <c r="E45" s="8"/>
      <c r="F45" s="9"/>
      <c r="G45" s="45">
        <f>G26+G28+G38+G40</f>
        <v>550060.70140000014</v>
      </c>
      <c r="H45" s="10" t="s">
        <v>5</v>
      </c>
      <c r="I45" s="17"/>
    </row>
    <row r="46" spans="1:9" s="10" customFormat="1" ht="21" customHeight="1" x14ac:dyDescent="0.3">
      <c r="A46" s="26" t="s">
        <v>14</v>
      </c>
      <c r="F46" s="11"/>
      <c r="G46" s="46">
        <f>G45*0.19</f>
        <v>104511.53326600003</v>
      </c>
      <c r="H46" s="10" t="s">
        <v>5</v>
      </c>
    </row>
    <row r="47" spans="1:9" s="10" customFormat="1" ht="21" customHeight="1" thickBot="1" x14ac:dyDescent="0.35">
      <c r="A47" s="27" t="s">
        <v>42</v>
      </c>
      <c r="B47" s="12"/>
      <c r="C47" s="12"/>
      <c r="D47" s="12"/>
      <c r="E47" s="12"/>
      <c r="F47" s="13"/>
      <c r="G47" s="47">
        <f>G45+G46</f>
        <v>654572.23466600012</v>
      </c>
      <c r="H47" s="10" t="s">
        <v>5</v>
      </c>
    </row>
    <row r="48" spans="1:9" x14ac:dyDescent="0.3">
      <c r="A48" s="3"/>
      <c r="G48" s="4"/>
    </row>
    <row r="49" spans="1:8" x14ac:dyDescent="0.3">
      <c r="A49" s="3"/>
      <c r="G49" s="4"/>
    </row>
    <row r="50" spans="1:8" ht="20.100000000000001" customHeight="1" x14ac:dyDescent="0.3">
      <c r="A50" s="6" t="s">
        <v>28</v>
      </c>
    </row>
    <row r="51" spans="1:8" x14ac:dyDescent="0.3">
      <c r="A51" s="14" t="s">
        <v>24</v>
      </c>
      <c r="G51" s="19"/>
      <c r="H51" s="1" t="s">
        <v>4</v>
      </c>
    </row>
    <row r="52" spans="1:8" x14ac:dyDescent="0.3">
      <c r="A52" s="5"/>
      <c r="G52" s="43">
        <f>15*G51</f>
        <v>0</v>
      </c>
      <c r="H52" s="1" t="s">
        <v>5</v>
      </c>
    </row>
    <row r="53" spans="1:8" ht="9" customHeight="1" x14ac:dyDescent="0.3">
      <c r="G53" s="15"/>
    </row>
    <row r="54" spans="1:8" x14ac:dyDescent="0.3">
      <c r="A54" s="14" t="s">
        <v>25</v>
      </c>
      <c r="G54" s="19"/>
      <c r="H54" s="1" t="s">
        <v>4</v>
      </c>
    </row>
    <row r="55" spans="1:8" x14ac:dyDescent="0.3">
      <c r="A55" s="5"/>
      <c r="G55" s="43">
        <f>20*G54</f>
        <v>0</v>
      </c>
      <c r="H55" s="1" t="s">
        <v>5</v>
      </c>
    </row>
    <row r="56" spans="1:8" ht="9" customHeight="1" x14ac:dyDescent="0.3">
      <c r="G56" s="15"/>
    </row>
    <row r="57" spans="1:8" x14ac:dyDescent="0.3">
      <c r="A57" s="14" t="s">
        <v>26</v>
      </c>
      <c r="G57" s="19"/>
      <c r="H57" s="1" t="s">
        <v>4</v>
      </c>
    </row>
    <row r="58" spans="1:8" x14ac:dyDescent="0.3">
      <c r="G58" s="43">
        <f>30*G57</f>
        <v>0</v>
      </c>
      <c r="H58" s="1" t="s">
        <v>5</v>
      </c>
    </row>
    <row r="59" spans="1:8" ht="17.25" thickBot="1" x14ac:dyDescent="0.35">
      <c r="A59" s="3"/>
      <c r="G59" s="44"/>
    </row>
    <row r="60" spans="1:8" ht="21" customHeight="1" x14ac:dyDescent="0.3">
      <c r="A60" s="24" t="s">
        <v>19</v>
      </c>
      <c r="B60" s="41"/>
      <c r="C60" s="41"/>
      <c r="D60" s="41"/>
      <c r="E60" s="41"/>
      <c r="F60" s="41"/>
      <c r="G60" s="48">
        <f>G52+G55+G58</f>
        <v>0</v>
      </c>
      <c r="H60" s="1" t="s">
        <v>5</v>
      </c>
    </row>
    <row r="61" spans="1:8" ht="21" customHeight="1" x14ac:dyDescent="0.3">
      <c r="A61" s="25" t="s">
        <v>31</v>
      </c>
      <c r="G61" s="49">
        <f>G27/100*G60</f>
        <v>0</v>
      </c>
      <c r="H61" s="1" t="s">
        <v>5</v>
      </c>
    </row>
    <row r="62" spans="1:8" ht="21" customHeight="1" x14ac:dyDescent="0.3">
      <c r="A62" s="26" t="s">
        <v>14</v>
      </c>
      <c r="G62" s="49">
        <f>0.19*(G60+G61)</f>
        <v>0</v>
      </c>
      <c r="H62" s="1" t="s">
        <v>5</v>
      </c>
    </row>
    <row r="63" spans="1:8" ht="21" customHeight="1" thickBot="1" x14ac:dyDescent="0.35">
      <c r="A63" s="27" t="s">
        <v>20</v>
      </c>
      <c r="B63" s="42"/>
      <c r="C63" s="42"/>
      <c r="D63" s="42"/>
      <c r="E63" s="42"/>
      <c r="F63" s="42"/>
      <c r="G63" s="50">
        <f>G60+G61+G62</f>
        <v>0</v>
      </c>
      <c r="H63" s="1" t="s">
        <v>5</v>
      </c>
    </row>
    <row r="64" spans="1:8" ht="5.0999999999999996" customHeight="1" x14ac:dyDescent="0.3">
      <c r="A64" s="3"/>
      <c r="G64" s="4"/>
    </row>
    <row r="65" spans="1:8" ht="5.0999999999999996" customHeight="1" x14ac:dyDescent="0.3">
      <c r="A65" s="3"/>
      <c r="G65" s="4"/>
    </row>
    <row r="66" spans="1:8" s="15" customFormat="1" x14ac:dyDescent="0.3">
      <c r="A66" s="3"/>
      <c r="G66" s="4"/>
    </row>
    <row r="67" spans="1:8" s="15" customFormat="1" x14ac:dyDescent="0.3">
      <c r="A67" s="3"/>
      <c r="G67" s="4"/>
    </row>
    <row r="68" spans="1:8" s="15" customFormat="1" x14ac:dyDescent="0.3">
      <c r="A68" s="39" t="s">
        <v>34</v>
      </c>
      <c r="G68" s="4"/>
    </row>
    <row r="69" spans="1:8" s="15" customFormat="1" x14ac:dyDescent="0.3">
      <c r="A69" s="69"/>
      <c r="B69" s="70"/>
      <c r="C69" s="70"/>
      <c r="D69" s="70"/>
      <c r="E69" s="70"/>
      <c r="F69" s="70"/>
      <c r="G69" s="71"/>
    </row>
    <row r="70" spans="1:8" s="15" customFormat="1" x14ac:dyDescent="0.3">
      <c r="A70" s="69"/>
      <c r="B70" s="70"/>
      <c r="C70" s="70"/>
      <c r="D70" s="70"/>
      <c r="E70" s="70"/>
      <c r="F70" s="70"/>
      <c r="G70" s="71"/>
    </row>
    <row r="71" spans="1:8" s="15" customFormat="1" x14ac:dyDescent="0.3">
      <c r="A71" s="69"/>
      <c r="B71" s="70"/>
      <c r="C71" s="70"/>
      <c r="D71" s="70"/>
      <c r="E71" s="70"/>
      <c r="F71" s="70"/>
      <c r="G71" s="71"/>
    </row>
    <row r="72" spans="1:8" s="15" customFormat="1" x14ac:dyDescent="0.3">
      <c r="A72" s="69"/>
      <c r="B72" s="70"/>
      <c r="C72" s="70"/>
      <c r="D72" s="70"/>
      <c r="E72" s="70"/>
      <c r="F72" s="70"/>
      <c r="G72" s="71"/>
    </row>
    <row r="73" spans="1:8" s="15" customFormat="1" x14ac:dyDescent="0.3">
      <c r="C73" s="21"/>
    </row>
    <row r="74" spans="1:8" s="15" customFormat="1" ht="56.25" customHeight="1" x14ac:dyDescent="0.3">
      <c r="A74" s="22"/>
      <c r="B74" s="23"/>
      <c r="C74" s="58"/>
      <c r="D74" s="72"/>
      <c r="E74" s="72"/>
      <c r="F74" s="72"/>
      <c r="G74" s="73"/>
      <c r="H74" s="32"/>
    </row>
    <row r="75" spans="1:8" s="15" customFormat="1" x14ac:dyDescent="0.3">
      <c r="A75" s="2" t="s">
        <v>6</v>
      </c>
      <c r="B75" s="2"/>
      <c r="C75" s="2" t="s">
        <v>45</v>
      </c>
    </row>
  </sheetData>
  <sheetProtection algorithmName="SHA-512" hashValue="nK7Xa918hOVyoFl322MPVQcALpRHA2RijMei6IiN5rYzBqs0McFUH1TdhCKsouB2dPE/mjbyDBdJT5MfyvQDkQ==" saltValue="BYPjjbwr4HT1rHd0OI7d/w==" spinCount="100000" sheet="1" selectLockedCells="1"/>
  <mergeCells count="14">
    <mergeCell ref="C7:G7"/>
    <mergeCell ref="A1:E1"/>
    <mergeCell ref="F1:G1"/>
    <mergeCell ref="C74:G74"/>
    <mergeCell ref="C9:G9"/>
    <mergeCell ref="A69:F69"/>
    <mergeCell ref="A70:F70"/>
    <mergeCell ref="A71:F71"/>
    <mergeCell ref="A72:F72"/>
    <mergeCell ref="A34:E34"/>
    <mergeCell ref="A3:H3"/>
    <mergeCell ref="A4:H4"/>
    <mergeCell ref="C6:G6"/>
    <mergeCell ref="C8:G8"/>
  </mergeCells>
  <pageMargins left="1.1023622047244095" right="0.70866141732283472" top="0.59055118110236227" bottom="0.59055118110236227" header="0.31496062992125984" footer="0.31496062992125984"/>
  <pageSetup paperSize="9" scale="88" fitToHeight="0" orientation="portrait" r:id="rId1"/>
  <headerFooter>
    <oddFooter>&amp;LHonorarformular&amp;RSeite &amp;P/&amp;N</oddFooter>
  </headerFooter>
  <rowBreaks count="1" manualBreakCount="1">
    <brk id="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 OPL G-I</vt:lpstr>
      <vt:lpstr>'Honorar OPL G-I'!Druckbereich</vt:lpstr>
      <vt:lpstr>'Honorar OPL G-I'!Drucktitel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Falk Schubert</cp:lastModifiedBy>
  <cp:lastPrinted>2025-02-13T11:40:58Z</cp:lastPrinted>
  <dcterms:created xsi:type="dcterms:W3CDTF">2019-06-19T12:17:42Z</dcterms:created>
  <dcterms:modified xsi:type="dcterms:W3CDTF">2025-03-06T10:37:15Z</dcterms:modified>
</cp:coreProperties>
</file>