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1 VgV Demianiplatz Görlitz\05-6_Aufgabenstellung\05_Honorarformular\"/>
    </mc:Choice>
  </mc:AlternateContent>
  <xr:revisionPtr revIDLastSave="0" documentId="13_ncr:1_{DCD7C00C-07AB-4205-B59A-53F44A263D5A}" xr6:coauthVersionLast="47" xr6:coauthVersionMax="47" xr10:uidLastSave="{00000000-0000-0000-0000-000000000000}"/>
  <bookViews>
    <workbookView xWindow="1710" yWindow="420" windowWidth="22620" windowHeight="14925" xr2:uid="{00000000-000D-0000-FFFF-FFFF00000000}"/>
  </bookViews>
  <sheets>
    <sheet name="Tabelle1" sheetId="1" r:id="rId1"/>
  </sheets>
  <definedNames>
    <definedName name="_xlnm.Print_Area" localSheetId="0">Tabelle1!$A$1:$H$71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33" i="1" l="1"/>
  <c r="G14" i="1"/>
  <c r="G19" i="1" l="1"/>
  <c r="G22" i="1" s="1"/>
  <c r="G54" i="1" l="1"/>
  <c r="G51" i="1"/>
  <c r="G48" i="1"/>
  <c r="G56" i="1" l="1"/>
  <c r="G57" i="1" s="1"/>
  <c r="G35" i="1"/>
  <c r="G58" i="1" l="1"/>
  <c r="G59" i="1" s="1"/>
  <c r="G24" i="1"/>
  <c r="G26" i="1" l="1"/>
  <c r="G37" i="1" s="1"/>
  <c r="G41" i="1" s="1"/>
  <c r="G42" i="1" l="1"/>
  <c r="G43" i="1" s="1"/>
</calcChain>
</file>

<file path=xl/sharedStrings.xml><?xml version="1.0" encoding="utf-8"?>
<sst xmlns="http://schemas.openxmlformats.org/spreadsheetml/2006/main" count="66" uniqueCount="40">
  <si>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</si>
  <si>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</si>
  <si>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</si>
  <si>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</si>
  <si>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</si>
  <si>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</si>
  <si>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</si>
  <si>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</si>
  <si>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</si>
  <si>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</si>
  <si>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</si>
  <si>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</si>
  <si>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</si>
  <si>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</si>
  <si>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</si>
  <si>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</si>
  <si>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</si>
  <si>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</si>
  <si>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</si>
  <si>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</si>
  <si>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</si>
  <si>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</si>
  <si>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</si>
  <si>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</si>
  <si>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</si>
  <si>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</si>
  <si>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Honorarsumme GL + BL netto inkl. NK:</t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</si>
  <si>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</si>
  <si>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Grundleistungen Objektplanung Ingenieurbauwerke</t>
  </si>
  <si>
    <t>Stundensätze (netto) Objektplanung Ingenieurbauwerke</t>
  </si>
  <si>
    <t>Besondere Leistungen Objektplanung Ingenieurbauwerke</t>
  </si>
  <si>
    <t>1) Auftragnehmer (Ansatz 15 h)</t>
  </si>
  <si>
    <t>2) Mitarbeiter (Dipl.-Ing. / M.sc.) (Ansatz 20 h)</t>
  </si>
  <si>
    <t>3) technische Zeichner und sonstige Mitarbeiter (Ansatz 30 h)</t>
  </si>
  <si>
    <t>Grundhonorar netto, 100% gemäß § 44 HOAI 2021:</t>
  </si>
  <si>
    <t>II</t>
  </si>
  <si>
    <t>beabsichtigter Leistungsumfang (LP 3-8)</t>
  </si>
  <si>
    <t xml:space="preserve"> 1) § 4: 4.10.1: Vorber. Begleitender Planungsleistungen gem. § 3a des Vertrags</t>
  </si>
  <si>
    <t>2)  § 4: 4.10.2: Erbringung Planungsleistung f. MS/NS-Kabel n. § 55 HOAI Lph. 3-7</t>
  </si>
  <si>
    <t>max. s. Vertrag 7.6.1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</si>
</sst>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rgb="FFFF0000"/>
      <name val="Arial Narrow"/>
      <family val="2"/>
    </font>
    <font>
      <b/>
      <u/>
      <sz val="12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49" fontId="6" fillId="0" borderId="0" xfId="1" applyNumberFormat="1" applyFont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7" fillId="0" borderId="0" xfId="0" applyFont="1"/>
    <xf numFmtId="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165" fontId="8" fillId="0" borderId="1" xfId="0" applyNumberFormat="1" applyFont="1" applyBorder="1"/>
    <xf numFmtId="165" fontId="8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10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2" fillId="0" borderId="15" xfId="0" applyNumberFormat="1" applyFont="1" applyBorder="1"/>
    <xf numFmtId="0" fontId="11" fillId="0" borderId="0" xfId="0" applyFont="1"/>
    <xf numFmtId="0" fontId="10" fillId="0" borderId="21" xfId="0" applyFont="1" applyBorder="1"/>
    <xf numFmtId="0" fontId="11" fillId="0" borderId="22" xfId="0" applyFont="1" applyBorder="1"/>
    <xf numFmtId="165" fontId="12" fillId="0" borderId="16" xfId="0" applyNumberFormat="1" applyFont="1" applyBorder="1"/>
    <xf numFmtId="0" fontId="10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165" fontId="12" fillId="0" borderId="17" xfId="0" applyNumberFormat="1" applyFont="1" applyBorder="1"/>
    <xf numFmtId="4" fontId="3" fillId="0" borderId="1" xfId="0" applyNumberFormat="1" applyFont="1" applyBorder="1"/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3" fillId="0" borderId="0" xfId="0" applyFont="1"/>
    <xf numFmtId="49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top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zoomScaleSheetLayoutView="100" workbookViewId="0">
      <selection activeCell="G29" sqref="G29 G31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3.7109375" style="2" customWidth="1"/>
    <col min="6" max="6" width="5.28515625" style="2" bestFit="1" customWidth="1"/>
    <col min="7" max="7" width="14.28515625" style="2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37" t="s">
        <v>17</v>
      </c>
      <c r="B2" s="38"/>
      <c r="C2" s="38"/>
      <c r="D2" s="38"/>
      <c r="E2" s="38"/>
      <c r="F2" s="38"/>
      <c r="G2" s="38"/>
      <c r="H2" s="38"/>
    </row>
    <row r="3" spans="1:8" ht="30.75" customHeight="1" x14ac:dyDescent="0.3">
      <c r="A3" s="37" t="s">
        <v>18</v>
      </c>
      <c r="B3" s="37"/>
      <c r="C3" s="37"/>
      <c r="D3" s="37"/>
      <c r="E3" s="37"/>
      <c r="F3" s="37"/>
      <c r="G3" s="37"/>
      <c r="H3" s="37"/>
    </row>
    <row r="5" spans="1:8" ht="22.5" customHeight="1" x14ac:dyDescent="0.3">
      <c r="A5" s="2" t="s">
        <v>0</v>
      </c>
      <c r="C5" s="42"/>
      <c r="D5" s="43"/>
      <c r="E5" s="43"/>
      <c r="F5" s="43"/>
      <c r="G5" s="44"/>
    </row>
    <row r="6" spans="1:8" ht="22.5" customHeight="1" x14ac:dyDescent="0.3">
      <c r="C6" s="45"/>
      <c r="D6" s="46"/>
      <c r="E6" s="46"/>
      <c r="F6" s="46"/>
      <c r="G6" s="47"/>
    </row>
    <row r="7" spans="1:8" ht="22.5" customHeight="1" x14ac:dyDescent="0.3">
      <c r="C7" s="26"/>
      <c r="D7" s="27"/>
      <c r="E7" s="27"/>
      <c r="F7" s="27"/>
      <c r="G7" s="28"/>
    </row>
    <row r="8" spans="1:8" ht="22.5" customHeight="1" x14ac:dyDescent="0.3">
      <c r="C8" s="48"/>
      <c r="D8" s="46"/>
      <c r="E8" s="46"/>
      <c r="F8" s="46"/>
      <c r="G8" s="47"/>
    </row>
    <row r="9" spans="1:8" ht="22.5" customHeight="1" x14ac:dyDescent="0.3">
      <c r="C9" s="49"/>
      <c r="D9" s="50"/>
      <c r="E9" s="50"/>
      <c r="F9" s="50"/>
      <c r="G9" s="51"/>
    </row>
    <row r="12" spans="1:8" x14ac:dyDescent="0.3">
      <c r="A12" s="33" t="s">
        <v>28</v>
      </c>
    </row>
    <row r="13" spans="1:8" x14ac:dyDescent="0.3">
      <c r="A13" s="5" t="s">
        <v>10</v>
      </c>
      <c r="G13" s="9">
        <v>160000</v>
      </c>
      <c r="H13" s="2" t="s">
        <v>4</v>
      </c>
    </row>
    <row r="14" spans="1:8" x14ac:dyDescent="0.3">
      <c r="A14" s="29" t="s">
        <v>34</v>
      </c>
      <c r="G14" s="9">
        <f>17238.8</f>
        <v>17238.8</v>
      </c>
      <c r="H14" s="2" t="s">
        <v>4</v>
      </c>
    </row>
    <row r="15" spans="1:8" x14ac:dyDescent="0.3">
      <c r="A15" s="5" t="s">
        <v>7</v>
      </c>
      <c r="G15" s="34" t="s">
        <v>35</v>
      </c>
    </row>
    <row r="16" spans="1:8" x14ac:dyDescent="0.3">
      <c r="A16" s="5" t="s">
        <v>36</v>
      </c>
      <c r="C16" s="29"/>
      <c r="G16" s="35">
        <v>76</v>
      </c>
      <c r="H16" s="2" t="s">
        <v>2</v>
      </c>
    </row>
    <row r="17" spans="1:8" x14ac:dyDescent="0.3">
      <c r="A17" s="5" t="s">
        <v>1</v>
      </c>
      <c r="G17" s="12" t="s">
        <v>19</v>
      </c>
    </row>
    <row r="18" spans="1:8" ht="11.25" customHeight="1" x14ac:dyDescent="0.3">
      <c r="A18" s="5"/>
    </row>
    <row r="19" spans="1:8" x14ac:dyDescent="0.3">
      <c r="A19" s="5" t="s">
        <v>21</v>
      </c>
      <c r="G19" s="9">
        <f>G14*G16/100</f>
        <v>13101.488000000001</v>
      </c>
    </row>
    <row r="20" spans="1:8" ht="11.25" customHeight="1" x14ac:dyDescent="0.3">
      <c r="A20" s="5"/>
    </row>
    <row r="21" spans="1:8" x14ac:dyDescent="0.3">
      <c r="A21" s="11" t="s">
        <v>20</v>
      </c>
      <c r="G21" s="6"/>
      <c r="H21" s="2" t="s">
        <v>2</v>
      </c>
    </row>
    <row r="22" spans="1:8" ht="16.5" customHeight="1" x14ac:dyDescent="0.3">
      <c r="G22" s="25">
        <f>G19*G21/100</f>
        <v>0</v>
      </c>
    </row>
    <row r="24" spans="1:8" x14ac:dyDescent="0.3">
      <c r="A24" s="5" t="s">
        <v>25</v>
      </c>
      <c r="G24" s="9">
        <f>G19+G22</f>
        <v>13101.488000000001</v>
      </c>
      <c r="H24" s="2" t="s">
        <v>4</v>
      </c>
    </row>
    <row r="25" spans="1:8" x14ac:dyDescent="0.3">
      <c r="A25" s="5" t="s">
        <v>8</v>
      </c>
      <c r="E25" s="29" t="s">
        <v>39</v>
      </c>
      <c r="G25" s="6"/>
      <c r="H25" s="2" t="s">
        <v>2</v>
      </c>
    </row>
    <row r="26" spans="1:8" x14ac:dyDescent="0.3">
      <c r="A26" s="5" t="s">
        <v>12</v>
      </c>
      <c r="G26" s="9">
        <f>G24*G25/100</f>
        <v>0</v>
      </c>
      <c r="H26" s="2" t="s">
        <v>4</v>
      </c>
    </row>
    <row r="28" spans="1:8" x14ac:dyDescent="0.3">
      <c r="A28" s="33" t="s">
        <v>30</v>
      </c>
    </row>
    <row r="29" spans="1:8" ht="16.5" customHeight="1" x14ac:dyDescent="0.3">
      <c r="A29" s="29" t="s">
        <v>37</v>
      </c>
      <c r="B29" s="29"/>
      <c r="C29" s="29"/>
      <c r="D29" s="29"/>
      <c r="E29" s="29"/>
      <c r="F29" s="30" t="s">
        <v>24</v>
      </c>
      <c r="G29" s="31"/>
      <c r="H29" s="29" t="s">
        <v>4</v>
      </c>
    </row>
    <row r="30" spans="1:8" ht="16.5" customHeight="1" x14ac:dyDescent="0.3">
      <c r="A30" s="36"/>
      <c r="B30" s="29"/>
      <c r="C30" s="29"/>
      <c r="D30" s="29"/>
      <c r="E30" s="29"/>
      <c r="F30" s="29"/>
      <c r="G30" s="29"/>
      <c r="H30" s="29"/>
    </row>
    <row r="31" spans="1:8" ht="16.5" customHeight="1" x14ac:dyDescent="0.3">
      <c r="A31" s="29" t="s">
        <v>38</v>
      </c>
      <c r="B31" s="29"/>
      <c r="C31" s="29"/>
      <c r="D31" s="29"/>
      <c r="E31" s="29"/>
      <c r="F31" s="30" t="s">
        <v>24</v>
      </c>
      <c r="G31" s="31"/>
      <c r="H31" s="29" t="s">
        <v>4</v>
      </c>
    </row>
    <row r="32" spans="1:8" ht="16.5" customHeight="1" x14ac:dyDescent="0.3">
      <c r="A32" s="36"/>
      <c r="B32" s="29"/>
      <c r="C32" s="29"/>
      <c r="D32" s="29"/>
      <c r="E32" s="29"/>
      <c r="F32" s="29"/>
      <c r="G32" s="32"/>
      <c r="H32" s="29"/>
    </row>
    <row r="33" spans="1:9" x14ac:dyDescent="0.3">
      <c r="A33" s="5" t="s">
        <v>11</v>
      </c>
      <c r="G33" s="9">
        <f>G29+G31</f>
        <v>0</v>
      </c>
      <c r="H33" s="2" t="s">
        <v>4</v>
      </c>
    </row>
    <row r="34" spans="1:9" x14ac:dyDescent="0.3">
      <c r="A34" s="5" t="s">
        <v>9</v>
      </c>
      <c r="E34" s="29" t="s">
        <v>39</v>
      </c>
      <c r="G34" s="6"/>
      <c r="H34" s="2" t="s">
        <v>2</v>
      </c>
    </row>
    <row r="35" spans="1:9" x14ac:dyDescent="0.3">
      <c r="A35" s="5" t="s">
        <v>13</v>
      </c>
      <c r="G35" s="9">
        <f>G33*G34/100</f>
        <v>0</v>
      </c>
      <c r="H35" s="2" t="s">
        <v>4</v>
      </c>
    </row>
    <row r="36" spans="1:9" x14ac:dyDescent="0.3">
      <c r="A36" s="5"/>
      <c r="G36" s="10"/>
    </row>
    <row r="37" spans="1:9" x14ac:dyDescent="0.3">
      <c r="A37" s="5" t="s">
        <v>26</v>
      </c>
      <c r="G37" s="9">
        <f>G24+G26+G33+G35</f>
        <v>13101.488000000001</v>
      </c>
      <c r="H37" s="2" t="s">
        <v>4</v>
      </c>
    </row>
    <row r="38" spans="1:9" x14ac:dyDescent="0.3">
      <c r="A38" s="5"/>
      <c r="G38" s="10"/>
    </row>
    <row r="39" spans="1:9" x14ac:dyDescent="0.3">
      <c r="A39" s="5"/>
      <c r="G39" s="10"/>
    </row>
    <row r="40" spans="1:9" ht="17.25" thickBot="1" x14ac:dyDescent="0.35">
      <c r="A40" s="5"/>
      <c r="G40" s="10"/>
    </row>
    <row r="41" spans="1:9" s="17" customFormat="1" ht="21" customHeight="1" x14ac:dyDescent="0.3">
      <c r="A41" s="13" t="s">
        <v>14</v>
      </c>
      <c r="B41" s="14"/>
      <c r="C41" s="14"/>
      <c r="D41" s="14"/>
      <c r="E41" s="14"/>
      <c r="F41" s="15"/>
      <c r="G41" s="16">
        <f>G37</f>
        <v>13101.488000000001</v>
      </c>
      <c r="H41" s="17" t="s">
        <v>4</v>
      </c>
      <c r="I41" s="2"/>
    </row>
    <row r="42" spans="1:9" s="17" customFormat="1" ht="21" customHeight="1" x14ac:dyDescent="0.3">
      <c r="A42" s="18" t="s">
        <v>16</v>
      </c>
      <c r="F42" s="19"/>
      <c r="G42" s="20">
        <f>G41*0.19</f>
        <v>2489.2827200000002</v>
      </c>
      <c r="H42" s="17" t="s">
        <v>4</v>
      </c>
      <c r="I42" s="2"/>
    </row>
    <row r="43" spans="1:9" s="17" customFormat="1" ht="21" customHeight="1" thickBot="1" x14ac:dyDescent="0.35">
      <c r="A43" s="21" t="s">
        <v>15</v>
      </c>
      <c r="B43" s="22"/>
      <c r="C43" s="22"/>
      <c r="D43" s="22"/>
      <c r="E43" s="22"/>
      <c r="F43" s="23"/>
      <c r="G43" s="24">
        <f>G41+G42</f>
        <v>15590.77072</v>
      </c>
      <c r="H43" s="17" t="s">
        <v>4</v>
      </c>
      <c r="I43" s="2"/>
    </row>
    <row r="44" spans="1:9" x14ac:dyDescent="0.3">
      <c r="A44" s="5"/>
      <c r="G44" s="10"/>
    </row>
    <row r="45" spans="1:9" x14ac:dyDescent="0.3">
      <c r="A45" s="5"/>
      <c r="G45" s="10"/>
    </row>
    <row r="46" spans="1:9" x14ac:dyDescent="0.3">
      <c r="A46" s="33" t="s">
        <v>29</v>
      </c>
    </row>
    <row r="47" spans="1:9" x14ac:dyDescent="0.3">
      <c r="A47" s="29" t="s">
        <v>31</v>
      </c>
      <c r="G47" s="6">
        <v>0</v>
      </c>
      <c r="H47" s="2" t="s">
        <v>3</v>
      </c>
    </row>
    <row r="48" spans="1:9" x14ac:dyDescent="0.3">
      <c r="A48" s="11"/>
      <c r="G48" s="9">
        <f>15*G47</f>
        <v>0</v>
      </c>
      <c r="H48" s="2" t="s">
        <v>4</v>
      </c>
    </row>
    <row r="49" spans="1:8" ht="9" customHeight="1" x14ac:dyDescent="0.3"/>
    <row r="50" spans="1:8" x14ac:dyDescent="0.3">
      <c r="A50" s="29" t="s">
        <v>32</v>
      </c>
      <c r="G50" s="6">
        <v>0</v>
      </c>
      <c r="H50" s="2" t="s">
        <v>3</v>
      </c>
    </row>
    <row r="51" spans="1:8" x14ac:dyDescent="0.3">
      <c r="A51" s="11"/>
      <c r="G51" s="9">
        <f>20*G50</f>
        <v>0</v>
      </c>
      <c r="H51" s="2" t="s">
        <v>4</v>
      </c>
    </row>
    <row r="52" spans="1:8" ht="9" customHeight="1" x14ac:dyDescent="0.3"/>
    <row r="53" spans="1:8" x14ac:dyDescent="0.3">
      <c r="A53" s="29" t="s">
        <v>33</v>
      </c>
      <c r="G53" s="6">
        <v>0</v>
      </c>
      <c r="H53" s="2" t="s">
        <v>3</v>
      </c>
    </row>
    <row r="54" spans="1:8" x14ac:dyDescent="0.3">
      <c r="G54" s="9">
        <f>30*G53</f>
        <v>0</v>
      </c>
      <c r="H54" s="2" t="s">
        <v>4</v>
      </c>
    </row>
    <row r="55" spans="1:8" x14ac:dyDescent="0.3">
      <c r="A55" s="5"/>
      <c r="G55" s="10"/>
    </row>
    <row r="56" spans="1:8" x14ac:dyDescent="0.3">
      <c r="A56" s="5" t="s">
        <v>22</v>
      </c>
      <c r="G56" s="9">
        <f>G48+G51+G54</f>
        <v>0</v>
      </c>
      <c r="H56" s="2" t="s">
        <v>4</v>
      </c>
    </row>
    <row r="57" spans="1:8" x14ac:dyDescent="0.3">
      <c r="A57" s="5" t="s">
        <v>27</v>
      </c>
      <c r="G57" s="9">
        <f>$G$25/100*G56</f>
        <v>0</v>
      </c>
      <c r="H57" s="2" t="s">
        <v>4</v>
      </c>
    </row>
    <row r="58" spans="1:8" x14ac:dyDescent="0.3">
      <c r="A58" s="5" t="s">
        <v>16</v>
      </c>
      <c r="G58" s="9">
        <f>0.19*(G56+G57)</f>
        <v>0</v>
      </c>
      <c r="H58" s="2" t="s">
        <v>4</v>
      </c>
    </row>
    <row r="59" spans="1:8" x14ac:dyDescent="0.3">
      <c r="A59" s="5" t="s">
        <v>23</v>
      </c>
      <c r="G59" s="9">
        <f>G56+G57+G58</f>
        <v>0</v>
      </c>
      <c r="H59" s="2" t="s">
        <v>4</v>
      </c>
    </row>
    <row r="60" spans="1:8" x14ac:dyDescent="0.3">
      <c r="A60" s="5"/>
      <c r="G60" s="10"/>
    </row>
    <row r="61" spans="1:8" x14ac:dyDescent="0.3">
      <c r="C61" s="4"/>
    </row>
    <row r="62" spans="1:8" ht="56.25" customHeight="1" x14ac:dyDescent="0.3">
      <c r="A62" s="7"/>
      <c r="B62" s="8"/>
      <c r="C62" s="39"/>
      <c r="D62" s="40"/>
      <c r="E62" s="40"/>
      <c r="F62" s="40"/>
      <c r="G62" s="40"/>
      <c r="H62" s="41"/>
    </row>
    <row r="63" spans="1:8" x14ac:dyDescent="0.3">
      <c r="A63" s="3" t="s">
        <v>5</v>
      </c>
      <c r="B63" s="3"/>
      <c r="C63" s="3" t="s">
        <v>6</v>
      </c>
    </row>
  </sheetData>
  <sheetProtection algorithmName="SHA-512" hashValue="fhK5ZkEVoHRRUSw/ikTDy+9lyCFXHLC4Qdg3qWJf79R6dC63s90Gt9dF1fbBjAhc/TDesZi3s/Efb0fZIDyqUA==" saltValue="wOnmOT0eAkngw8wC7PmwTQ==" spinCount="100000" sheet="1" objects="1" scenarios="1"/>
  <mergeCells count="7">
    <mergeCell ref="A2:H2"/>
    <mergeCell ref="A3:H3"/>
    <mergeCell ref="C62:H62"/>
    <mergeCell ref="C5:G5"/>
    <mergeCell ref="C6:G6"/>
    <mergeCell ref="C8:G8"/>
    <mergeCell ref="C9:G9"/>
  </mergeCells>
  <pageMargins left="0.70866141732283472" right="0.51181102362204722" top="0.78740157480314965" bottom="0.78740157480314965" header="0.31496062992125984" footer="0.31496062992125984"/>
  <pageSetup paperSize="9" orientation="portrait" r:id="rId1"/>
  <headerFooter>
    <oddHeader>&amp;L&amp;"Arial Narrow,Standard"&amp;10Umgestaltung Zentralhaltestelle Demianiplatz Görlitz
offenes Verfahren gem. § 15 VgV
Objektplanung Ingenieurbauwerke&amp;R&amp;"Arial Narrow,Standard"&amp;10Honorarformblatt</oddHeader>
    <oddFooter>&amp;C&amp;"Arial Narrow,Standard"&amp;10Seite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2025-01-29T14:11:27Z</cp:lastPrinted>
  <dcterms:created xsi:type="dcterms:W3CDTF">2019-06-19T12:17:42Z</dcterms:created>
  <dcterms:modified xsi:type="dcterms:W3CDTF">2025-01-30T07:23:26Z</dcterms:modified>
</cp:coreProperties>
</file>