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PROJEKTE SCHUBERT HORST\2400_VgV Wartburg\05_WBE-V3-TWP\V3-2_Bekanntmachung_final\02_Anlagen final\"/>
    </mc:Choice>
  </mc:AlternateContent>
  <xr:revisionPtr revIDLastSave="0" documentId="13_ncr:1_{B45AD26F-38A1-4D83-A524-56E8AECACA9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Honorar OPL G-I" sheetId="1" r:id="rId1"/>
  </sheets>
  <definedNames>
    <definedName name="_xlnm.Print_Area" localSheetId="0">'Honorar OPL G-I'!$A$1:$H$92</definedName>
    <definedName name="_xlnm.Print_Titles" localSheetId="0">'Honorar OPL G-I'!$1:$1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G39" i="1" l="1"/>
  <c r="G36" i="1"/>
  <c r="G33" i="1"/>
  <c r="G77" i="1" l="1"/>
  <c r="G19" i="1" l="1"/>
  <c r="G24" i="1" l="1"/>
  <c r="G41" i="1"/>
  <c r="G42" i="1" s="1"/>
  <c r="G22" i="1"/>
  <c r="G26" i="1" l="1"/>
  <c r="G43" i="1"/>
  <c r="G44" i="1" s="1"/>
  <c r="G28" i="1" l="1"/>
  <c r="G80" i="1"/>
  <c r="G81" i="1" s="1"/>
  <c r="G82" i="1" s="1"/>
</calcChain>
</file>

<file path=xl/sharedStrings.xml><?xml version="1.0" encoding="utf-8"?>
<sst xmlns="http://schemas.openxmlformats.org/spreadsheetml/2006/main" count="116" uniqueCount="64">
  <si>
    <t>Bieter:</t>
  </si>
  <si>
    <t>Honorarsatz:</t>
  </si>
  <si>
    <t>v.H.</t>
  </si>
  <si>
    <t>Besondere Leistungen:</t>
  </si>
  <si>
    <t>€/h</t>
  </si>
  <si>
    <t>€</t>
  </si>
  <si>
    <t>Ort, Datum</t>
  </si>
  <si>
    <t xml:space="preserve"> Unterschrift des Vertretungsberechtigten in Textform</t>
  </si>
  <si>
    <t>Honorarzone Grundleistungen:</t>
  </si>
  <si>
    <t>Nebenkostenpauschale Grundleistungen:</t>
  </si>
  <si>
    <t>Nebenkostenpauschale Besondere Leistungen:</t>
  </si>
  <si>
    <t>geschätzte anrechenbare Kosten (netto):</t>
  </si>
  <si>
    <t>Honorarsumme BL netto ohne NK:</t>
  </si>
  <si>
    <t>Nebenkosten GL in €:</t>
  </si>
  <si>
    <t>Nebenkosten BL in €:</t>
  </si>
  <si>
    <t>Angebotssumme brutto</t>
  </si>
  <si>
    <t>zzgl. Mehrwertsteuer 19%</t>
  </si>
  <si>
    <t>Hinweis zum Ausfüllen des Honorarformblattes: Der Bieter muss alle grün hinterlegten Felder ausfüllen.
Es sind alle Leistungen anzubieten.</t>
  </si>
  <si>
    <t>Es ist auch dann erforderlich, Eintragungen vorzunehmen, wenn Sie eine Leistung mit Null Euro bzw. Null % anbieten möchten.</t>
  </si>
  <si>
    <r>
      <t xml:space="preserve">pauschaler </t>
    </r>
    <r>
      <rPr>
        <b/>
        <sz val="11"/>
        <color theme="1"/>
        <rFont val="Arial Narrow"/>
        <family val="2"/>
      </rPr>
      <t>Zu-/ Abschlag</t>
    </r>
    <r>
      <rPr>
        <sz val="11"/>
        <color theme="1"/>
        <rFont val="Arial Narrow"/>
        <family val="2"/>
      </rPr>
      <t xml:space="preserve"> auf das ermittelte Honorar für Grundleistungen</t>
    </r>
  </si>
  <si>
    <t>Honorarsumme GL netto ohne Zu-/Abschlag</t>
  </si>
  <si>
    <t>Stundenleistungen, Ansatz für Wertungssumme netto</t>
  </si>
  <si>
    <t>Stundenleistungen, Ansatz für Wertungssumme brutto</t>
  </si>
  <si>
    <t>psch.</t>
  </si>
  <si>
    <t>Honorarsumme GL netto ohne NK:</t>
  </si>
  <si>
    <t>Basishonorarsatz</t>
  </si>
  <si>
    <t>Grundhonorar netto, 100% gemäß § 40 HOAI 2021:</t>
  </si>
  <si>
    <r>
      <t>zzgl. NK</t>
    </r>
    <r>
      <rPr>
        <sz val="11"/>
        <color theme="1"/>
        <rFont val="Arial Narrow"/>
        <family val="2"/>
      </rPr>
      <t xml:space="preserve"> (NK aus GL)</t>
    </r>
  </si>
  <si>
    <t>Gegebenenfalls Darstellung des bieterseitigen Verhandlungsbedarfs:</t>
  </si>
  <si>
    <t>Grundleistungen Fachplanung Tragwerksplanung</t>
  </si>
  <si>
    <t>Stundensätze (netto) Fachplanung Tragwerksplanung:</t>
  </si>
  <si>
    <t>Honorarformblatt</t>
  </si>
  <si>
    <t>Fachplanung Tragwerksplanung</t>
  </si>
  <si>
    <t>TWP</t>
  </si>
  <si>
    <t xml:space="preserve">Wartburg Eisenach - Sanierung Palas und Neues Treppenhaus
Dach - Fassaden - Technische Anlagen		
VgV-Verhandlungsverfahren Fachplanung Tragwerksplanung                                              </t>
  </si>
  <si>
    <r>
      <rPr>
        <b/>
        <sz val="11"/>
        <color theme="1"/>
        <rFont val="Arial Narrow"/>
        <family val="2"/>
      </rPr>
      <t>20% Umbauzuschlag</t>
    </r>
    <r>
      <rPr>
        <sz val="11"/>
        <color theme="1"/>
        <rFont val="Arial Narrow"/>
        <family val="2"/>
      </rPr>
      <t xml:space="preserve"> auf das ermittelte Honorar für Grundleistungen</t>
    </r>
  </si>
  <si>
    <t>1) Auftragnehmer (Ansatz 15 h)</t>
  </si>
  <si>
    <t>2) Mitarbeiter (Dipl.-Ing. / M.sc.) (Ansatz 20 h)</t>
  </si>
  <si>
    <t>3) technische Zeichner und sonstige Mitarbeiter (Ansatz 30 h)</t>
  </si>
  <si>
    <t>LPH 3</t>
  </si>
  <si>
    <t>LPH 4</t>
  </si>
  <si>
    <t>LPH 5</t>
  </si>
  <si>
    <t>LPH 6</t>
  </si>
  <si>
    <t>LPH 8</t>
  </si>
  <si>
    <t>Honorarsumme GL + BL netto inkl. NK</t>
  </si>
  <si>
    <t>III</t>
  </si>
  <si>
    <t>04) Teilnahme an Planungsbesprechungen (ca. 10 Planungsbesprechungen)</t>
  </si>
  <si>
    <t>06) Abstimmung, Berücksichtigung und Einarbeitung von Anforderungen aus Gestaltung und Denkmalpflege in die Tragwerksplanung</t>
  </si>
  <si>
    <t>07) Ergänzen der Statik bzw. Positionspläne um Konstruktionsskizzen (zum Beispiel Bewehrungsskizzen, Holz- und Stahlbauanschlüsse)</t>
  </si>
  <si>
    <t>08) Prüfen der Ausführungspläne Dritter auf Übereinstimmung mit der Genehmigungsplanung oder von Werkstattplänen auf Übereinstimmung mit der Ausführungsplanung</t>
  </si>
  <si>
    <t>11) Ingenieurtechnische Kontrolle der Ausführung aller Teile des Tragwerks</t>
  </si>
  <si>
    <t>12) Teilnahme an Baubesprechungen (ca. 10 Baubesprechungen)</t>
  </si>
  <si>
    <t>beabsichtigter Leistungsumfang (LPH 1-6)</t>
  </si>
  <si>
    <r>
      <t xml:space="preserve">10) Beitrag zur Leistungsbeschreibung mit Leistungsprogramm des Objektplaners </t>
    </r>
    <r>
      <rPr>
        <sz val="9"/>
        <color theme="1"/>
        <rFont val="Arial Narrow"/>
        <family val="2"/>
      </rPr>
      <t>(diese Besondere Leistung wird bei Leistungsbeschreibung mit Leistungsprogramm Grundleistung. In diesem Fall entfallen die entsprechenden Grundleistungen dieser Leistungsphase)</t>
    </r>
  </si>
  <si>
    <t>Folgende Besonderen Leistungen sind anzubieten und werden in die Gesamtsumme des Honorarangebotes eingerechnet, um das Angebot bewerten zu können. Die Beauftragung erfolgt bei Bedarf und ausdrücklich schriftlich durch den AG - siehe Vertragsmuster.</t>
  </si>
  <si>
    <t>01)  Beschaffen von Bestandsunterlagen zum Tragwerk</t>
  </si>
  <si>
    <t>02) Tragwerkstechnische Bestandsaufnahmen, Abgleich vorhandener und zukünftiger Lastansätze mit vorhandenen Konstruktionen, Aufzeigen von Änderungs-/Verstärkungsbedarf, Bedarfsplanung</t>
  </si>
  <si>
    <t>03) Ortsbesichtigung (ca. 3 Ortsbegehungen)</t>
  </si>
  <si>
    <t>05) Analysieren und Bewerten des Bestandes bei veränderter Nutzung oder verändertem Tragsystem</t>
  </si>
  <si>
    <t>09) Fortschreibung der Unterlagen der Ausführungsplanung um die Änderungen während der Bauausführung zur Bauwerksdokumentation</t>
  </si>
  <si>
    <t>13) Überwachen der Mängelbeseitigung der bei der Abnahmebegehung festgestellten Mängel des Tragwerks</t>
  </si>
  <si>
    <t>14) Bei abweichender Bestandsituation Vorgabe an die Planung zum Anpassungsbedarf und Mitwirken bei der Veranlassung der Anpassung der Planung</t>
  </si>
  <si>
    <t>15) Mitwirken bei der Prüfung von Nachtragsangeboten mit tragwerksplanerischen Belangen - Beim Bauen im Bestand</t>
  </si>
  <si>
    <t>16) Leistungen nach Errichtung des Tragwerks, zum Beispiel Beurteilungen von nachträglichen Änderungen und Einwirkungen auf das Tragwerk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</si>
</sst>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1"/>
      <color theme="0" tint="-0.14999847407452621"/>
      <name val="Arial Narrow"/>
      <family val="2"/>
    </font>
    <font>
      <b/>
      <sz val="11"/>
      <color rgb="FF0070C0"/>
      <name val="Arial Narrow"/>
      <family val="2"/>
    </font>
    <font>
      <sz val="11"/>
      <color rgb="FF0070C0"/>
      <name val="Arial Narrow"/>
      <family val="2"/>
    </font>
    <font>
      <b/>
      <u/>
      <sz val="12"/>
      <color rgb="FF0070C0"/>
      <name val="Arial Narrow"/>
      <family val="2"/>
    </font>
    <font>
      <i/>
      <sz val="11"/>
      <color rgb="FFC00000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3" tint="0.39997558519241921"/>
      <name val="Arial Narrow"/>
      <family val="2"/>
    </font>
    <font>
      <b/>
      <sz val="22"/>
      <color rgb="FF0070C0"/>
      <name val="Arial Narrow"/>
      <family val="2"/>
    </font>
    <font>
      <i/>
      <sz val="11"/>
      <color rgb="FF0070C0"/>
      <name val="Arial Narrow"/>
      <family val="2"/>
    </font>
    <font>
      <b/>
      <i/>
      <sz val="11"/>
      <color rgb="FF0070C0"/>
      <name val="Arial Narrow"/>
      <family val="2"/>
    </font>
    <font>
      <u/>
      <sz val="11"/>
      <color rgb="FF0070C0"/>
      <name val="Arial Narrow"/>
      <family val="2"/>
    </font>
    <font>
      <i/>
      <u/>
      <sz val="11"/>
      <color rgb="FF0070C0"/>
      <name val="Arial Narrow"/>
      <family val="2"/>
    </font>
    <font>
      <b/>
      <sz val="11"/>
      <color theme="9" tint="-0.249977111117893"/>
      <name val="Arial Narrow"/>
      <family val="2"/>
    </font>
    <font>
      <sz val="11"/>
      <color theme="9" tint="-0.249977111117893"/>
      <name val="Arial Narrow"/>
      <family val="2"/>
    </font>
    <font>
      <sz val="9"/>
      <color theme="1"/>
      <name val="Arial Narrow"/>
      <family val="2"/>
    </font>
    <font>
      <sz val="11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5" fontId="6" fillId="0" borderId="0" xfId="0" applyNumberFormat="1" applyFont="1"/>
    <xf numFmtId="0" fontId="8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0" xfId="0" applyFont="1"/>
    <xf numFmtId="0" fontId="8" fillId="0" borderId="21" xfId="0" applyFont="1" applyBorder="1"/>
    <xf numFmtId="0" fontId="9" fillId="0" borderId="22" xfId="0" applyFont="1" applyBorder="1"/>
    <xf numFmtId="0" fontId="8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1" fillId="0" borderId="0" xfId="0" applyFont="1"/>
    <xf numFmtId="165" fontId="10" fillId="0" borderId="0" xfId="0" applyNumberFormat="1" applyFont="1"/>
    <xf numFmtId="0" fontId="10" fillId="0" borderId="0" xfId="0" applyFont="1"/>
    <xf numFmtId="165" fontId="6" fillId="0" borderId="1" xfId="0" applyNumberFormat="1" applyFont="1" applyBorder="1"/>
    <xf numFmtId="4" fontId="1" fillId="2" borderId="1" xfId="0" applyNumberFormat="1" applyFont="1" applyFill="1" applyBorder="1" applyProtection="1">
      <protection locked="0"/>
    </xf>
    <xf numFmtId="4" fontId="1" fillId="0" borderId="1" xfId="0" applyNumberFormat="1" applyFont="1" applyBorder="1"/>
    <xf numFmtId="165" fontId="9" fillId="0" borderId="0" xfId="0" applyNumberFormat="1" applyFont="1"/>
    <xf numFmtId="0" fontId="1" fillId="0" borderId="0" xfId="0" applyFont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14" xfId="0" applyFont="1" applyBorder="1" applyProtection="1">
      <protection locked="0"/>
    </xf>
    <xf numFmtId="0" fontId="5" fillId="0" borderId="18" xfId="0" applyFont="1" applyBorder="1"/>
    <xf numFmtId="0" fontId="1" fillId="0" borderId="19" xfId="0" applyFont="1" applyBorder="1"/>
    <xf numFmtId="0" fontId="5" fillId="0" borderId="21" xfId="0" applyFont="1" applyBorder="1"/>
    <xf numFmtId="0" fontId="5" fillId="0" borderId="23" xfId="0" applyFont="1" applyBorder="1"/>
    <xf numFmtId="0" fontId="1" fillId="0" borderId="24" xfId="0" applyFont="1" applyBorder="1"/>
    <xf numFmtId="0" fontId="11" fillId="0" borderId="0" xfId="0" applyFont="1"/>
    <xf numFmtId="0" fontId="13" fillId="0" borderId="0" xfId="0" applyFont="1" applyAlignment="1">
      <alignment vertical="center"/>
    </xf>
    <xf numFmtId="165" fontId="14" fillId="0" borderId="0" xfId="0" applyNumberFormat="1" applyFont="1"/>
    <xf numFmtId="0" fontId="1" fillId="0" borderId="0" xfId="0" applyFont="1" applyAlignment="1">
      <alignment horizontal="right"/>
    </xf>
    <xf numFmtId="49" fontId="15" fillId="0" borderId="0" xfId="1" applyNumberFormat="1" applyFont="1" applyAlignment="1">
      <alignment wrapText="1"/>
    </xf>
    <xf numFmtId="0" fontId="16" fillId="0" borderId="0" xfId="0" applyFont="1" applyAlignment="1">
      <alignment wrapText="1"/>
    </xf>
    <xf numFmtId="49" fontId="15" fillId="0" borderId="0" xfId="1" applyNumberFormat="1" applyFont="1" applyAlignment="1">
      <alignment horizontal="right" wrapText="1"/>
    </xf>
    <xf numFmtId="0" fontId="18" fillId="3" borderId="28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165" fontId="19" fillId="0" borderId="1" xfId="0" applyNumberFormat="1" applyFont="1" applyBorder="1"/>
    <xf numFmtId="165" fontId="20" fillId="0" borderId="1" xfId="0" applyNumberFormat="1" applyFont="1" applyBorder="1"/>
    <xf numFmtId="1" fontId="19" fillId="0" borderId="0" xfId="0" applyNumberFormat="1" applyFont="1" applyAlignment="1">
      <alignment horizontal="center"/>
    </xf>
    <xf numFmtId="0" fontId="12" fillId="0" borderId="0" xfId="0" applyFont="1"/>
    <xf numFmtId="165" fontId="9" fillId="0" borderId="15" xfId="0" applyNumberFormat="1" applyFont="1" applyBorder="1"/>
    <xf numFmtId="165" fontId="9" fillId="0" borderId="16" xfId="0" applyNumberFormat="1" applyFont="1" applyBorder="1"/>
    <xf numFmtId="165" fontId="8" fillId="0" borderId="17" xfId="0" applyNumberFormat="1" applyFont="1" applyBorder="1"/>
    <xf numFmtId="165" fontId="1" fillId="0" borderId="1" xfId="0" applyNumberFormat="1" applyFont="1" applyBorder="1"/>
    <xf numFmtId="165" fontId="1" fillId="0" borderId="0" xfId="0" applyNumberFormat="1" applyFont="1"/>
    <xf numFmtId="165" fontId="1" fillId="0" borderId="15" xfId="0" applyNumberFormat="1" applyFont="1" applyBorder="1"/>
    <xf numFmtId="165" fontId="1" fillId="0" borderId="16" xfId="0" applyNumberFormat="1" applyFont="1" applyBorder="1"/>
    <xf numFmtId="165" fontId="5" fillId="0" borderId="17" xfId="0" applyNumberFormat="1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6" fillId="2" borderId="1" xfId="0" applyNumberFormat="1" applyFont="1" applyFill="1" applyBorder="1" applyProtection="1">
      <protection locked="0"/>
    </xf>
    <xf numFmtId="0" fontId="21" fillId="0" borderId="0" xfId="0" applyFont="1"/>
    <xf numFmtId="4" fontId="6" fillId="0" borderId="0" xfId="0" applyNumberFormat="1" applyFont="1" applyProtection="1">
      <protection locked="0"/>
    </xf>
    <xf numFmtId="0" fontId="22" fillId="0" borderId="0" xfId="0" applyFont="1"/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4" fontId="1" fillId="4" borderId="0" xfId="0" applyNumberFormat="1" applyFont="1" applyFill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2" fillId="2" borderId="10" xfId="0" applyFont="1" applyFill="1" applyBorder="1" applyAlignment="1" applyProtection="1">
      <alignment horizontal="left" wrapText="1"/>
      <protection locked="0"/>
    </xf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15" fillId="0" borderId="0" xfId="1" applyNumberFormat="1" applyFont="1" applyAlignment="1">
      <alignment wrapText="1"/>
    </xf>
    <xf numFmtId="0" fontId="16" fillId="0" borderId="0" xfId="0" applyFont="1" applyAlignment="1">
      <alignment wrapText="1"/>
    </xf>
    <xf numFmtId="49" fontId="15" fillId="0" borderId="0" xfId="1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49" fontId="7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2" borderId="12" xfId="0" applyFont="1" applyFill="1" applyBorder="1" applyAlignment="1" applyProtection="1">
      <alignment horizontal="left" wrapText="1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7" fillId="0" borderId="26" xfId="0" applyFont="1" applyBorder="1" applyAlignment="1">
      <alignment vertical="center" wrapText="1"/>
    </xf>
    <xf numFmtId="0" fontId="0" fillId="0" borderId="27" xfId="0" applyBorder="1" applyAlignment="1">
      <alignment wrapText="1"/>
    </xf>
  </cellXfs>
  <cellStyles count="3">
    <cellStyle name="Dezimal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2"/>
  <sheetViews>
    <sheetView showGridLines="0" tabSelected="1" view="pageLayout" topLeftCell="A31" zoomScaleNormal="100" zoomScaleSheetLayoutView="100" workbookViewId="0">
      <selection activeCell="G35" sqref="G35"/>
    </sheetView>
  </sheetViews>
  <sheetFormatPr baseColWidth="10" defaultColWidth="11.42578125" defaultRowHeight="16.5" x14ac:dyDescent="0.3"/>
  <cols>
    <col min="1" max="1" width="16.28515625" style="1" customWidth="1"/>
    <col min="2" max="2" width="3.140625" style="1" customWidth="1"/>
    <col min="3" max="3" width="21" style="1" bestFit="1" customWidth="1"/>
    <col min="4" max="4" width="1.42578125" style="1" customWidth="1"/>
    <col min="5" max="5" width="26.7109375" style="1" customWidth="1"/>
    <col min="6" max="6" width="5.28515625" style="1" bestFit="1" customWidth="1"/>
    <col min="7" max="7" width="15.5703125" style="1" bestFit="1" customWidth="1"/>
    <col min="8" max="8" width="3.85546875" style="1" bestFit="1" customWidth="1"/>
    <col min="9" max="9" width="12.5703125" style="1" bestFit="1" customWidth="1"/>
    <col min="10" max="10" width="12.5703125" style="1" customWidth="1"/>
    <col min="11" max="16384" width="11.42578125" style="1"/>
  </cols>
  <sheetData>
    <row r="1" spans="1:10" ht="50.1" customHeight="1" x14ac:dyDescent="0.3">
      <c r="A1" s="68" t="s">
        <v>34</v>
      </c>
      <c r="B1" s="69"/>
      <c r="C1" s="69"/>
      <c r="D1" s="69"/>
      <c r="E1" s="69"/>
      <c r="F1" s="70" t="s">
        <v>31</v>
      </c>
      <c r="G1" s="71"/>
    </row>
    <row r="2" spans="1:10" ht="16.5" customHeight="1" x14ac:dyDescent="0.3">
      <c r="A2" s="33"/>
      <c r="B2" s="34"/>
      <c r="C2" s="34"/>
      <c r="D2" s="34"/>
      <c r="E2" s="34"/>
      <c r="F2" s="35"/>
      <c r="G2" s="56"/>
    </row>
    <row r="3" spans="1:10" ht="35.25" customHeight="1" x14ac:dyDescent="0.3">
      <c r="A3" s="72" t="s">
        <v>17</v>
      </c>
      <c r="B3" s="73"/>
      <c r="C3" s="73"/>
      <c r="D3" s="73"/>
      <c r="E3" s="73"/>
      <c r="F3" s="73"/>
      <c r="G3" s="73"/>
      <c r="H3" s="73"/>
    </row>
    <row r="4" spans="1:10" ht="30.75" customHeight="1" x14ac:dyDescent="0.3">
      <c r="A4" s="72" t="s">
        <v>18</v>
      </c>
      <c r="B4" s="72"/>
      <c r="C4" s="72"/>
      <c r="D4" s="72"/>
      <c r="E4" s="72"/>
      <c r="F4" s="72"/>
      <c r="G4" s="72"/>
      <c r="H4" s="72"/>
    </row>
    <row r="6" spans="1:10" ht="22.5" customHeight="1" x14ac:dyDescent="0.3">
      <c r="A6" s="1" t="s">
        <v>0</v>
      </c>
      <c r="C6" s="74"/>
      <c r="D6" s="75"/>
      <c r="E6" s="75"/>
      <c r="F6" s="75"/>
      <c r="G6" s="76"/>
      <c r="I6" s="16"/>
      <c r="J6" s="15"/>
    </row>
    <row r="7" spans="1:10" ht="22.5" customHeight="1" x14ac:dyDescent="0.3">
      <c r="C7" s="61"/>
      <c r="D7" s="62"/>
      <c r="E7" s="62"/>
      <c r="F7" s="62"/>
      <c r="G7" s="63"/>
      <c r="I7" s="16"/>
      <c r="J7" s="15"/>
    </row>
    <row r="8" spans="1:10" ht="22.5" customHeight="1" x14ac:dyDescent="0.3">
      <c r="C8" s="61"/>
      <c r="D8" s="62"/>
      <c r="E8" s="62"/>
      <c r="F8" s="62"/>
      <c r="G8" s="63"/>
      <c r="I8" s="16"/>
      <c r="J8" s="15"/>
    </row>
    <row r="9" spans="1:10" ht="22.5" customHeight="1" x14ac:dyDescent="0.3">
      <c r="C9" s="80"/>
      <c r="D9" s="81"/>
      <c r="E9" s="81"/>
      <c r="F9" s="81"/>
      <c r="G9" s="82"/>
      <c r="I9" s="16"/>
      <c r="J9" s="15"/>
    </row>
    <row r="10" spans="1:10" x14ac:dyDescent="0.3">
      <c r="I10" s="16"/>
      <c r="J10" s="15"/>
    </row>
    <row r="11" spans="1:10" ht="42" customHeight="1" x14ac:dyDescent="0.3">
      <c r="A11" s="85" t="s">
        <v>32</v>
      </c>
      <c r="B11" s="86"/>
      <c r="C11" s="86"/>
      <c r="D11" s="86"/>
      <c r="E11" s="86"/>
      <c r="F11" s="86"/>
      <c r="G11" s="36" t="s">
        <v>33</v>
      </c>
      <c r="I11" s="16"/>
      <c r="J11" s="15"/>
    </row>
    <row r="12" spans="1:10" s="14" customFormat="1" x14ac:dyDescent="0.3">
      <c r="A12" s="30" t="s">
        <v>29</v>
      </c>
    </row>
    <row r="13" spans="1:10" s="14" customFormat="1" x14ac:dyDescent="0.3">
      <c r="A13" s="3" t="s">
        <v>11</v>
      </c>
      <c r="G13" s="38">
        <v>1377787.5</v>
      </c>
      <c r="H13" s="14" t="s">
        <v>5</v>
      </c>
    </row>
    <row r="14" spans="1:10" s="14" customFormat="1" x14ac:dyDescent="0.3">
      <c r="A14" s="14" t="s">
        <v>26</v>
      </c>
      <c r="E14" s="57"/>
      <c r="G14" s="38">
        <v>98959.99</v>
      </c>
      <c r="H14" s="14" t="s">
        <v>5</v>
      </c>
      <c r="I14" s="31"/>
    </row>
    <row r="15" spans="1:10" s="14" customFormat="1" x14ac:dyDescent="0.3">
      <c r="A15" s="3" t="s">
        <v>8</v>
      </c>
      <c r="E15" s="57"/>
      <c r="G15" s="58" t="s">
        <v>45</v>
      </c>
    </row>
    <row r="16" spans="1:10" s="14" customFormat="1" x14ac:dyDescent="0.3">
      <c r="A16" s="3" t="s">
        <v>52</v>
      </c>
      <c r="G16" s="40">
        <v>100</v>
      </c>
      <c r="H16" s="14" t="s">
        <v>2</v>
      </c>
    </row>
    <row r="17" spans="1:8" s="14" customFormat="1" x14ac:dyDescent="0.3">
      <c r="A17" s="3" t="s">
        <v>1</v>
      </c>
      <c r="G17" s="40" t="s">
        <v>25</v>
      </c>
    </row>
    <row r="18" spans="1:8" s="14" customFormat="1" ht="11.25" customHeight="1" x14ac:dyDescent="0.3">
      <c r="A18" s="3"/>
    </row>
    <row r="19" spans="1:8" s="14" customFormat="1" x14ac:dyDescent="0.3">
      <c r="A19" s="3" t="s">
        <v>20</v>
      </c>
      <c r="G19" s="39">
        <f>G14*G16/100</f>
        <v>98959.99</v>
      </c>
    </row>
    <row r="20" spans="1:8" s="14" customFormat="1" ht="11.25" customHeight="1" x14ac:dyDescent="0.3">
      <c r="A20" s="3"/>
    </row>
    <row r="21" spans="1:8" s="14" customFormat="1" x14ac:dyDescent="0.3">
      <c r="A21" s="14" t="s">
        <v>19</v>
      </c>
      <c r="G21" s="18"/>
      <c r="H21" s="14" t="s">
        <v>2</v>
      </c>
    </row>
    <row r="22" spans="1:8" s="14" customFormat="1" ht="16.5" customHeight="1" x14ac:dyDescent="0.3">
      <c r="G22" s="19">
        <f>G19*G21/100</f>
        <v>0</v>
      </c>
    </row>
    <row r="23" spans="1:8" s="14" customFormat="1" x14ac:dyDescent="0.3"/>
    <row r="24" spans="1:8" s="14" customFormat="1" ht="16.5" customHeight="1" x14ac:dyDescent="0.3">
      <c r="A24" s="14" t="s">
        <v>35</v>
      </c>
      <c r="G24" s="19">
        <f>G19*0.2</f>
        <v>19791.998000000003</v>
      </c>
    </row>
    <row r="25" spans="1:8" s="14" customFormat="1" x14ac:dyDescent="0.3"/>
    <row r="26" spans="1:8" s="14" customFormat="1" x14ac:dyDescent="0.3">
      <c r="A26" s="3" t="s">
        <v>24</v>
      </c>
      <c r="G26" s="17">
        <f>G19+G22+G24</f>
        <v>118751.98800000001</v>
      </c>
      <c r="H26" s="14" t="s">
        <v>5</v>
      </c>
    </row>
    <row r="27" spans="1:8" s="14" customFormat="1" x14ac:dyDescent="0.3">
      <c r="A27" s="3" t="s">
        <v>9</v>
      </c>
      <c r="G27" s="18"/>
      <c r="H27" s="14" t="s">
        <v>2</v>
      </c>
    </row>
    <row r="28" spans="1:8" s="14" customFormat="1" x14ac:dyDescent="0.3">
      <c r="A28" s="3" t="s">
        <v>13</v>
      </c>
      <c r="G28" s="17">
        <f>G26*G27/100</f>
        <v>0</v>
      </c>
      <c r="H28" s="14" t="s">
        <v>5</v>
      </c>
    </row>
    <row r="29" spans="1:8" s="14" customFormat="1" x14ac:dyDescent="0.3"/>
    <row r="30" spans="1:8" s="14" customFormat="1" ht="16.5" customHeight="1" x14ac:dyDescent="0.3">
      <c r="A30" s="3"/>
      <c r="G30" s="4"/>
    </row>
    <row r="31" spans="1:8" s="14" customFormat="1" x14ac:dyDescent="0.3">
      <c r="A31" s="30" t="s">
        <v>30</v>
      </c>
    </row>
    <row r="32" spans="1:8" s="14" customFormat="1" x14ac:dyDescent="0.3">
      <c r="A32" s="14" t="s">
        <v>36</v>
      </c>
      <c r="G32" s="18"/>
      <c r="H32" s="14" t="s">
        <v>4</v>
      </c>
    </row>
    <row r="33" spans="1:8" s="14" customFormat="1" x14ac:dyDescent="0.3">
      <c r="G33" s="45">
        <f>15*G32</f>
        <v>0</v>
      </c>
      <c r="H33" s="14" t="s">
        <v>5</v>
      </c>
    </row>
    <row r="34" spans="1:8" s="14" customFormat="1" ht="9" customHeight="1" x14ac:dyDescent="0.3"/>
    <row r="35" spans="1:8" s="14" customFormat="1" x14ac:dyDescent="0.3">
      <c r="A35" s="14" t="s">
        <v>37</v>
      </c>
      <c r="G35" s="18"/>
      <c r="H35" s="14" t="s">
        <v>4</v>
      </c>
    </row>
    <row r="36" spans="1:8" s="14" customFormat="1" x14ac:dyDescent="0.3">
      <c r="G36" s="45">
        <f>20*G35</f>
        <v>0</v>
      </c>
      <c r="H36" s="14" t="s">
        <v>5</v>
      </c>
    </row>
    <row r="37" spans="1:8" s="14" customFormat="1" ht="9" customHeight="1" x14ac:dyDescent="0.3"/>
    <row r="38" spans="1:8" s="14" customFormat="1" x14ac:dyDescent="0.3">
      <c r="A38" s="14" t="s">
        <v>38</v>
      </c>
      <c r="G38" s="18"/>
      <c r="H38" s="14" t="s">
        <v>4</v>
      </c>
    </row>
    <row r="39" spans="1:8" s="14" customFormat="1" x14ac:dyDescent="0.3">
      <c r="G39" s="45">
        <f>30*G38</f>
        <v>0</v>
      </c>
      <c r="H39" s="14" t="s">
        <v>5</v>
      </c>
    </row>
    <row r="40" spans="1:8" s="14" customFormat="1" ht="17.25" thickBot="1" x14ac:dyDescent="0.35">
      <c r="A40" s="3"/>
      <c r="G40" s="46"/>
    </row>
    <row r="41" spans="1:8" s="14" customFormat="1" x14ac:dyDescent="0.3">
      <c r="A41" s="24" t="s">
        <v>21</v>
      </c>
      <c r="B41" s="25"/>
      <c r="C41" s="25"/>
      <c r="D41" s="25"/>
      <c r="E41" s="25"/>
      <c r="F41" s="25"/>
      <c r="G41" s="47">
        <f>G33+G36+G39</f>
        <v>0</v>
      </c>
      <c r="H41" s="14" t="s">
        <v>5</v>
      </c>
    </row>
    <row r="42" spans="1:8" s="14" customFormat="1" x14ac:dyDescent="0.3">
      <c r="A42" s="26" t="s">
        <v>27</v>
      </c>
      <c r="G42" s="48">
        <f>G27/100*G41</f>
        <v>0</v>
      </c>
      <c r="H42" s="14" t="s">
        <v>5</v>
      </c>
    </row>
    <row r="43" spans="1:8" s="14" customFormat="1" x14ac:dyDescent="0.3">
      <c r="A43" s="26" t="s">
        <v>16</v>
      </c>
      <c r="G43" s="48">
        <f>0.19*(G41+G42)</f>
        <v>0</v>
      </c>
      <c r="H43" s="14" t="s">
        <v>5</v>
      </c>
    </row>
    <row r="44" spans="1:8" s="14" customFormat="1" ht="17.25" thickBot="1" x14ac:dyDescent="0.35">
      <c r="A44" s="27" t="s">
        <v>22</v>
      </c>
      <c r="B44" s="28"/>
      <c r="C44" s="28"/>
      <c r="D44" s="28"/>
      <c r="E44" s="28"/>
      <c r="F44" s="28"/>
      <c r="G44" s="49">
        <f>G41+G42+G43</f>
        <v>0</v>
      </c>
      <c r="H44" s="14" t="s">
        <v>5</v>
      </c>
    </row>
    <row r="45" spans="1:8" s="14" customFormat="1" ht="16.5" customHeight="1" x14ac:dyDescent="0.3">
      <c r="A45" s="29"/>
      <c r="G45" s="4"/>
    </row>
    <row r="46" spans="1:8" s="14" customFormat="1" ht="16.5" customHeight="1" x14ac:dyDescent="0.3">
      <c r="A46" s="29"/>
      <c r="G46" s="4"/>
    </row>
    <row r="47" spans="1:8" s="14" customFormat="1" x14ac:dyDescent="0.3">
      <c r="A47" s="30" t="s">
        <v>3</v>
      </c>
    </row>
    <row r="48" spans="1:8" s="14" customFormat="1" ht="48.75" customHeight="1" x14ac:dyDescent="0.3">
      <c r="A48" s="64" t="s">
        <v>54</v>
      </c>
      <c r="B48" s="65"/>
      <c r="C48" s="65"/>
      <c r="D48" s="65"/>
      <c r="E48" s="65"/>
      <c r="F48" s="65"/>
      <c r="G48" s="65"/>
    </row>
    <row r="49" spans="1:8" s="14" customFormat="1" ht="16.5" customHeight="1" x14ac:dyDescent="0.3">
      <c r="A49" s="55"/>
    </row>
    <row r="50" spans="1:8" s="14" customFormat="1" ht="50.1" customHeight="1" x14ac:dyDescent="0.3">
      <c r="A50" s="66" t="s">
        <v>55</v>
      </c>
      <c r="B50" s="67"/>
      <c r="C50" s="67"/>
      <c r="D50" s="67"/>
      <c r="E50" s="67"/>
      <c r="F50" s="32" t="s">
        <v>23</v>
      </c>
      <c r="G50" s="52"/>
      <c r="H50" s="14" t="s">
        <v>5</v>
      </c>
    </row>
    <row r="51" spans="1:8" s="14" customFormat="1" ht="50.1" customHeight="1" x14ac:dyDescent="0.3">
      <c r="A51" s="66" t="s">
        <v>56</v>
      </c>
      <c r="B51" s="67"/>
      <c r="C51" s="67"/>
      <c r="D51" s="67"/>
      <c r="E51" s="67"/>
      <c r="F51" s="32" t="s">
        <v>23</v>
      </c>
      <c r="G51" s="52"/>
      <c r="H51" s="14" t="s">
        <v>5</v>
      </c>
    </row>
    <row r="52" spans="1:8" s="14" customFormat="1" ht="50.1" customHeight="1" x14ac:dyDescent="0.3">
      <c r="A52" s="66" t="s">
        <v>57</v>
      </c>
      <c r="B52" s="67"/>
      <c r="C52" s="67"/>
      <c r="D52" s="67"/>
      <c r="E52" s="67"/>
      <c r="F52" s="32" t="s">
        <v>23</v>
      </c>
      <c r="G52" s="52"/>
      <c r="H52" s="14" t="s">
        <v>5</v>
      </c>
    </row>
    <row r="53" spans="1:8" s="14" customFormat="1" ht="50.1" customHeight="1" x14ac:dyDescent="0.3">
      <c r="A53" s="66" t="s">
        <v>46</v>
      </c>
      <c r="B53" s="67"/>
      <c r="C53" s="67"/>
      <c r="D53" s="67"/>
      <c r="E53" s="67"/>
      <c r="F53" s="32" t="s">
        <v>23</v>
      </c>
      <c r="G53" s="52"/>
      <c r="H53" s="14" t="s">
        <v>5</v>
      </c>
    </row>
    <row r="54" spans="1:8" s="14" customFormat="1" ht="50.1" customHeight="1" x14ac:dyDescent="0.3">
      <c r="A54" s="66" t="s">
        <v>58</v>
      </c>
      <c r="B54" s="67"/>
      <c r="C54" s="67"/>
      <c r="D54" s="67"/>
      <c r="E54" s="67"/>
      <c r="F54" s="32" t="s">
        <v>23</v>
      </c>
      <c r="G54" s="52"/>
      <c r="H54" s="14" t="s">
        <v>5</v>
      </c>
    </row>
    <row r="55" spans="1:8" s="14" customFormat="1" ht="16.5" customHeight="1" x14ac:dyDescent="0.3">
      <c r="A55" s="50"/>
      <c r="B55" s="51"/>
      <c r="C55" s="51"/>
      <c r="D55" s="51"/>
      <c r="E55" s="51"/>
      <c r="F55" s="32"/>
      <c r="G55" s="54"/>
    </row>
    <row r="56" spans="1:8" s="14" customFormat="1" ht="16.5" customHeight="1" x14ac:dyDescent="0.3">
      <c r="A56" s="55" t="s">
        <v>39</v>
      </c>
    </row>
    <row r="57" spans="1:8" s="14" customFormat="1" ht="50.1" customHeight="1" x14ac:dyDescent="0.3">
      <c r="A57" s="66" t="s">
        <v>47</v>
      </c>
      <c r="B57" s="67"/>
      <c r="C57" s="67"/>
      <c r="D57" s="67"/>
      <c r="E57" s="67"/>
      <c r="F57" s="32" t="s">
        <v>23</v>
      </c>
      <c r="G57" s="18"/>
      <c r="H57" s="14" t="s">
        <v>5</v>
      </c>
    </row>
    <row r="58" spans="1:8" s="14" customFormat="1" ht="16.5" customHeight="1" x14ac:dyDescent="0.3">
      <c r="A58" s="55" t="s">
        <v>40</v>
      </c>
    </row>
    <row r="59" spans="1:8" s="14" customFormat="1" ht="50.1" customHeight="1" x14ac:dyDescent="0.3">
      <c r="A59" s="66" t="s">
        <v>48</v>
      </c>
      <c r="B59" s="67"/>
      <c r="C59" s="67"/>
      <c r="D59" s="67"/>
      <c r="E59" s="67"/>
      <c r="F59" s="32" t="s">
        <v>23</v>
      </c>
      <c r="G59" s="18"/>
      <c r="H59" s="14" t="s">
        <v>5</v>
      </c>
    </row>
    <row r="60" spans="1:8" s="14" customFormat="1" ht="16.5" customHeight="1" x14ac:dyDescent="0.3">
      <c r="A60" s="55" t="s">
        <v>41</v>
      </c>
    </row>
    <row r="61" spans="1:8" s="14" customFormat="1" ht="50.1" customHeight="1" x14ac:dyDescent="0.3">
      <c r="A61" s="66" t="s">
        <v>49</v>
      </c>
      <c r="B61" s="67"/>
      <c r="C61" s="67"/>
      <c r="D61" s="67"/>
      <c r="E61" s="67"/>
      <c r="F61" s="32" t="s">
        <v>23</v>
      </c>
      <c r="G61" s="18"/>
      <c r="H61" s="14" t="s">
        <v>5</v>
      </c>
    </row>
    <row r="62" spans="1:8" s="14" customFormat="1" ht="50.1" customHeight="1" x14ac:dyDescent="0.3">
      <c r="A62" s="66" t="s">
        <v>59</v>
      </c>
      <c r="B62" s="67"/>
      <c r="C62" s="67"/>
      <c r="D62" s="67"/>
      <c r="E62" s="67"/>
      <c r="F62" s="32" t="s">
        <v>23</v>
      </c>
      <c r="G62" s="52"/>
      <c r="H62" s="14" t="s">
        <v>5</v>
      </c>
    </row>
    <row r="63" spans="1:8" s="14" customFormat="1" ht="16.5" customHeight="1" x14ac:dyDescent="0.3">
      <c r="A63" s="55" t="s">
        <v>42</v>
      </c>
    </row>
    <row r="64" spans="1:8" s="14" customFormat="1" ht="50.1" customHeight="1" x14ac:dyDescent="0.3">
      <c r="A64" s="66" t="s">
        <v>53</v>
      </c>
      <c r="B64" s="67"/>
      <c r="C64" s="67"/>
      <c r="D64" s="67"/>
      <c r="E64" s="67"/>
      <c r="F64" s="32" t="s">
        <v>23</v>
      </c>
      <c r="G64" s="18"/>
      <c r="H64" s="14" t="s">
        <v>5</v>
      </c>
    </row>
    <row r="65" spans="1:9" s="14" customFormat="1" ht="16.5" customHeight="1" x14ac:dyDescent="0.3">
      <c r="A65" s="50"/>
      <c r="B65" s="51"/>
      <c r="C65" s="51"/>
      <c r="D65" s="51"/>
      <c r="E65" s="51"/>
      <c r="F65" s="32"/>
      <c r="G65" s="59"/>
    </row>
    <row r="66" spans="1:9" s="14" customFormat="1" ht="16.5" customHeight="1" x14ac:dyDescent="0.3">
      <c r="A66" s="50"/>
      <c r="B66" s="51"/>
      <c r="C66" s="51"/>
      <c r="D66" s="51"/>
      <c r="E66" s="51"/>
      <c r="F66" s="32"/>
      <c r="G66" s="59"/>
    </row>
    <row r="67" spans="1:9" s="14" customFormat="1" ht="16.5" customHeight="1" x14ac:dyDescent="0.3">
      <c r="A67" s="53" t="s">
        <v>43</v>
      </c>
    </row>
    <row r="68" spans="1:9" s="14" customFormat="1" ht="50.1" customHeight="1" x14ac:dyDescent="0.3">
      <c r="A68" s="66" t="s">
        <v>50</v>
      </c>
      <c r="B68" s="67"/>
      <c r="C68" s="67"/>
      <c r="D68" s="67"/>
      <c r="E68" s="67"/>
      <c r="F68" s="32" t="s">
        <v>23</v>
      </c>
      <c r="G68" s="18"/>
      <c r="H68" s="14" t="s">
        <v>5</v>
      </c>
    </row>
    <row r="69" spans="1:9" s="14" customFormat="1" ht="50.1" customHeight="1" x14ac:dyDescent="0.3">
      <c r="A69" s="66" t="s">
        <v>51</v>
      </c>
      <c r="B69" s="67"/>
      <c r="C69" s="67"/>
      <c r="D69" s="67"/>
      <c r="E69" s="67"/>
      <c r="F69" s="32" t="s">
        <v>23</v>
      </c>
      <c r="G69" s="18"/>
      <c r="H69" s="14" t="s">
        <v>5</v>
      </c>
    </row>
    <row r="70" spans="1:9" s="14" customFormat="1" ht="50.1" customHeight="1" x14ac:dyDescent="0.3">
      <c r="A70" s="66" t="s">
        <v>60</v>
      </c>
      <c r="B70" s="67"/>
      <c r="C70" s="67"/>
      <c r="D70" s="67"/>
      <c r="E70" s="67"/>
      <c r="F70" s="32" t="s">
        <v>23</v>
      </c>
      <c r="G70" s="18"/>
      <c r="H70" s="14" t="s">
        <v>5</v>
      </c>
    </row>
    <row r="71" spans="1:9" s="14" customFormat="1" ht="50.1" customHeight="1" x14ac:dyDescent="0.3">
      <c r="A71" s="66" t="s">
        <v>61</v>
      </c>
      <c r="B71" s="67"/>
      <c r="C71" s="67"/>
      <c r="D71" s="67"/>
      <c r="E71" s="67"/>
      <c r="F71" s="32" t="s">
        <v>23</v>
      </c>
      <c r="G71" s="18"/>
      <c r="H71" s="14" t="s">
        <v>5</v>
      </c>
    </row>
    <row r="72" spans="1:9" s="14" customFormat="1" ht="50.1" customHeight="1" x14ac:dyDescent="0.3">
      <c r="A72" s="66" t="s">
        <v>62</v>
      </c>
      <c r="B72" s="67"/>
      <c r="C72" s="67"/>
      <c r="D72" s="67"/>
      <c r="E72" s="67"/>
      <c r="F72" s="32" t="s">
        <v>23</v>
      </c>
      <c r="G72" s="52"/>
      <c r="H72" s="14" t="s">
        <v>5</v>
      </c>
    </row>
    <row r="73" spans="1:9" s="14" customFormat="1" ht="50.1" customHeight="1" x14ac:dyDescent="0.3">
      <c r="A73" s="66" t="s">
        <v>63</v>
      </c>
      <c r="B73" s="67"/>
      <c r="C73" s="67"/>
      <c r="D73" s="67"/>
      <c r="E73" s="67"/>
      <c r="F73" s="32" t="s">
        <v>23</v>
      </c>
      <c r="G73" s="52"/>
      <c r="H73" s="14" t="s">
        <v>5</v>
      </c>
    </row>
    <row r="74" spans="1:9" s="14" customFormat="1" ht="8.25" customHeight="1" x14ac:dyDescent="0.3"/>
    <row r="75" spans="1:9" s="14" customFormat="1" x14ac:dyDescent="0.3">
      <c r="A75" s="3" t="s">
        <v>12</v>
      </c>
      <c r="G75" s="17">
        <f>SUM(G50:G73)</f>
        <v>0</v>
      </c>
      <c r="H75" s="14" t="s">
        <v>5</v>
      </c>
    </row>
    <row r="76" spans="1:9" s="14" customFormat="1" x14ac:dyDescent="0.3">
      <c r="A76" s="3" t="s">
        <v>10</v>
      </c>
      <c r="G76" s="18"/>
      <c r="H76" s="14" t="s">
        <v>2</v>
      </c>
    </row>
    <row r="77" spans="1:9" s="14" customFormat="1" x14ac:dyDescent="0.3">
      <c r="A77" s="3" t="s">
        <v>14</v>
      </c>
      <c r="G77" s="17">
        <f>G75*G76/100</f>
        <v>0</v>
      </c>
      <c r="H77" s="14" t="s">
        <v>5</v>
      </c>
    </row>
    <row r="78" spans="1:9" s="14" customFormat="1" x14ac:dyDescent="0.3">
      <c r="A78" s="3"/>
      <c r="G78" s="4"/>
    </row>
    <row r="79" spans="1:9" s="14" customFormat="1" ht="17.25" thickBot="1" x14ac:dyDescent="0.35">
      <c r="A79" s="3"/>
      <c r="G79" s="4"/>
    </row>
    <row r="80" spans="1:9" s="8" customFormat="1" ht="21" customHeight="1" x14ac:dyDescent="0.25">
      <c r="A80" s="5" t="s">
        <v>44</v>
      </c>
      <c r="B80" s="6"/>
      <c r="C80" s="6"/>
      <c r="D80" s="6"/>
      <c r="E80" s="6"/>
      <c r="F80" s="7"/>
      <c r="G80" s="42">
        <f>G26+G28+G41+G42+G75+G77</f>
        <v>118751.98800000001</v>
      </c>
      <c r="H80" s="8" t="s">
        <v>5</v>
      </c>
      <c r="I80" s="20"/>
    </row>
    <row r="81" spans="1:8" s="8" customFormat="1" ht="21" customHeight="1" x14ac:dyDescent="0.25">
      <c r="A81" s="9" t="s">
        <v>16</v>
      </c>
      <c r="F81" s="10"/>
      <c r="G81" s="43">
        <f>G80*0.19</f>
        <v>22562.877720000004</v>
      </c>
      <c r="H81" s="8" t="s">
        <v>5</v>
      </c>
    </row>
    <row r="82" spans="1:8" s="8" customFormat="1" ht="21" customHeight="1" thickBot="1" x14ac:dyDescent="0.3">
      <c r="A82" s="11" t="s">
        <v>15</v>
      </c>
      <c r="B82" s="12"/>
      <c r="C82" s="12"/>
      <c r="D82" s="12"/>
      <c r="E82" s="12"/>
      <c r="F82" s="13"/>
      <c r="G82" s="44">
        <f>G80+G81</f>
        <v>141314.86572</v>
      </c>
      <c r="H82" s="8" t="s">
        <v>5</v>
      </c>
    </row>
    <row r="83" spans="1:8" s="14" customFormat="1" ht="16.5" customHeight="1" x14ac:dyDescent="0.3">
      <c r="A83" s="3"/>
      <c r="G83" s="4"/>
    </row>
    <row r="84" spans="1:8" s="14" customFormat="1" ht="16.5" customHeight="1" x14ac:dyDescent="0.3">
      <c r="A84" s="29"/>
      <c r="G84" s="4"/>
    </row>
    <row r="85" spans="1:8" s="14" customFormat="1" x14ac:dyDescent="0.3">
      <c r="A85" s="3"/>
      <c r="G85" s="4"/>
    </row>
    <row r="86" spans="1:8" s="14" customFormat="1" ht="20.65" customHeight="1" x14ac:dyDescent="0.3">
      <c r="A86" s="41" t="s">
        <v>28</v>
      </c>
      <c r="G86" s="4"/>
    </row>
    <row r="87" spans="1:8" s="14" customFormat="1" ht="20.65" customHeight="1" x14ac:dyDescent="0.3">
      <c r="A87" s="83"/>
      <c r="B87" s="84"/>
      <c r="C87" s="84"/>
      <c r="D87" s="84"/>
      <c r="E87" s="84"/>
      <c r="F87" s="84"/>
      <c r="G87" s="60"/>
    </row>
    <row r="88" spans="1:8" s="14" customFormat="1" ht="20.65" customHeight="1" x14ac:dyDescent="0.3">
      <c r="A88" s="83"/>
      <c r="B88" s="84"/>
      <c r="C88" s="84"/>
      <c r="D88" s="84"/>
      <c r="E88" s="84"/>
      <c r="F88" s="84"/>
      <c r="G88" s="60"/>
    </row>
    <row r="89" spans="1:8" s="14" customFormat="1" ht="20.65" customHeight="1" x14ac:dyDescent="0.3">
      <c r="A89" s="83"/>
      <c r="B89" s="84"/>
      <c r="C89" s="84"/>
      <c r="D89" s="84"/>
      <c r="E89" s="84"/>
      <c r="F89" s="84"/>
      <c r="G89" s="60"/>
    </row>
    <row r="90" spans="1:8" s="14" customFormat="1" ht="20.65" customHeight="1" x14ac:dyDescent="0.3">
      <c r="C90" s="21"/>
    </row>
    <row r="91" spans="1:8" s="14" customFormat="1" ht="60.75" customHeight="1" x14ac:dyDescent="0.3">
      <c r="A91" s="22"/>
      <c r="B91" s="23"/>
      <c r="C91" s="77"/>
      <c r="D91" s="78"/>
      <c r="E91" s="78"/>
      <c r="F91" s="78"/>
      <c r="G91" s="79"/>
      <c r="H91" s="37"/>
    </row>
    <row r="92" spans="1:8" x14ac:dyDescent="0.3">
      <c r="A92" s="2" t="s">
        <v>6</v>
      </c>
      <c r="B92" s="2"/>
      <c r="C92" s="2" t="s">
        <v>7</v>
      </c>
      <c r="D92" s="14"/>
      <c r="E92" s="14"/>
      <c r="F92" s="14"/>
      <c r="G92" s="14"/>
      <c r="H92" s="14"/>
    </row>
  </sheetData>
  <sheetProtection algorithmName="SHA-512" hashValue="OcmqghB6nhD+PtXzJhV41t8HXHqcQ/rH4LyYJULMP4SILjvmhWbHtY3Urc0DfQPZzD37Jg4pm9dh7DU0Ljlkng==" saltValue="BBMAetuaQmAnzhyS58Espw==" spinCount="100000" sheet="1" selectLockedCells="1"/>
  <mergeCells count="30">
    <mergeCell ref="C91:G91"/>
    <mergeCell ref="C9:G9"/>
    <mergeCell ref="A87:F87"/>
    <mergeCell ref="A88:F88"/>
    <mergeCell ref="A89:F89"/>
    <mergeCell ref="A11:F11"/>
    <mergeCell ref="A53:E53"/>
    <mergeCell ref="A57:E57"/>
    <mergeCell ref="A68:E68"/>
    <mergeCell ref="A62:E62"/>
    <mergeCell ref="A72:E72"/>
    <mergeCell ref="A73:E73"/>
    <mergeCell ref="A71:E71"/>
    <mergeCell ref="A59:E59"/>
    <mergeCell ref="A61:E61"/>
    <mergeCell ref="A64:E64"/>
    <mergeCell ref="C7:G7"/>
    <mergeCell ref="A1:E1"/>
    <mergeCell ref="F1:G1"/>
    <mergeCell ref="A3:H3"/>
    <mergeCell ref="A4:H4"/>
    <mergeCell ref="C6:G6"/>
    <mergeCell ref="C8:G8"/>
    <mergeCell ref="A48:G48"/>
    <mergeCell ref="A70:E70"/>
    <mergeCell ref="A69:E69"/>
    <mergeCell ref="A51:E51"/>
    <mergeCell ref="A52:E52"/>
    <mergeCell ref="A50:E50"/>
    <mergeCell ref="A54:E54"/>
  </mergeCells>
  <pageMargins left="1.1023622047244095" right="0.70866141732283472" top="0.59055118110236227" bottom="0.59055118110236227" header="0.31496062992125984" footer="0.31496062992125984"/>
  <pageSetup paperSize="9" scale="88" fitToHeight="0" orientation="portrait" r:id="rId1"/>
  <headerFooter>
    <oddFooter>&amp;LHonorarformular&amp;RSeite &amp;P/&amp;N</oddFooter>
  </headerFooter>
  <rowBreaks count="2" manualBreakCount="2">
    <brk id="45" max="7" man="1"/>
    <brk id="6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 OPL G-I</vt:lpstr>
      <vt:lpstr>'Honorar OPL G-I'!Druckbereich</vt:lpstr>
      <vt:lpstr>'Honorar OPL G-I'!Drucktitel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Falk Schubert</cp:lastModifiedBy>
  <cp:lastPrinted>2025-01-24T08:57:37Z</cp:lastPrinted>
  <dcterms:created xsi:type="dcterms:W3CDTF">2019-06-19T12:17:42Z</dcterms:created>
  <dcterms:modified xsi:type="dcterms:W3CDTF">2025-01-24T09:51:03Z</dcterms:modified>
</cp:coreProperties>
</file>