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400_VgV Wartburg\05_WBE-V1-GI\V1-3_Vergabeunterlagen_vorb\04_Honorarformblatt\"/>
    </mc:Choice>
  </mc:AlternateContent>
  <xr:revisionPtr revIDLastSave="0" documentId="13_ncr:1_{DC4506FE-E7A8-4EB1-8774-413501251C9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onorar OPL G-I" sheetId="1" r:id="rId1"/>
  </sheets>
  <definedNames>
    <definedName name="_xlnm.Print_Area" localSheetId="0">'Honorar OPL G-I'!$A$1:$H$61</definedName>
    <definedName name="_xlnm.Print_Titles" localSheetId="0">'Honorar OPL G-I'!$1:$1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6" i="1"/>
  <c r="G24" i="1"/>
  <c r="G22" i="1" l="1"/>
  <c r="G47" i="1"/>
  <c r="G44" i="1"/>
  <c r="G41" i="1"/>
  <c r="G49" i="1" l="1"/>
  <c r="G50" i="1" s="1"/>
  <c r="G51" i="1" l="1"/>
  <c r="G52" i="1" l="1"/>
  <c r="G28" i="1" l="1"/>
  <c r="G35" i="1" l="1"/>
  <c r="G36" i="1" s="1"/>
  <c r="G32" i="1"/>
  <c r="G37" i="1" l="1"/>
</calcChain>
</file>

<file path=xl/sharedStrings.xml><?xml version="1.0" encoding="utf-8"?>
<sst xmlns="http://schemas.openxmlformats.org/spreadsheetml/2006/main" count="56" uniqueCount="37">
  <si>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</si>
  <si>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</si>
  <si>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</si>
  <si>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</si>
  <si>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</si>
  <si>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</si>
  <si>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</si>
  <si>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</si>
  <si>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</si>
  <si>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geschätzte anrechenbare Kosten (netto):</t>
  </si>
  <si>
    <t>Nebenkosten GL in €:</t>
  </si>
  <si>
    <t>Honorarsumme netto inkl. NK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</si>
  <si>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</si>
  <si>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</si>
  <si>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</si>
  <si>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</si>
  <si>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</si>
  <si>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</si>
  <si>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</si>
  <si>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</si>
  <si>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</si>
  <si>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Grundleistungen Objektplanung Gebäude und Innenräume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</si>
  <si>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</si>
  <si>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</si>
  <si>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</si>
  <si>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</si>
  <si>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Stundensätze (netto) Objektplanung Gebäude u. Innenräume:</t>
  </si>
  <si>
    <t>Grundhonorar netto, 100% gemäß § 35 HOAI 2021: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</si>
  <si>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</si>
  <si>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</si>
  <si>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IV</t>
  </si>
  <si>
    <t>Gegebenenfalls Darstellung des bieterseitigen Verhandlungsbedarfs:</t>
  </si>
  <si>
    <t>Honorarsumme inkl. NK, Ansatz für Wertungssumme brutto</t>
  </si>
  <si>
    <t>Besondere Leistungen: Keine</t>
  </si>
  <si>
    <t>beabsichtigter Leistungsumfang (LPH 2-8)</t>
  </si>
  <si>
    <r>
      <rPr>
        <b/>
        <sz val="11"/>
        <color theme="1"/>
        <rFont val="Arial Narrow"/>
        <family val="2"/>
      </rPr>
      <t>20% Umbauzuschlag</t>
    </r>
    <r>
      <rPr>
        <sz val="11"/>
        <color theme="1"/>
        <rFont val="Arial Narrow"/>
        <family val="2"/>
      </rPr>
      <t xml:space="preserve"> auf das ermittelte Honorar für Grundleistungen</t>
    </r>
  </si>
  <si>
    <t xml:space="preserve"> Honorarformblatt
 Stand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</si>
</sst>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sz val="11"/>
      <color rgb="FFC00000"/>
      <name val="Arial Narrow"/>
      <family val="2"/>
    </font>
    <font>
      <i/>
      <sz val="11"/>
      <color rgb="FFC00000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sz val="11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7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1" fillId="0" borderId="0" xfId="0" applyFont="1"/>
    <xf numFmtId="165" fontId="15" fillId="0" borderId="0" xfId="0" applyNumberFormat="1" applyFont="1"/>
    <xf numFmtId="165" fontId="17" fillId="0" borderId="0" xfId="0" applyNumberFormat="1" applyFont="1"/>
    <xf numFmtId="0" fontId="15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0" fontId="18" fillId="0" borderId="0" xfId="0" applyFont="1"/>
    <xf numFmtId="165" fontId="19" fillId="0" borderId="0" xfId="0" applyNumberFormat="1" applyFont="1"/>
    <xf numFmtId="0" fontId="8" fillId="0" borderId="18" xfId="0" applyFont="1" applyBorder="1"/>
    <xf numFmtId="0" fontId="4" fillId="0" borderId="19" xfId="0" applyFont="1" applyBorder="1"/>
    <xf numFmtId="0" fontId="16" fillId="0" borderId="21" xfId="0" applyFont="1" applyBorder="1"/>
    <xf numFmtId="0" fontId="8" fillId="0" borderId="21" xfId="0" applyFont="1" applyBorder="1"/>
    <xf numFmtId="0" fontId="8" fillId="0" borderId="23" xfId="0" applyFont="1" applyBorder="1"/>
    <xf numFmtId="0" fontId="4" fillId="0" borderId="24" xfId="0" applyFont="1" applyBorder="1"/>
    <xf numFmtId="165" fontId="9" fillId="2" borderId="1" xfId="0" applyNumberFormat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165" fontId="22" fillId="0" borderId="1" xfId="0" applyNumberFormat="1" applyFont="1" applyBorder="1"/>
    <xf numFmtId="165" fontId="23" fillId="0" borderId="1" xfId="0" applyNumberFormat="1" applyFont="1" applyBorder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/>
    <xf numFmtId="165" fontId="1" fillId="0" borderId="1" xfId="0" applyNumberFormat="1" applyFont="1" applyBorder="1"/>
    <xf numFmtId="4" fontId="9" fillId="2" borderId="1" xfId="0" applyNumberFormat="1" applyFont="1" applyFill="1" applyBorder="1" applyProtection="1">
      <protection locked="0"/>
    </xf>
    <xf numFmtId="165" fontId="13" fillId="0" borderId="15" xfId="0" applyNumberFormat="1" applyFont="1" applyBorder="1"/>
    <xf numFmtId="165" fontId="13" fillId="0" borderId="16" xfId="0" applyNumberFormat="1" applyFont="1" applyBorder="1"/>
    <xf numFmtId="165" fontId="12" fillId="0" borderId="17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8" fillId="0" borderId="28" xfId="0" applyNumberFormat="1" applyFont="1" applyBorder="1"/>
    <xf numFmtId="49" fontId="20" fillId="0" borderId="0" xfId="1" applyNumberFormat="1" applyFont="1" applyAlignment="1">
      <alignment horizontal="right" wrapText="1"/>
    </xf>
    <xf numFmtId="0" fontId="21" fillId="0" borderId="0" xfId="0" applyFont="1" applyAlignment="1">
      <alignment horizontal="right"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2" fillId="0" borderId="0" xfId="0" applyNumberFormat="1" applyFont="1" applyAlignment="1" applyProtection="1">
      <alignment horizontal="center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Normal="100" zoomScaleSheetLayoutView="100" workbookViewId="0">
      <selection activeCell="G21" sqref="G21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1"/>
      <c r="B1" s="1"/>
      <c r="C1" s="1"/>
      <c r="D1" s="1"/>
      <c r="E1" s="52" t="s">
        <v>36</v>
      </c>
      <c r="F1" s="53"/>
      <c r="G1" s="53"/>
    </row>
    <row r="2" spans="1:10" ht="35.25" customHeight="1" x14ac:dyDescent="0.3">
      <c r="A2" s="54" t="s">
        <v>13</v>
      </c>
      <c r="B2" s="55"/>
      <c r="C2" s="55"/>
      <c r="D2" s="55"/>
      <c r="E2" s="55"/>
      <c r="F2" s="55"/>
      <c r="G2" s="55"/>
      <c r="H2" s="55"/>
    </row>
    <row r="3" spans="1:10" ht="30.75" customHeight="1" x14ac:dyDescent="0.3">
      <c r="A3" s="54" t="s">
        <v>14</v>
      </c>
      <c r="B3" s="54"/>
      <c r="C3" s="54"/>
      <c r="D3" s="54"/>
      <c r="E3" s="54"/>
      <c r="F3" s="54"/>
      <c r="G3" s="54"/>
      <c r="H3" s="54"/>
    </row>
    <row r="5" spans="1:10" ht="22.5" customHeight="1" x14ac:dyDescent="0.3">
      <c r="A5" s="2" t="s">
        <v>0</v>
      </c>
      <c r="C5" s="59"/>
      <c r="D5" s="60"/>
      <c r="E5" s="60"/>
      <c r="F5" s="60"/>
      <c r="G5" s="61"/>
      <c r="I5" s="26"/>
      <c r="J5" s="24"/>
    </row>
    <row r="6" spans="1:10" ht="22.5" customHeight="1" x14ac:dyDescent="0.3">
      <c r="C6" s="62"/>
      <c r="D6" s="63"/>
      <c r="E6" s="63"/>
      <c r="F6" s="63"/>
      <c r="G6" s="64"/>
      <c r="I6" s="26"/>
      <c r="J6" s="24"/>
    </row>
    <row r="7" spans="1:10" ht="22.5" customHeight="1" x14ac:dyDescent="0.3">
      <c r="C7" s="62"/>
      <c r="D7" s="63"/>
      <c r="E7" s="63"/>
      <c r="F7" s="63"/>
      <c r="G7" s="64"/>
      <c r="I7" s="26"/>
      <c r="J7" s="24"/>
    </row>
    <row r="8" spans="1:10" ht="22.5" customHeight="1" x14ac:dyDescent="0.3">
      <c r="C8" s="62"/>
      <c r="D8" s="63"/>
      <c r="E8" s="63"/>
      <c r="F8" s="63"/>
      <c r="G8" s="64"/>
      <c r="I8" s="26"/>
      <c r="J8" s="24"/>
    </row>
    <row r="9" spans="1:10" ht="22.5" customHeight="1" x14ac:dyDescent="0.3">
      <c r="C9" s="65"/>
      <c r="D9" s="66"/>
      <c r="E9" s="66"/>
      <c r="F9" s="66"/>
      <c r="G9" s="67"/>
      <c r="I9" s="26"/>
      <c r="J9" s="24"/>
    </row>
    <row r="10" spans="1:10" x14ac:dyDescent="0.3">
      <c r="I10" s="26"/>
      <c r="J10" s="24"/>
    </row>
    <row r="11" spans="1:10" x14ac:dyDescent="0.3">
      <c r="I11" s="26"/>
      <c r="J11" s="24"/>
    </row>
    <row r="12" spans="1:10" ht="20.100000000000001" customHeight="1" x14ac:dyDescent="0.3">
      <c r="A12" s="11" t="s">
        <v>21</v>
      </c>
      <c r="I12" s="26"/>
      <c r="J12" s="24"/>
    </row>
    <row r="13" spans="1:10" x14ac:dyDescent="0.3">
      <c r="A13" s="5" t="s">
        <v>9</v>
      </c>
      <c r="G13" s="39">
        <v>3258281.25</v>
      </c>
      <c r="H13" s="2" t="s">
        <v>4</v>
      </c>
      <c r="I13" s="26"/>
      <c r="J13" s="24"/>
    </row>
    <row r="14" spans="1:10" x14ac:dyDescent="0.3">
      <c r="A14" s="23" t="s">
        <v>27</v>
      </c>
      <c r="G14" s="39">
        <v>409553.09</v>
      </c>
      <c r="H14" s="2" t="s">
        <v>4</v>
      </c>
    </row>
    <row r="15" spans="1:10" x14ac:dyDescent="0.3">
      <c r="A15" s="5" t="s">
        <v>7</v>
      </c>
      <c r="G15" s="41" t="s">
        <v>30</v>
      </c>
    </row>
    <row r="16" spans="1:10" x14ac:dyDescent="0.3">
      <c r="A16" s="5" t="s">
        <v>34</v>
      </c>
      <c r="G16" s="42">
        <v>96</v>
      </c>
      <c r="H16" s="2" t="s">
        <v>2</v>
      </c>
    </row>
    <row r="17" spans="1:8" x14ac:dyDescent="0.3">
      <c r="A17" s="5" t="s">
        <v>1</v>
      </c>
      <c r="G17" s="70" t="s">
        <v>29</v>
      </c>
    </row>
    <row r="18" spans="1:8" ht="11.25" customHeight="1" x14ac:dyDescent="0.3">
      <c r="A18" s="5"/>
    </row>
    <row r="19" spans="1:8" x14ac:dyDescent="0.3">
      <c r="A19" s="5" t="s">
        <v>16</v>
      </c>
      <c r="G19" s="40">
        <f>G14*G16/100</f>
        <v>393170.96640000003</v>
      </c>
    </row>
    <row r="20" spans="1:8" ht="11.25" customHeight="1" x14ac:dyDescent="0.3">
      <c r="A20" s="5"/>
    </row>
    <row r="21" spans="1:8" x14ac:dyDescent="0.3">
      <c r="A21" s="23" t="s">
        <v>15</v>
      </c>
      <c r="F21" s="12" t="s">
        <v>19</v>
      </c>
      <c r="G21" s="6"/>
      <c r="H21" s="2" t="s">
        <v>2</v>
      </c>
    </row>
    <row r="22" spans="1:8" ht="16.5" customHeight="1" x14ac:dyDescent="0.3">
      <c r="G22" s="28">
        <f>G19*G21/100</f>
        <v>0</v>
      </c>
    </row>
    <row r="23" spans="1:8" ht="11.25" customHeight="1" x14ac:dyDescent="0.3"/>
    <row r="24" spans="1:8" ht="16.5" customHeight="1" x14ac:dyDescent="0.3">
      <c r="A24" s="23" t="s">
        <v>35</v>
      </c>
      <c r="G24" s="28">
        <f>G19*0.2</f>
        <v>78634.193280000007</v>
      </c>
    </row>
    <row r="25" spans="1:8" ht="11.25" customHeight="1" x14ac:dyDescent="0.3"/>
    <row r="26" spans="1:8" x14ac:dyDescent="0.3">
      <c r="A26" s="5" t="s">
        <v>20</v>
      </c>
      <c r="G26" s="44">
        <f>G19+G22+G24</f>
        <v>471805.15968000004</v>
      </c>
      <c r="H26" s="2" t="s">
        <v>4</v>
      </c>
    </row>
    <row r="27" spans="1:8" x14ac:dyDescent="0.3">
      <c r="A27" s="5" t="s">
        <v>8</v>
      </c>
      <c r="G27" s="45"/>
      <c r="H27" s="2" t="s">
        <v>2</v>
      </c>
    </row>
    <row r="28" spans="1:8" x14ac:dyDescent="0.3">
      <c r="A28" s="5" t="s">
        <v>10</v>
      </c>
      <c r="G28" s="44">
        <f>G26*G27/100</f>
        <v>0</v>
      </c>
      <c r="H28" s="2" t="s">
        <v>4</v>
      </c>
    </row>
    <row r="29" spans="1:8" ht="11.25" customHeight="1" x14ac:dyDescent="0.3"/>
    <row r="30" spans="1:8" ht="20.100000000000001" customHeight="1" x14ac:dyDescent="0.3">
      <c r="A30" s="11" t="s">
        <v>33</v>
      </c>
    </row>
    <row r="31" spans="1:8" ht="11.25" customHeight="1" x14ac:dyDescent="0.3"/>
    <row r="32" spans="1:8" x14ac:dyDescent="0.3">
      <c r="A32" s="5" t="s">
        <v>25</v>
      </c>
      <c r="G32" s="44">
        <f>G26+G28</f>
        <v>471805.15968000004</v>
      </c>
      <c r="H32" s="2" t="s">
        <v>4</v>
      </c>
    </row>
    <row r="33" spans="1:9" x14ac:dyDescent="0.3">
      <c r="A33" s="5"/>
      <c r="G33" s="9"/>
    </row>
    <row r="34" spans="1:9" ht="17.25" thickBot="1" x14ac:dyDescent="0.35">
      <c r="A34" s="5"/>
      <c r="G34" s="9"/>
    </row>
    <row r="35" spans="1:9" s="16" customFormat="1" ht="21" customHeight="1" x14ac:dyDescent="0.25">
      <c r="A35" s="13" t="s">
        <v>11</v>
      </c>
      <c r="B35" s="14"/>
      <c r="C35" s="14"/>
      <c r="D35" s="14"/>
      <c r="E35" s="14"/>
      <c r="F35" s="15"/>
      <c r="G35" s="46">
        <f>G26+G28</f>
        <v>471805.15968000004</v>
      </c>
      <c r="H35" s="16" t="s">
        <v>4</v>
      </c>
      <c r="I35" s="25"/>
    </row>
    <row r="36" spans="1:9" s="16" customFormat="1" ht="21" customHeight="1" x14ac:dyDescent="0.25">
      <c r="A36" s="17" t="s">
        <v>12</v>
      </c>
      <c r="F36" s="18"/>
      <c r="G36" s="47">
        <f>G35*0.19</f>
        <v>89642.980339200003</v>
      </c>
      <c r="H36" s="16" t="s">
        <v>4</v>
      </c>
    </row>
    <row r="37" spans="1:9" s="16" customFormat="1" ht="21" customHeight="1" thickBot="1" x14ac:dyDescent="0.3">
      <c r="A37" s="19" t="s">
        <v>32</v>
      </c>
      <c r="B37" s="20"/>
      <c r="C37" s="20"/>
      <c r="D37" s="20"/>
      <c r="E37" s="20"/>
      <c r="F37" s="21"/>
      <c r="G37" s="48">
        <f>G35+G36</f>
        <v>561448.14001920004</v>
      </c>
      <c r="H37" s="16" t="s">
        <v>4</v>
      </c>
    </row>
    <row r="38" spans="1:9" x14ac:dyDescent="0.3">
      <c r="A38" s="5"/>
      <c r="G38" s="9"/>
    </row>
    <row r="39" spans="1:9" ht="20.100000000000001" customHeight="1" x14ac:dyDescent="0.3">
      <c r="A39" s="11" t="s">
        <v>26</v>
      </c>
    </row>
    <row r="40" spans="1:9" x14ac:dyDescent="0.3">
      <c r="A40" s="22" t="s">
        <v>22</v>
      </c>
      <c r="G40" s="6"/>
      <c r="H40" s="2" t="s">
        <v>3</v>
      </c>
    </row>
    <row r="41" spans="1:9" x14ac:dyDescent="0.3">
      <c r="A41" s="10"/>
      <c r="G41" s="27">
        <f>15*G40</f>
        <v>0</v>
      </c>
      <c r="H41" s="2" t="s">
        <v>4</v>
      </c>
    </row>
    <row r="42" spans="1:9" ht="9" customHeight="1" x14ac:dyDescent="0.3"/>
    <row r="43" spans="1:9" x14ac:dyDescent="0.3">
      <c r="A43" s="22" t="s">
        <v>23</v>
      </c>
      <c r="G43" s="6"/>
      <c r="H43" s="2" t="s">
        <v>3</v>
      </c>
    </row>
    <row r="44" spans="1:9" x14ac:dyDescent="0.3">
      <c r="A44" s="10"/>
      <c r="G44" s="27">
        <f>20*G43</f>
        <v>0</v>
      </c>
      <c r="H44" s="2" t="s">
        <v>4</v>
      </c>
    </row>
    <row r="45" spans="1:9" ht="9" customHeight="1" x14ac:dyDescent="0.3"/>
    <row r="46" spans="1:9" x14ac:dyDescent="0.3">
      <c r="A46" s="22" t="s">
        <v>24</v>
      </c>
      <c r="G46" s="6"/>
      <c r="H46" s="2" t="s">
        <v>3</v>
      </c>
    </row>
    <row r="47" spans="1:9" x14ac:dyDescent="0.3">
      <c r="G47" s="27">
        <f>30*G46</f>
        <v>0</v>
      </c>
      <c r="H47" s="2" t="s">
        <v>4</v>
      </c>
    </row>
    <row r="48" spans="1:9" ht="17.25" thickBot="1" x14ac:dyDescent="0.35">
      <c r="A48" s="5"/>
      <c r="G48" s="9"/>
    </row>
    <row r="49" spans="1:8" x14ac:dyDescent="0.3">
      <c r="A49" s="31" t="s">
        <v>17</v>
      </c>
      <c r="B49" s="32"/>
      <c r="C49" s="32"/>
      <c r="D49" s="32"/>
      <c r="E49" s="32"/>
      <c r="F49" s="32"/>
      <c r="G49" s="49">
        <f>G41+G44+G47</f>
        <v>0</v>
      </c>
      <c r="H49" s="2" t="s">
        <v>4</v>
      </c>
    </row>
    <row r="50" spans="1:8" x14ac:dyDescent="0.3">
      <c r="A50" s="33" t="s">
        <v>28</v>
      </c>
      <c r="G50" s="50">
        <f>G27/100*G49</f>
        <v>0</v>
      </c>
      <c r="H50" s="2" t="s">
        <v>4</v>
      </c>
    </row>
    <row r="51" spans="1:8" x14ac:dyDescent="0.3">
      <c r="A51" s="34" t="s">
        <v>12</v>
      </c>
      <c r="G51" s="50">
        <f>0.19*(G49+G50)</f>
        <v>0</v>
      </c>
      <c r="H51" s="2" t="s">
        <v>4</v>
      </c>
    </row>
    <row r="52" spans="1:8" ht="17.25" thickBot="1" x14ac:dyDescent="0.35">
      <c r="A52" s="35" t="s">
        <v>18</v>
      </c>
      <c r="B52" s="36"/>
      <c r="C52" s="36"/>
      <c r="D52" s="36"/>
      <c r="E52" s="36"/>
      <c r="F52" s="36"/>
      <c r="G52" s="51">
        <f>G49+G50+G51</f>
        <v>0</v>
      </c>
      <c r="H52" s="2" t="s">
        <v>4</v>
      </c>
    </row>
    <row r="53" spans="1:8" x14ac:dyDescent="0.3">
      <c r="A53" s="5"/>
      <c r="G53" s="9"/>
    </row>
    <row r="54" spans="1:8" s="29" customFormat="1" x14ac:dyDescent="0.3">
      <c r="A54" s="43" t="s">
        <v>31</v>
      </c>
      <c r="G54" s="30"/>
    </row>
    <row r="55" spans="1:8" s="23" customFormat="1" x14ac:dyDescent="0.3">
      <c r="A55" s="68"/>
      <c r="B55" s="69"/>
      <c r="C55" s="69"/>
      <c r="D55" s="69"/>
      <c r="E55" s="69"/>
      <c r="F55" s="69"/>
      <c r="G55" s="37"/>
      <c r="H55" s="38"/>
    </row>
    <row r="56" spans="1:8" s="23" customFormat="1" x14ac:dyDescent="0.3">
      <c r="A56" s="68"/>
      <c r="B56" s="69"/>
      <c r="C56" s="69"/>
      <c r="D56" s="69"/>
      <c r="E56" s="69"/>
      <c r="F56" s="69"/>
      <c r="G56" s="37"/>
      <c r="H56" s="38"/>
    </row>
    <row r="57" spans="1:8" s="23" customFormat="1" x14ac:dyDescent="0.3">
      <c r="A57" s="68"/>
      <c r="B57" s="69"/>
      <c r="C57" s="69"/>
      <c r="D57" s="69"/>
      <c r="E57" s="69"/>
      <c r="F57" s="69"/>
      <c r="G57" s="37"/>
      <c r="H57" s="38"/>
    </row>
    <row r="58" spans="1:8" s="23" customFormat="1" x14ac:dyDescent="0.3">
      <c r="A58" s="68"/>
      <c r="B58" s="69"/>
      <c r="C58" s="69"/>
      <c r="D58" s="69"/>
      <c r="E58" s="69"/>
      <c r="F58" s="69"/>
      <c r="G58" s="37"/>
      <c r="H58" s="38"/>
    </row>
    <row r="59" spans="1:8" x14ac:dyDescent="0.3">
      <c r="C59" s="4"/>
    </row>
    <row r="60" spans="1:8" ht="56.25" customHeight="1" x14ac:dyDescent="0.3">
      <c r="A60" s="7"/>
      <c r="B60" s="8"/>
      <c r="C60" s="56"/>
      <c r="D60" s="57"/>
      <c r="E60" s="57"/>
      <c r="F60" s="57"/>
      <c r="G60" s="57"/>
      <c r="H60" s="58"/>
    </row>
    <row r="61" spans="1:8" x14ac:dyDescent="0.3">
      <c r="A61" s="3" t="s">
        <v>5</v>
      </c>
      <c r="B61" s="3"/>
      <c r="C61" s="3" t="s">
        <v>6</v>
      </c>
    </row>
  </sheetData>
  <sheetProtection algorithmName="SHA-512" hashValue="pHvvvfO3uXRqo2Rjhy29iMzq85EmfyJWTSGX1VUCoanHP5OiHQ2qRYvwzQWN6k7WBJUKQx7sAfcai891J03SfA==" saltValue="d31f+LMYQE2vxD4H3KEuBQ==" spinCount="100000" sheet="1" selectLockedCells="1"/>
  <mergeCells count="13">
    <mergeCell ref="E1:G1"/>
    <mergeCell ref="A2:H2"/>
    <mergeCell ref="A3:H3"/>
    <mergeCell ref="C60:H60"/>
    <mergeCell ref="C5:G5"/>
    <mergeCell ref="C6:G6"/>
    <mergeCell ref="C8:G8"/>
    <mergeCell ref="C9:G9"/>
    <mergeCell ref="A55:F55"/>
    <mergeCell ref="A56:F56"/>
    <mergeCell ref="A57:F57"/>
    <mergeCell ref="A58:F58"/>
    <mergeCell ref="C7:G7"/>
  </mergeCells>
  <pageMargins left="1.1023622047244095" right="0.70866141732283472" top="0.98425196850393704" bottom="0.78740157480314965" header="0.31496062992125984" footer="0.31496062992125984"/>
  <pageSetup paperSize="9" scale="89" orientation="portrait" r:id="rId1"/>
  <headerFooter>
    <oddHeader>&amp;L&amp;"Arial Narrow,Standard"&amp;10Wartburg Eisenach - Sanierung Palas und Neues Treppenhaus
Dach - Fassaden - Technische Anlagen  
VgV-Verhandlungsverfahren Objektplanung Gebäude und Innenräume&amp;R&amp;"Arial Narrow,Standard"&amp;10Honorarformblatt</oddHeader>
    <oddFooter>&amp;C&amp;"Arial Narrow,Standard"&amp;10Seite &amp;P/&amp;N</oddFooter>
  </headerFooter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OPL G-I</vt:lpstr>
      <vt:lpstr>'Honorar OPL G-I'!Druckbereich</vt:lpstr>
      <vt:lpstr>'Honorar OPL G-I'!Drucktitel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2024-12-17T11:30:31Z</cp:lastPrinted>
  <dcterms:created xsi:type="dcterms:W3CDTF">2019-06-19T12:17:42Z</dcterms:created>
  <dcterms:modified xsi:type="dcterms:W3CDTF">2025-01-07T08:46:28Z</dcterms:modified>
</cp:coreProperties>
</file>