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edhag.sharepoint.com/sites/prj-00054/Freigegebene Dokumente/General/zweites Verfahren/01e_Dokumente zur Veröffentlichung/Kommerzielle Dokumente/"/>
    </mc:Choice>
  </mc:AlternateContent>
  <xr:revisionPtr revIDLastSave="54" documentId="8_{2274B7C5-5F16-5E41-B2CB-9FF28E1AF1AA}" xr6:coauthVersionLast="47" xr6:coauthVersionMax="47" xr10:uidLastSave="{67ED1C9C-217C-944C-B0C9-D15271E2822B}"/>
  <workbookProtection workbookAlgorithmName="SHA-512" workbookHashValue="dgKxGDzTdR1+WgzzXQnxzB+jCCkYhEC00kJVvy+a0htbIbYKIYSuugSqA2j4GLYD1T/+f6Hb7JIHeg+wSGTawA==" workbookSaltValue="Ps6stKFdMk29O6Q1ILCFOg==" workbookSpinCount="100000" lockStructure="1"/>
  <bookViews>
    <workbookView xWindow="780" yWindow="500" windowWidth="37520" windowHeight="20100" tabRatio="714" xr2:uid="{00000000-000D-0000-FFFF-FFFF00000000}"/>
  </bookViews>
  <sheets>
    <sheet name="Übersicht" sheetId="55" r:id="rId1"/>
    <sheet name="Objektplanung Geb.1" sheetId="36" r:id="rId2"/>
    <sheet name="Objektplanung Geb.2" sheetId="56" r:id="rId3"/>
    <sheet name="Freianlagen" sheetId="37" r:id="rId4"/>
    <sheet name="Tragwerksplanung Geb.1" sheetId="32" r:id="rId5"/>
    <sheet name="Tragwerksplanung Geb.2" sheetId="57" r:id="rId6"/>
    <sheet name="TGA Anl.gr.1 Geb.1" sheetId="33" r:id="rId7"/>
    <sheet name="TGA Anl.gr.2 Geb.1" sheetId="46" r:id="rId8"/>
    <sheet name="TGA Anl.gr.3 Geb.1" sheetId="47" r:id="rId9"/>
    <sheet name="TGA Anl.gr.4 Geb.1" sheetId="48" r:id="rId10"/>
    <sheet name="TGA Anl.gr.5 Geb.1" sheetId="49" r:id="rId11"/>
    <sheet name="TGA Anl.gr.6 Geb.1" sheetId="50" r:id="rId12"/>
    <sheet name="TGA Anl.gr.7 Geb.1" sheetId="51" r:id="rId13"/>
    <sheet name="TGA Anl.gr.8 Geb.1" sheetId="52" r:id="rId14"/>
    <sheet name="TGA Anl.gr.1 Geb.2" sheetId="58" r:id="rId15"/>
    <sheet name="TGA Anl.gr.2 Geb.2" sheetId="59" r:id="rId16"/>
    <sheet name="TGA Anl.gr.3 Geb.2" sheetId="60" r:id="rId17"/>
    <sheet name="TGA Anl.gr.4 Geb.2" sheetId="61" r:id="rId18"/>
    <sheet name="TGA Anl.gr.5 Geb.2" sheetId="62" r:id="rId19"/>
    <sheet name="TGA Anl.gr.7 Geb.2" sheetId="64" r:id="rId20"/>
    <sheet name="TGA Anl.gr.8 Geb.2" sheetId="65" r:id="rId21"/>
    <sheet name="Beratungsleistungen Geb.1" sheetId="53" r:id="rId22"/>
    <sheet name="Beratungsleistungen Geb.2" sheetId="66" r:id="rId23"/>
    <sheet name="Tabelle1" sheetId="67" state="hidden" r:id="rId24"/>
    <sheet name="Tabelle2" sheetId="68" state="hidden" r:id="rId25"/>
  </sheets>
  <definedNames>
    <definedName name="_xlnm.Print_Area" localSheetId="3">Freianlagen!$A$2:$D$55</definedName>
    <definedName name="_xlnm.Print_Area" localSheetId="1">'Objektplanung Geb.1'!$A$2:$D$66</definedName>
    <definedName name="_xlnm.Print_Area" localSheetId="2">'Objektplanung Geb.2'!$A$2:$D$66</definedName>
    <definedName name="_xlnm.Print_Area" localSheetId="4">'Tragwerksplanung Geb.1'!$A$2:$D$57</definedName>
    <definedName name="_xlnm.Print_Area" localSheetId="5">'Tragwerksplanung Geb.2'!$A$2:$D$57</definedName>
    <definedName name="_xlnm.Print_Area" localSheetId="0">Übersicht!$A$2:$C$87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36" l="1"/>
  <c r="C48" i="65"/>
  <c r="C48" i="64"/>
  <c r="C48" i="62"/>
  <c r="C48" i="61"/>
  <c r="C48" i="60"/>
  <c r="C48" i="52"/>
  <c r="C48" i="58"/>
  <c r="C48" i="59"/>
  <c r="C48" i="49"/>
  <c r="C48" i="47"/>
  <c r="C48" i="46"/>
  <c r="C48" i="33"/>
  <c r="C52" i="56"/>
  <c r="C53" i="56"/>
  <c r="C53" i="36"/>
  <c r="C12" i="66"/>
  <c r="C34" i="55" s="1"/>
  <c r="B46" i="65"/>
  <c r="A44" i="65"/>
  <c r="C38" i="65"/>
  <c r="B40" i="65" s="1"/>
  <c r="B38" i="65"/>
  <c r="D23" i="65"/>
  <c r="D22" i="65"/>
  <c r="C19" i="65"/>
  <c r="B46" i="64"/>
  <c r="A44" i="64"/>
  <c r="C38" i="64"/>
  <c r="B40" i="64" s="1"/>
  <c r="B38" i="64"/>
  <c r="D23" i="64"/>
  <c r="C25" i="64" s="1"/>
  <c r="D22" i="64"/>
  <c r="C19" i="64"/>
  <c r="B46" i="62"/>
  <c r="A44" i="62"/>
  <c r="C38" i="62"/>
  <c r="B40" i="62" s="1"/>
  <c r="B38" i="62"/>
  <c r="D23" i="62"/>
  <c r="D22" i="62"/>
  <c r="C19" i="62"/>
  <c r="B46" i="61"/>
  <c r="A44" i="61"/>
  <c r="C38" i="61"/>
  <c r="B40" i="61" s="1"/>
  <c r="B38" i="61"/>
  <c r="D23" i="61"/>
  <c r="D22" i="61"/>
  <c r="C19" i="61"/>
  <c r="B46" i="60"/>
  <c r="A44" i="60"/>
  <c r="C38" i="60"/>
  <c r="B40" i="60" s="1"/>
  <c r="B38" i="60"/>
  <c r="D23" i="60"/>
  <c r="D22" i="60"/>
  <c r="C19" i="60"/>
  <c r="B46" i="59"/>
  <c r="A44" i="59"/>
  <c r="C38" i="59"/>
  <c r="B40" i="59" s="1"/>
  <c r="B38" i="59"/>
  <c r="D23" i="59"/>
  <c r="D22" i="59"/>
  <c r="C19" i="59"/>
  <c r="B46" i="58"/>
  <c r="A44" i="58"/>
  <c r="C38" i="58"/>
  <c r="B40" i="58" s="1"/>
  <c r="B38" i="58"/>
  <c r="D23" i="58"/>
  <c r="D22" i="58"/>
  <c r="C19" i="58"/>
  <c r="B43" i="57"/>
  <c r="A41" i="57"/>
  <c r="C35" i="57"/>
  <c r="B37" i="57" s="1"/>
  <c r="B35" i="57"/>
  <c r="D22" i="57"/>
  <c r="B16" i="57"/>
  <c r="E15" i="57"/>
  <c r="B15" i="57"/>
  <c r="C18" i="57" s="1"/>
  <c r="B50" i="56"/>
  <c r="A48" i="56"/>
  <c r="C41" i="56"/>
  <c r="B43" i="56" s="1"/>
  <c r="B41" i="56"/>
  <c r="D26" i="56"/>
  <c r="D25" i="56"/>
  <c r="C22" i="56"/>
  <c r="B14" i="56"/>
  <c r="D14" i="56" s="1"/>
  <c r="C10" i="56"/>
  <c r="C19" i="33"/>
  <c r="C41" i="36"/>
  <c r="B50" i="36"/>
  <c r="C25" i="65" l="1"/>
  <c r="C40" i="65" s="1"/>
  <c r="C25" i="62"/>
  <c r="C40" i="62" s="1"/>
  <c r="C25" i="61"/>
  <c r="C40" i="61" s="1"/>
  <c r="C25" i="60"/>
  <c r="C40" i="60" s="1"/>
  <c r="C25" i="59"/>
  <c r="C40" i="59" s="1"/>
  <c r="C25" i="58"/>
  <c r="C40" i="58" s="1"/>
  <c r="C28" i="56"/>
  <c r="C43" i="56" s="1"/>
  <c r="C40" i="64"/>
  <c r="C25" i="57"/>
  <c r="C37" i="57" s="1"/>
  <c r="E14" i="56"/>
  <c r="B17" i="56" s="1"/>
  <c r="D17" i="56" s="1"/>
  <c r="D15" i="56"/>
  <c r="C12" i="53"/>
  <c r="C38" i="46"/>
  <c r="C38" i="47"/>
  <c r="C38" i="48"/>
  <c r="C38" i="49"/>
  <c r="C38" i="50"/>
  <c r="C38" i="51"/>
  <c r="C38" i="52"/>
  <c r="C38" i="33"/>
  <c r="C35" i="32"/>
  <c r="D23" i="52"/>
  <c r="D23" i="51"/>
  <c r="D23" i="50"/>
  <c r="D23" i="49"/>
  <c r="D23" i="48"/>
  <c r="D23" i="47"/>
  <c r="D23" i="46"/>
  <c r="D23" i="33"/>
  <c r="D22" i="52"/>
  <c r="D22" i="51"/>
  <c r="D22" i="50"/>
  <c r="D22" i="49"/>
  <c r="D22" i="48"/>
  <c r="D22" i="47"/>
  <c r="D22" i="46"/>
  <c r="D22" i="33"/>
  <c r="C50" i="58" l="1"/>
  <c r="C42" i="58"/>
  <c r="C44" i="58" s="1"/>
  <c r="C54" i="58" s="1"/>
  <c r="C47" i="58"/>
  <c r="C46" i="58" s="1"/>
  <c r="C51" i="58" s="1"/>
  <c r="C55" i="58" s="1"/>
  <c r="C56" i="58" s="1"/>
  <c r="C59" i="58" s="1"/>
  <c r="C49" i="58"/>
  <c r="C54" i="56"/>
  <c r="B18" i="56"/>
  <c r="D18" i="56" s="1"/>
  <c r="C55" i="56"/>
  <c r="C42" i="65"/>
  <c r="C44" i="65" s="1"/>
  <c r="C54" i="65" s="1"/>
  <c r="C49" i="65"/>
  <c r="C47" i="65"/>
  <c r="C46" i="65" s="1"/>
  <c r="C51" i="65" s="1"/>
  <c r="C55" i="65" s="1"/>
  <c r="C50" i="65"/>
  <c r="C42" i="64"/>
  <c r="C44" i="64" s="1"/>
  <c r="C54" i="64" s="1"/>
  <c r="C50" i="64"/>
  <c r="C49" i="64"/>
  <c r="C47" i="64"/>
  <c r="C46" i="64" s="1"/>
  <c r="C51" i="64" s="1"/>
  <c r="C55" i="64" s="1"/>
  <c r="C42" i="62"/>
  <c r="C44" i="62" s="1"/>
  <c r="C54" i="62" s="1"/>
  <c r="C50" i="62"/>
  <c r="C49" i="62"/>
  <c r="C47" i="62"/>
  <c r="C46" i="62" s="1"/>
  <c r="C51" i="62" s="1"/>
  <c r="C55" i="62" s="1"/>
  <c r="C42" i="61"/>
  <c r="C44" i="61" s="1"/>
  <c r="C54" i="61" s="1"/>
  <c r="C50" i="61"/>
  <c r="C49" i="61"/>
  <c r="C47" i="61"/>
  <c r="C46" i="61" s="1"/>
  <c r="C51" i="61" s="1"/>
  <c r="C55" i="61" s="1"/>
  <c r="C42" i="60"/>
  <c r="C44" i="60" s="1"/>
  <c r="C54" i="60" s="1"/>
  <c r="C50" i="60"/>
  <c r="C49" i="60"/>
  <c r="C47" i="60"/>
  <c r="C46" i="60" s="1"/>
  <c r="C51" i="60" s="1"/>
  <c r="C55" i="60" s="1"/>
  <c r="C50" i="59"/>
  <c r="C49" i="59"/>
  <c r="C47" i="59"/>
  <c r="C46" i="59" s="1"/>
  <c r="C51" i="59" s="1"/>
  <c r="C55" i="59" s="1"/>
  <c r="C42" i="59"/>
  <c r="C44" i="59" s="1"/>
  <c r="C54" i="59" s="1"/>
  <c r="C39" i="57"/>
  <c r="C41" i="57" s="1"/>
  <c r="C50" i="57" s="1"/>
  <c r="C46" i="57"/>
  <c r="C45" i="57"/>
  <c r="C44" i="57"/>
  <c r="C43" i="57" s="1"/>
  <c r="C47" i="57" s="1"/>
  <c r="C51" i="57" s="1"/>
  <c r="C52" i="57" s="1"/>
  <c r="C51" i="56"/>
  <c r="C50" i="56" s="1"/>
  <c r="C56" i="56" s="1"/>
  <c r="C60" i="56" s="1"/>
  <c r="C61" i="56" s="1"/>
  <c r="C63" i="56" s="1"/>
  <c r="C64" i="56" s="1"/>
  <c r="C45" i="56"/>
  <c r="C48" i="56" s="1"/>
  <c r="C59" i="56" s="1"/>
  <c r="D20" i="56"/>
  <c r="C19" i="55"/>
  <c r="C56" i="59" l="1"/>
  <c r="C58" i="58"/>
  <c r="C56" i="65"/>
  <c r="C56" i="64"/>
  <c r="C56" i="62"/>
  <c r="C56" i="61"/>
  <c r="C56" i="60"/>
  <c r="C59" i="59"/>
  <c r="C58" i="59"/>
  <c r="C61" i="58"/>
  <c r="C27" i="55" s="1"/>
  <c r="C60" i="58"/>
  <c r="C55" i="57"/>
  <c r="C54" i="57"/>
  <c r="C66" i="56"/>
  <c r="C25" i="55" s="1"/>
  <c r="C36" i="55" s="1"/>
  <c r="C65" i="56"/>
  <c r="B37" i="32"/>
  <c r="B40" i="33"/>
  <c r="C59" i="65" l="1"/>
  <c r="C58" i="65"/>
  <c r="C59" i="64"/>
  <c r="C58" i="64"/>
  <c r="C59" i="62"/>
  <c r="C58" i="62"/>
  <c r="C59" i="61"/>
  <c r="C58" i="61"/>
  <c r="C58" i="60"/>
  <c r="C59" i="60"/>
  <c r="C61" i="59"/>
  <c r="C28" i="55" s="1"/>
  <c r="C60" i="59"/>
  <c r="C57" i="57"/>
  <c r="C26" i="55" s="1"/>
  <c r="C56" i="57"/>
  <c r="A44" i="52"/>
  <c r="A44" i="51"/>
  <c r="A44" i="50"/>
  <c r="A44" i="49"/>
  <c r="A44" i="48"/>
  <c r="A44" i="47"/>
  <c r="A44" i="46"/>
  <c r="A41" i="32"/>
  <c r="C60" i="65" l="1"/>
  <c r="C61" i="65"/>
  <c r="C33" i="55" s="1"/>
  <c r="C60" i="64"/>
  <c r="C61" i="64" s="1"/>
  <c r="C32" i="55" s="1"/>
  <c r="C61" i="62"/>
  <c r="C31" i="55" s="1"/>
  <c r="C60" i="62"/>
  <c r="C61" i="61"/>
  <c r="C30" i="55" s="1"/>
  <c r="C60" i="61"/>
  <c r="C61" i="60"/>
  <c r="C29" i="55" s="1"/>
  <c r="C60" i="60"/>
  <c r="A38" i="37"/>
  <c r="A48" i="36"/>
  <c r="A44" i="33"/>
  <c r="B46" i="52" l="1"/>
  <c r="B40" i="52"/>
  <c r="B38" i="52"/>
  <c r="C19" i="52"/>
  <c r="C25" i="52" s="1"/>
  <c r="B46" i="51"/>
  <c r="B40" i="51"/>
  <c r="B38" i="51"/>
  <c r="C19" i="51"/>
  <c r="C25" i="51" s="1"/>
  <c r="B46" i="50"/>
  <c r="B40" i="50"/>
  <c r="B38" i="50"/>
  <c r="C19" i="50"/>
  <c r="C25" i="50" s="1"/>
  <c r="B46" i="49"/>
  <c r="B40" i="49"/>
  <c r="B38" i="49"/>
  <c r="C19" i="49"/>
  <c r="C25" i="49" s="1"/>
  <c r="B46" i="48"/>
  <c r="B40" i="48"/>
  <c r="B38" i="48"/>
  <c r="C19" i="48"/>
  <c r="C25" i="48" s="1"/>
  <c r="B46" i="47"/>
  <c r="B40" i="47"/>
  <c r="B38" i="47"/>
  <c r="C19" i="47"/>
  <c r="C25" i="47" s="1"/>
  <c r="B46" i="46"/>
  <c r="B40" i="46"/>
  <c r="B38" i="46"/>
  <c r="C19" i="46"/>
  <c r="C25" i="46" s="1"/>
  <c r="B46" i="33"/>
  <c r="B43" i="32"/>
  <c r="B40" i="37"/>
  <c r="C32" i="37"/>
  <c r="C40" i="50" l="1"/>
  <c r="C49" i="50" s="1"/>
  <c r="C40" i="47"/>
  <c r="C40" i="46"/>
  <c r="C40" i="52"/>
  <c r="C49" i="52" s="1"/>
  <c r="C40" i="51"/>
  <c r="C48" i="51" s="1"/>
  <c r="C40" i="49"/>
  <c r="C40" i="48"/>
  <c r="C49" i="48" s="1"/>
  <c r="C42" i="47" l="1"/>
  <c r="C44" i="47" s="1"/>
  <c r="C54" i="47" s="1"/>
  <c r="C49" i="47"/>
  <c r="C42" i="50"/>
  <c r="C44" i="50" s="1"/>
  <c r="C53" i="50" s="1"/>
  <c r="C48" i="50"/>
  <c r="C47" i="49"/>
  <c r="C46" i="49" s="1"/>
  <c r="C51" i="49" s="1"/>
  <c r="C55" i="49" s="1"/>
  <c r="C49" i="49"/>
  <c r="C42" i="46"/>
  <c r="C44" i="46" s="1"/>
  <c r="C54" i="46" s="1"/>
  <c r="C49" i="46"/>
  <c r="C47" i="52"/>
  <c r="C46" i="52" s="1"/>
  <c r="C47" i="50"/>
  <c r="C46" i="50" s="1"/>
  <c r="C42" i="49"/>
  <c r="C44" i="49" s="1"/>
  <c r="C54" i="49" s="1"/>
  <c r="C50" i="49"/>
  <c r="C47" i="47"/>
  <c r="C46" i="47" s="1"/>
  <c r="C51" i="47" s="1"/>
  <c r="C55" i="47" s="1"/>
  <c r="C50" i="47"/>
  <c r="C42" i="52"/>
  <c r="C44" i="52" s="1"/>
  <c r="C54" i="52" s="1"/>
  <c r="C50" i="52"/>
  <c r="C47" i="51"/>
  <c r="C46" i="51" s="1"/>
  <c r="C49" i="51"/>
  <c r="C42" i="51"/>
  <c r="C44" i="51" s="1"/>
  <c r="C50" i="46"/>
  <c r="C47" i="46"/>
  <c r="C46" i="46" s="1"/>
  <c r="C42" i="48"/>
  <c r="C44" i="48" s="1"/>
  <c r="C54" i="48" s="1"/>
  <c r="C50" i="48"/>
  <c r="C47" i="48"/>
  <c r="C46" i="48" s="1"/>
  <c r="C51" i="48" s="1"/>
  <c r="C55" i="48" s="1"/>
  <c r="C56" i="47" l="1"/>
  <c r="C59" i="47" s="1"/>
  <c r="C56" i="49"/>
  <c r="C58" i="49" s="1"/>
  <c r="C51" i="52"/>
  <c r="C55" i="52" s="1"/>
  <c r="C56" i="52" s="1"/>
  <c r="C50" i="51"/>
  <c r="C54" i="51" s="1"/>
  <c r="C50" i="50"/>
  <c r="C54" i="50" s="1"/>
  <c r="C55" i="50" s="1"/>
  <c r="C56" i="48"/>
  <c r="C51" i="46"/>
  <c r="C55" i="46" s="1"/>
  <c r="C56" i="46" s="1"/>
  <c r="C58" i="47" l="1"/>
  <c r="C59" i="49"/>
  <c r="C60" i="49" s="1"/>
  <c r="C61" i="47"/>
  <c r="C13" i="55" s="1"/>
  <c r="C60" i="47"/>
  <c r="C58" i="46"/>
  <c r="C59" i="46"/>
  <c r="C59" i="52"/>
  <c r="C58" i="52"/>
  <c r="C58" i="50"/>
  <c r="C57" i="50"/>
  <c r="C59" i="48"/>
  <c r="C58" i="48"/>
  <c r="C61" i="49" l="1"/>
  <c r="C15" i="55" s="1"/>
  <c r="C61" i="52"/>
  <c r="C18" i="55" s="1"/>
  <c r="C60" i="52"/>
  <c r="C59" i="50"/>
  <c r="C60" i="50"/>
  <c r="C16" i="55" s="1"/>
  <c r="C61" i="48"/>
  <c r="C14" i="55" s="1"/>
  <c r="C60" i="48"/>
  <c r="C60" i="46"/>
  <c r="C61" i="46"/>
  <c r="C12" i="55" s="1"/>
  <c r="C13" i="37"/>
  <c r="B34" i="37" l="1"/>
  <c r="B32" i="37"/>
  <c r="D17" i="37"/>
  <c r="D16" i="37"/>
  <c r="C19" i="37" l="1"/>
  <c r="C34" i="37" s="1"/>
  <c r="C44" i="37" s="1"/>
  <c r="C41" i="37" l="1"/>
  <c r="C42" i="37"/>
  <c r="C43" i="37"/>
  <c r="C36" i="37"/>
  <c r="C38" i="37" s="1"/>
  <c r="C48" i="37" s="1"/>
  <c r="C40" i="37" l="1"/>
  <c r="C45" i="37" s="1"/>
  <c r="C49" i="37" s="1"/>
  <c r="C50" i="37" s="1"/>
  <c r="C10" i="36"/>
  <c r="B14" i="36"/>
  <c r="D14" i="36" s="1"/>
  <c r="D25" i="36"/>
  <c r="D26" i="36"/>
  <c r="B41" i="36"/>
  <c r="B43" i="36"/>
  <c r="C53" i="37" l="1"/>
  <c r="C54" i="37" s="1"/>
  <c r="C55" i="37" s="1"/>
  <c r="C9" i="55" s="1"/>
  <c r="C52" i="37"/>
  <c r="E14" i="36"/>
  <c r="B18" i="36" s="1"/>
  <c r="D18" i="36" s="1"/>
  <c r="D15" i="36"/>
  <c r="B17" i="36" l="1"/>
  <c r="D17" i="36" s="1"/>
  <c r="D20" i="36" s="1"/>
  <c r="C22" i="36" l="1"/>
  <c r="C28" i="36" s="1"/>
  <c r="C55" i="36" l="1"/>
  <c r="C54" i="36"/>
  <c r="C43" i="36"/>
  <c r="C45" i="36" l="1"/>
  <c r="C48" i="36" s="1"/>
  <c r="C59" i="36" s="1"/>
  <c r="C51" i="36"/>
  <c r="C50" i="36" s="1"/>
  <c r="C56" i="36" s="1"/>
  <c r="C60" i="36" s="1"/>
  <c r="B38" i="33"/>
  <c r="C25" i="33"/>
  <c r="B35" i="32"/>
  <c r="D22" i="32"/>
  <c r="B16" i="32"/>
  <c r="E15" i="32"/>
  <c r="B15" i="32"/>
  <c r="C61" i="36" l="1"/>
  <c r="C63" i="36" s="1"/>
  <c r="C64" i="36" s="1"/>
  <c r="C65" i="36" s="1"/>
  <c r="C66" i="36" s="1"/>
  <c r="C8" i="55" s="1"/>
  <c r="C21" i="55" s="1"/>
  <c r="C18" i="32"/>
  <c r="C25" i="32" s="1"/>
  <c r="C37" i="32" s="1"/>
  <c r="C39" i="32" s="1"/>
  <c r="C41" i="32" s="1"/>
  <c r="C50" i="32" s="1"/>
  <c r="C40" i="33"/>
  <c r="C38" i="55" l="1"/>
  <c r="C47" i="33"/>
  <c r="C46" i="33" s="1"/>
  <c r="C51" i="33" s="1"/>
  <c r="C55" i="33" s="1"/>
  <c r="C49" i="33"/>
  <c r="C50" i="33"/>
  <c r="C42" i="33"/>
  <c r="C44" i="33" s="1"/>
  <c r="C54" i="33" s="1"/>
  <c r="C40" i="55" l="1"/>
  <c r="C41" i="55" s="1"/>
  <c r="C42" i="55" s="1"/>
  <c r="C43" i="55" s="1"/>
  <c r="C56" i="33"/>
  <c r="C58" i="33" s="1"/>
  <c r="C59" i="33" s="1"/>
  <c r="C45" i="32"/>
  <c r="C46" i="32"/>
  <c r="C44" i="32"/>
  <c r="C53" i="51"/>
  <c r="C55" i="51" s="1"/>
  <c r="C57" i="51" s="1"/>
  <c r="C43" i="32" l="1"/>
  <c r="C47" i="32" s="1"/>
  <c r="C51" i="32" s="1"/>
  <c r="C52" i="32" s="1"/>
  <c r="C54" i="32" s="1"/>
  <c r="C55" i="32" s="1"/>
  <c r="C60" i="33"/>
  <c r="C61" i="33" s="1"/>
  <c r="C11" i="55" s="1"/>
  <c r="C58" i="51"/>
  <c r="C56" i="32" l="1"/>
  <c r="C57" i="32" s="1"/>
  <c r="C10" i="55" s="1"/>
  <c r="C59" i="51"/>
  <c r="C60" i="51" s="1"/>
  <c r="C17" i="55" s="1"/>
</calcChain>
</file>

<file path=xl/sharedStrings.xml><?xml version="1.0" encoding="utf-8"?>
<sst xmlns="http://schemas.openxmlformats.org/spreadsheetml/2006/main" count="1017" uniqueCount="133">
  <si>
    <t>HONORARERMITTLUNG</t>
  </si>
  <si>
    <t>Auftragnehmer:</t>
  </si>
  <si>
    <t>Honorarzone:</t>
  </si>
  <si>
    <t>Anrechenbare Kosten:</t>
  </si>
  <si>
    <t>BRUTTO</t>
  </si>
  <si>
    <t>Kostengruppe  3:</t>
  </si>
  <si>
    <t>als 1 Gebäude/Anlage</t>
  </si>
  <si>
    <t>Kostengruppe  4:</t>
  </si>
  <si>
    <t xml:space="preserve">KGr 3 </t>
  </si>
  <si>
    <t>hiervon  25 %  :</t>
  </si>
  <si>
    <t>anrechenbar :</t>
  </si>
  <si>
    <t>KGr 4 - 25 % KGr 3 =</t>
  </si>
  <si>
    <t>anrechenbar 100 %</t>
  </si>
  <si>
    <t>KGr 4 Rest  =</t>
  </si>
  <si>
    <t>anrechenbar 50 %</t>
  </si>
  <si>
    <t>anrechenbar KGr 4 :</t>
  </si>
  <si>
    <t>Anrechenbare Kosten  KGr 3 u. KGr 4  NETTO :</t>
  </si>
  <si>
    <t>VON +  X %</t>
  </si>
  <si>
    <t>VON</t>
  </si>
  <si>
    <t>BIS</t>
  </si>
  <si>
    <t>100 % Grundhonorar</t>
  </si>
  <si>
    <t>Leistungsbild / Leistungsphasen gemäß HOAI</t>
  </si>
  <si>
    <t>1. Grundlagenermittlung</t>
  </si>
  <si>
    <t>2. Vorplanung</t>
  </si>
  <si>
    <t>3. Entwurfsplanung</t>
  </si>
  <si>
    <t>4. Genehmigungsplanung</t>
  </si>
  <si>
    <t>5. Ausführungsplanung</t>
  </si>
  <si>
    <t>6. Vorbereitung der Vergabe</t>
  </si>
  <si>
    <t>7. Mitwirkung bei der Vergabe</t>
  </si>
  <si>
    <t>8. Objektüberwachung/
Bauüberwachung+Dokumentation</t>
  </si>
  <si>
    <t>9. Objektbetreuung</t>
  </si>
  <si>
    <t>Grundhonorar   X   %</t>
  </si>
  <si>
    <t>Umbauzus.g   X   %</t>
  </si>
  <si>
    <t>Gesamt</t>
  </si>
  <si>
    <t>Nebenkosten X %</t>
  </si>
  <si>
    <t>anrechenbar netto</t>
  </si>
  <si>
    <t>anrechenbar KGr 3  :</t>
  </si>
  <si>
    <t>anrechenbar KGr 4  :</t>
  </si>
  <si>
    <t>1. Abwasser-, Wasser- und Gasanlagen</t>
  </si>
  <si>
    <t>2. Wärmeversorgungsanlagen</t>
  </si>
  <si>
    <t>3. Lufttechnische Anlagen</t>
  </si>
  <si>
    <t>4. Starkstromanlagen</t>
  </si>
  <si>
    <t>5. Fernmelde- und informationstechnische Anlagen</t>
  </si>
  <si>
    <t>6. Förderanlagen</t>
  </si>
  <si>
    <t>7. Nutzungssprezifische Anlagen und verfahrenstechnische Anlagen</t>
  </si>
  <si>
    <t>8. Gebäudeautomation und Automation von Ingenieurbauwerken</t>
  </si>
  <si>
    <t>8. Objektüberwachung - Bauüberwachung</t>
  </si>
  <si>
    <t>Kostengruppe  3 Netto</t>
  </si>
  <si>
    <t>Kostengruppe  4: Netto</t>
  </si>
  <si>
    <t>Nachlass</t>
  </si>
  <si>
    <t>Gesamt Netto</t>
  </si>
  <si>
    <t>Zwischensumme</t>
  </si>
  <si>
    <t>Objektplanung</t>
  </si>
  <si>
    <t>HOAI-Werte 2021</t>
  </si>
  <si>
    <t>Leistungsbereich HOAI Teil 3 Objektplanung - Abschnitt 1 §33 Gebäude und Innenräume i.V.m. Anlage 10.1</t>
  </si>
  <si>
    <t>Netto</t>
  </si>
  <si>
    <t>Anrechenbare Kosten NETTO :</t>
  </si>
  <si>
    <t>Leistungsbereich HOAI Teil 3 Objektplanung - Abschnitt 2 §39 Freianlagen i.V.m. Anlage 11.1</t>
  </si>
  <si>
    <t>Freianlagen</t>
  </si>
  <si>
    <t>Leistungsbereich HOAI Teil 4 Fachplanung -  Abschnitt 1 §51 Tragwerksplanung i.V.m. Anlage 14.1</t>
  </si>
  <si>
    <t>Leistungsbereich HOAI Teil 4 Fachplanung -  Abschnitt 2 § 55 Technische Ausrüstung i.V.m. Anlage 15.1</t>
  </si>
  <si>
    <t xml:space="preserve">Bes. Leistungen X % </t>
  </si>
  <si>
    <t>Überwachen der Mängelbeseitigung innerhalb der Verjährungsfrist</t>
  </si>
  <si>
    <t>Technische Gebäudeausrüstung</t>
  </si>
  <si>
    <t>Mitwirken bei einer vertieften Kostenberechnung</t>
  </si>
  <si>
    <t>Bes. Leistungen X %</t>
  </si>
  <si>
    <t>Überwachung der Entwicklungs- und Unterhaltspflege</t>
  </si>
  <si>
    <t>KGR 410</t>
  </si>
  <si>
    <t>KGR 420</t>
  </si>
  <si>
    <t>KGR 430</t>
  </si>
  <si>
    <t>KGR 440</t>
  </si>
  <si>
    <t>KGR 450</t>
  </si>
  <si>
    <t>KGR 460</t>
  </si>
  <si>
    <t>KGR 470</t>
  </si>
  <si>
    <t>KGR 480</t>
  </si>
  <si>
    <t>Beratungsleistungen</t>
  </si>
  <si>
    <t>Zusammenstellung</t>
  </si>
  <si>
    <t>Leistungsbild</t>
  </si>
  <si>
    <t>Tragwerksplanung</t>
  </si>
  <si>
    <t>TGA Anlagengruppe 1</t>
  </si>
  <si>
    <t>TGA Anlagengruppe 2</t>
  </si>
  <si>
    <t>TGA Anlagengruppe 3</t>
  </si>
  <si>
    <t>TGA Anlagengruppe 4</t>
  </si>
  <si>
    <t>TGA Anlagengruppe 5</t>
  </si>
  <si>
    <t>TGA Anlagengruppe 6</t>
  </si>
  <si>
    <t>TGA Anlagengruppe 7</t>
  </si>
  <si>
    <t>TGA Anlagengruppe 8</t>
  </si>
  <si>
    <t>Zwischensumme ( Angeb. Netto)</t>
  </si>
  <si>
    <t>MwSt.</t>
  </si>
  <si>
    <t>Angebotssumme brutto</t>
  </si>
  <si>
    <t>Summe Grundleistungen</t>
  </si>
  <si>
    <t>Summe bes. Leistungen</t>
  </si>
  <si>
    <t>Gesamt netto</t>
  </si>
  <si>
    <t>Summe, netto</t>
  </si>
  <si>
    <t>Erstellen eines Überflutungsnachweises</t>
  </si>
  <si>
    <t>Angebot</t>
  </si>
  <si>
    <t>Aufstellen einer vertieften Kostenberechnung</t>
  </si>
  <si>
    <t>Weitere besondere Leistungen die aus Sicht des Bieters erfoderlich sind. Art / Umfang der Leistungen sind zu beschreiben</t>
  </si>
  <si>
    <t>Nachweis der Erdbebensicherung nach EC 8</t>
  </si>
  <si>
    <t>Ingenieurtechnische Kontrolle der Ausführung des Tragwerks auf Übereinstimmung mit den geprüften statischen Unterlagen, ergänzend zum Überwachungsumfang des Prüfingenieurs</t>
  </si>
  <si>
    <t>aus Sicht AG nicht vorgesehen</t>
  </si>
  <si>
    <t>Generalplanerzu- / abschlag</t>
  </si>
  <si>
    <t>Bauphysik / Energieberatung, inkl. Nachweisführungen für Förderanträge (z.B. KfW)</t>
  </si>
  <si>
    <t>Weitere Beratungsleistungen die aus Sicht des Bieters erfoderlich sind</t>
  </si>
  <si>
    <t>Bauphysik, Schallschutz</t>
  </si>
  <si>
    <t>Bauphysik, Raumakustik</t>
  </si>
  <si>
    <t>Zusammenstellung, getrennte Honorarermittlung je Gebäude</t>
  </si>
  <si>
    <t>Gebäude 1, Hauptgebäude</t>
  </si>
  <si>
    <t>Gebäude 2, Kaltlager/Fahrzeughallen</t>
  </si>
  <si>
    <t>Objektplanung, Gebäude 1, Hauptgebäude</t>
  </si>
  <si>
    <t>Tragwerksplanung, Gebäude 1, Hauptgebäude</t>
  </si>
  <si>
    <t>Tragwerksplanung, Gebäude 2, Kaltlager/Fahrzeughallen</t>
  </si>
  <si>
    <t>Objektplanung, Gebäude 2, Kaltlager/Fahrzeughallen</t>
  </si>
  <si>
    <t>Technische Gebäudeausrüstung, Gebäude 1, Hauptgebäude</t>
  </si>
  <si>
    <t>Technische Gebäudeausrüstung, Gebäude 2, Katllager/Fahrzeughallen</t>
  </si>
  <si>
    <t>Sonstige Beratungsleistungen, Gebäude 1, Hauptgebäude</t>
  </si>
  <si>
    <t>Summe Gebäude 2</t>
  </si>
  <si>
    <t>Summe Gebäude 1+2</t>
  </si>
  <si>
    <t>Summe (netto)</t>
  </si>
  <si>
    <t xml:space="preserve">Einmalige Fortschreibung der Genehmigungsplanung um die Ergebnisse und Auflagen des Baugenehmigungsverfahrens und der Ergebnisse der Ausführungsplanung </t>
  </si>
  <si>
    <t>Erstellen von Raumbüchern</t>
  </si>
  <si>
    <t>Aufstellen und Fortschreiben des technischen Teils von Raumbüchern</t>
  </si>
  <si>
    <t>Technische Gebäudeausrüstung, Gebäude 2, Kaltlager/Fahrzeughallen</t>
  </si>
  <si>
    <t>Sonstige Beratungsleistungen, Gebäude 2, Kaltlager/Fahrzeughallen</t>
  </si>
  <si>
    <t>Brandschutzplanung und Überwachung Bauausführung auf Konformität</t>
  </si>
  <si>
    <t xml:space="preserve">Brandschutzplanung und Überwachung Bauausführung auf Konformität </t>
  </si>
  <si>
    <t xml:space="preserve">Bauphysik, Wärmeschutznachweis inkl. Feuchtenachweis </t>
  </si>
  <si>
    <t>Projektingenieur</t>
  </si>
  <si>
    <t>Projektkonstrukteur</t>
  </si>
  <si>
    <t>Sonstige</t>
  </si>
  <si>
    <t>Teilprojektleiter</t>
  </si>
  <si>
    <t>Gesamtprojektleiter</t>
  </si>
  <si>
    <t>Verrechnungssätze (je Stunde):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</si>
</sst>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&quot; DM&quot;#,##0.00_);[Red]\(&quot; DM&quot;#,##0.00\)"/>
    <numFmt numFmtId="165" formatCode="[$€]#,##0.00_);[Red]\([$€]#,##0.00\)"/>
    <numFmt numFmtId="166" formatCode="#,##0.00\ [$€-1];[Red]#,##0.00\ [$€-1]"/>
    <numFmt numFmtId="167" formatCode="#,##0.00\ &quot;€&quot;"/>
    <numFmt numFmtId="168" formatCode="&quot; DM&quot;#,##0.00_);\(&quot; DM&quot;#,##0.00\)"/>
    <numFmt numFmtId="169" formatCode="0.0"/>
    <numFmt numFmtId="170" formatCode="#,##0.00\ [$€-1]"/>
  </numFmts>
  <fonts count="15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MS Sans Serif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8"/>
      <color rgb="FF0070C0"/>
      <name val="Arial"/>
      <family val="2"/>
    </font>
    <font>
      <sz val="9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1" fillId="0" borderId="0"/>
    <xf numFmtId="0" fontId="4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5">
    <xf numFmtId="0" fontId="0" fillId="0" borderId="0" xfId="0"/>
    <xf numFmtId="166" fontId="3" fillId="0" borderId="0" xfId="2" applyNumberFormat="1" applyFont="1" applyFill="1" applyBorder="1" applyAlignment="1" applyProtection="1"/>
    <xf numFmtId="166" fontId="6" fillId="0" borderId="0" xfId="2" applyNumberFormat="1" applyFont="1" applyFill="1" applyBorder="1" applyAlignment="1" applyProtection="1"/>
    <xf numFmtId="166" fontId="7" fillId="0" borderId="0" xfId="2" applyNumberFormat="1" applyFont="1" applyFill="1" applyBorder="1" applyAlignment="1" applyProtection="1"/>
    <xf numFmtId="170" fontId="3" fillId="0" borderId="0" xfId="2" applyNumberFormat="1" applyFont="1" applyFill="1" applyBorder="1" applyAlignment="1" applyProtection="1"/>
    <xf numFmtId="166" fontId="6" fillId="2" borderId="4" xfId="2" applyNumberFormat="1" applyFont="1" applyFill="1" applyBorder="1" applyAlignment="1" applyProtection="1"/>
    <xf numFmtId="0" fontId="11" fillId="2" borderId="1" xfId="9" applyFont="1" applyFill="1" applyBorder="1"/>
    <xf numFmtId="0" fontId="11" fillId="2" borderId="3" xfId="9" applyFont="1" applyFill="1" applyBorder="1"/>
    <xf numFmtId="2" fontId="3" fillId="0" borderId="0" xfId="9" applyNumberFormat="1" applyFont="1"/>
    <xf numFmtId="0" fontId="3" fillId="0" borderId="0" xfId="9" applyFont="1" applyAlignment="1">
      <alignment horizontal="left"/>
    </xf>
    <xf numFmtId="0" fontId="3" fillId="0" borderId="0" xfId="9" applyFont="1"/>
    <xf numFmtId="0" fontId="6" fillId="0" borderId="0" xfId="9" applyFont="1"/>
    <xf numFmtId="0" fontId="6" fillId="2" borderId="0" xfId="9" applyFont="1" applyFill="1"/>
    <xf numFmtId="2" fontId="6" fillId="2" borderId="0" xfId="9" applyNumberFormat="1" applyFont="1" applyFill="1"/>
    <xf numFmtId="2" fontId="3" fillId="2" borderId="0" xfId="9" applyNumberFormat="1" applyFont="1" applyFill="1"/>
    <xf numFmtId="1" fontId="3" fillId="0" borderId="0" xfId="9" applyNumberFormat="1" applyFont="1" applyAlignment="1">
      <alignment horizontal="center"/>
    </xf>
    <xf numFmtId="167" fontId="6" fillId="0" borderId="0" xfId="9" applyNumberFormat="1" applyFont="1" applyAlignment="1">
      <alignment horizontal="left"/>
    </xf>
    <xf numFmtId="167" fontId="10" fillId="0" borderId="0" xfId="9" applyNumberFormat="1" applyFont="1" applyAlignment="1">
      <alignment horizontal="left"/>
    </xf>
    <xf numFmtId="0" fontId="5" fillId="0" borderId="0" xfId="9" applyFont="1"/>
    <xf numFmtId="0" fontId="7" fillId="0" borderId="0" xfId="9" applyFont="1"/>
    <xf numFmtId="2" fontId="7" fillId="0" borderId="0" xfId="9" applyNumberFormat="1" applyFont="1"/>
    <xf numFmtId="0" fontId="7" fillId="0" borderId="0" xfId="9" applyFont="1" applyAlignment="1">
      <alignment horizontal="center"/>
    </xf>
    <xf numFmtId="168" fontId="7" fillId="0" borderId="0" xfId="9" applyNumberFormat="1" applyFont="1"/>
    <xf numFmtId="0" fontId="7" fillId="0" borderId="0" xfId="9" applyFont="1" applyAlignment="1">
      <alignment horizontal="left"/>
    </xf>
    <xf numFmtId="2" fontId="8" fillId="0" borderId="0" xfId="9" applyNumberFormat="1" applyFont="1" applyAlignment="1">
      <alignment horizontal="right"/>
    </xf>
    <xf numFmtId="168" fontId="3" fillId="0" borderId="0" xfId="9" applyNumberFormat="1" applyFont="1"/>
    <xf numFmtId="2" fontId="7" fillId="0" borderId="0" xfId="9" applyNumberFormat="1" applyFont="1" applyAlignment="1">
      <alignment horizontal="center"/>
    </xf>
    <xf numFmtId="169" fontId="7" fillId="0" borderId="5" xfId="9" applyNumberFormat="1" applyFont="1" applyBorder="1" applyAlignment="1">
      <alignment horizontal="center"/>
    </xf>
    <xf numFmtId="0" fontId="7" fillId="0" borderId="0" xfId="9" applyFont="1" applyAlignment="1">
      <alignment wrapText="1"/>
    </xf>
    <xf numFmtId="169" fontId="7" fillId="0" borderId="5" xfId="9" applyNumberFormat="1" applyFont="1" applyBorder="1" applyAlignment="1">
      <alignment horizontal="center" vertical="center"/>
    </xf>
    <xf numFmtId="2" fontId="7" fillId="0" borderId="5" xfId="9" applyNumberFormat="1" applyFont="1" applyBorder="1" applyAlignment="1">
      <alignment horizontal="center"/>
    </xf>
    <xf numFmtId="2" fontId="3" fillId="0" borderId="5" xfId="9" applyNumberFormat="1" applyFont="1" applyBorder="1" applyAlignment="1">
      <alignment horizontal="right"/>
    </xf>
    <xf numFmtId="2" fontId="6" fillId="0" borderId="0" xfId="9" applyNumberFormat="1" applyFont="1"/>
    <xf numFmtId="0" fontId="11" fillId="2" borderId="7" xfId="9" applyFont="1" applyFill="1" applyBorder="1"/>
    <xf numFmtId="0" fontId="11" fillId="2" borderId="0" xfId="9" applyFont="1" applyFill="1"/>
    <xf numFmtId="2" fontId="3" fillId="0" borderId="0" xfId="9" applyNumberFormat="1" applyFont="1" applyAlignment="1">
      <alignment horizontal="right"/>
    </xf>
    <xf numFmtId="0" fontId="3" fillId="0" borderId="0" xfId="9" applyFont="1" applyAlignment="1">
      <alignment horizontal="right"/>
    </xf>
    <xf numFmtId="167" fontId="3" fillId="0" borderId="0" xfId="9" applyNumberFormat="1" applyFont="1" applyAlignment="1">
      <alignment horizontal="right"/>
    </xf>
    <xf numFmtId="9" fontId="7" fillId="0" borderId="0" xfId="9" applyNumberFormat="1" applyFont="1"/>
    <xf numFmtId="0" fontId="6" fillId="0" borderId="0" xfId="9" applyFont="1" applyAlignment="1">
      <alignment horizontal="right"/>
    </xf>
    <xf numFmtId="170" fontId="3" fillId="0" borderId="0" xfId="9" applyNumberFormat="1" applyFont="1"/>
    <xf numFmtId="2" fontId="3" fillId="0" borderId="0" xfId="9" applyNumberFormat="1" applyFont="1" applyAlignment="1">
      <alignment horizontal="left"/>
    </xf>
    <xf numFmtId="0" fontId="3" fillId="0" borderId="0" xfId="2" applyNumberFormat="1" applyFont="1" applyFill="1" applyBorder="1" applyAlignment="1" applyProtection="1"/>
    <xf numFmtId="2" fontId="3" fillId="3" borderId="0" xfId="9" applyNumberFormat="1" applyFont="1" applyFill="1"/>
    <xf numFmtId="0" fontId="3" fillId="0" borderId="8" xfId="9" applyFont="1" applyBorder="1"/>
    <xf numFmtId="2" fontId="3" fillId="0" borderId="8" xfId="9" applyNumberFormat="1" applyFont="1" applyBorder="1"/>
    <xf numFmtId="0" fontId="3" fillId="0" borderId="0" xfId="9" applyFont="1" applyAlignment="1">
      <alignment vertical="top" wrapText="1"/>
    </xf>
    <xf numFmtId="0" fontId="3" fillId="0" borderId="0" xfId="9" applyFont="1" applyAlignment="1">
      <alignment vertical="top"/>
    </xf>
    <xf numFmtId="0" fontId="6" fillId="0" borderId="9" xfId="9" applyFont="1" applyBorder="1"/>
    <xf numFmtId="0" fontId="7" fillId="0" borderId="10" xfId="9" applyFont="1" applyBorder="1"/>
    <xf numFmtId="0" fontId="3" fillId="0" borderId="10" xfId="9" applyFont="1" applyBorder="1"/>
    <xf numFmtId="0" fontId="3" fillId="0" borderId="11" xfId="9" applyFont="1" applyBorder="1"/>
    <xf numFmtId="0" fontId="6" fillId="0" borderId="12" xfId="9" applyFont="1" applyBorder="1"/>
    <xf numFmtId="0" fontId="7" fillId="0" borderId="12" xfId="9" applyFont="1" applyBorder="1"/>
    <xf numFmtId="0" fontId="7" fillId="0" borderId="12" xfId="9" applyFont="1" applyBorder="1" applyAlignment="1">
      <alignment wrapText="1"/>
    </xf>
    <xf numFmtId="0" fontId="3" fillId="0" borderId="12" xfId="9" applyFont="1" applyBorder="1"/>
    <xf numFmtId="0" fontId="3" fillId="0" borderId="12" xfId="9" applyFont="1" applyBorder="1" applyAlignment="1">
      <alignment horizontal="left"/>
    </xf>
    <xf numFmtId="0" fontId="3" fillId="0" borderId="13" xfId="9" applyFont="1" applyBorder="1"/>
    <xf numFmtId="2" fontId="3" fillId="0" borderId="15" xfId="9" applyNumberFormat="1" applyFont="1" applyBorder="1"/>
    <xf numFmtId="0" fontId="3" fillId="0" borderId="9" xfId="9" applyFont="1" applyBorder="1"/>
    <xf numFmtId="2" fontId="3" fillId="0" borderId="10" xfId="9" applyNumberFormat="1" applyFont="1" applyBorder="1"/>
    <xf numFmtId="166" fontId="3" fillId="0" borderId="10" xfId="2" applyNumberFormat="1" applyFont="1" applyFill="1" applyBorder="1" applyAlignment="1" applyProtection="1"/>
    <xf numFmtId="2" fontId="3" fillId="0" borderId="11" xfId="9" applyNumberFormat="1" applyFont="1" applyBorder="1"/>
    <xf numFmtId="0" fontId="6" fillId="0" borderId="14" xfId="9" applyFont="1" applyBorder="1"/>
    <xf numFmtId="2" fontId="3" fillId="0" borderId="16" xfId="9" applyNumberFormat="1" applyFont="1" applyBorder="1" applyAlignment="1">
      <alignment horizontal="right"/>
    </xf>
    <xf numFmtId="2" fontId="3" fillId="0" borderId="12" xfId="9" applyNumberFormat="1" applyFont="1" applyBorder="1"/>
    <xf numFmtId="167" fontId="3" fillId="0" borderId="10" xfId="2" applyNumberFormat="1" applyFont="1" applyFill="1" applyBorder="1" applyAlignment="1" applyProtection="1"/>
    <xf numFmtId="167" fontId="6" fillId="2" borderId="4" xfId="9" applyNumberFormat="1" applyFont="1" applyFill="1" applyBorder="1"/>
    <xf numFmtId="167" fontId="3" fillId="0" borderId="0" xfId="9" applyNumberFormat="1" applyFont="1"/>
    <xf numFmtId="167" fontId="3" fillId="0" borderId="0" xfId="2" applyNumberFormat="1" applyFont="1" applyFill="1" applyBorder="1" applyAlignment="1" applyProtection="1"/>
    <xf numFmtId="167" fontId="6" fillId="0" borderId="0" xfId="9" applyNumberFormat="1" applyFont="1"/>
    <xf numFmtId="169" fontId="7" fillId="0" borderId="0" xfId="9" applyNumberFormat="1" applyFont="1" applyAlignment="1">
      <alignment horizontal="center"/>
    </xf>
    <xf numFmtId="169" fontId="7" fillId="0" borderId="0" xfId="9" applyNumberFormat="1" applyFont="1" applyAlignment="1">
      <alignment horizontal="center" vertical="center"/>
    </xf>
    <xf numFmtId="0" fontId="7" fillId="0" borderId="0" xfId="9" applyFont="1" applyAlignment="1">
      <alignment vertical="top" wrapText="1"/>
    </xf>
    <xf numFmtId="0" fontId="6" fillId="4" borderId="0" xfId="9" applyFont="1" applyFill="1"/>
    <xf numFmtId="2" fontId="6" fillId="4" borderId="0" xfId="9" applyNumberFormat="1" applyFont="1" applyFill="1" applyAlignment="1">
      <alignment horizontal="center"/>
    </xf>
    <xf numFmtId="167" fontId="3" fillId="0" borderId="0" xfId="9" applyNumberFormat="1" applyFont="1" applyAlignment="1">
      <alignment horizontal="center"/>
    </xf>
    <xf numFmtId="167" fontId="7" fillId="0" borderId="0" xfId="2" applyNumberFormat="1" applyFont="1" applyFill="1" applyBorder="1" applyAlignment="1" applyProtection="1"/>
    <xf numFmtId="167" fontId="7" fillId="0" borderId="0" xfId="9" applyNumberFormat="1" applyFont="1"/>
    <xf numFmtId="167" fontId="3" fillId="4" borderId="0" xfId="9" applyNumberFormat="1" applyFont="1" applyFill="1"/>
    <xf numFmtId="170" fontId="3" fillId="0" borderId="17" xfId="2" applyNumberFormat="1" applyFont="1" applyFill="1" applyBorder="1" applyAlignment="1" applyProtection="1"/>
    <xf numFmtId="166" fontId="6" fillId="2" borderId="5" xfId="2" applyNumberFormat="1" applyFont="1" applyFill="1" applyBorder="1" applyAlignment="1" applyProtection="1"/>
    <xf numFmtId="167" fontId="3" fillId="5" borderId="5" xfId="9" applyNumberFormat="1" applyFont="1" applyFill="1" applyBorder="1"/>
    <xf numFmtId="166" fontId="6" fillId="5" borderId="5" xfId="2" applyNumberFormat="1" applyFont="1" applyFill="1" applyBorder="1" applyAlignment="1" applyProtection="1"/>
    <xf numFmtId="167" fontId="6" fillId="5" borderId="5" xfId="9" applyNumberFormat="1" applyFont="1" applyFill="1" applyBorder="1"/>
    <xf numFmtId="166" fontId="3" fillId="5" borderId="5" xfId="2" applyNumberFormat="1" applyFont="1" applyFill="1" applyBorder="1" applyAlignment="1" applyProtection="1"/>
    <xf numFmtId="9" fontId="3" fillId="0" borderId="5" xfId="11" applyFont="1" applyFill="1" applyBorder="1" applyAlignment="1" applyProtection="1"/>
    <xf numFmtId="44" fontId="11" fillId="2" borderId="0" xfId="10" applyFont="1" applyFill="1" applyBorder="1" applyAlignment="1" applyProtection="1"/>
    <xf numFmtId="44" fontId="3" fillId="0" borderId="0" xfId="10" applyFont="1" applyFill="1" applyBorder="1" applyAlignment="1" applyProtection="1"/>
    <xf numFmtId="44" fontId="3" fillId="0" borderId="0" xfId="10" applyFont="1" applyFill="1" applyBorder="1" applyAlignment="1" applyProtection="1">
      <alignment horizontal="right"/>
    </xf>
    <xf numFmtId="44" fontId="8" fillId="0" borderId="0" xfId="10" applyFont="1" applyFill="1" applyBorder="1" applyAlignment="1" applyProtection="1">
      <alignment horizontal="right"/>
    </xf>
    <xf numFmtId="44" fontId="7" fillId="0" borderId="0" xfId="10" applyFont="1" applyFill="1" applyBorder="1" applyAlignment="1" applyProtection="1"/>
    <xf numFmtId="44" fontId="7" fillId="0" borderId="0" xfId="10" applyFont="1" applyFill="1" applyBorder="1" applyAlignment="1" applyProtection="1">
      <alignment horizontal="center"/>
    </xf>
    <xf numFmtId="44" fontId="7" fillId="0" borderId="0" xfId="10" applyFont="1" applyFill="1" applyBorder="1" applyAlignment="1" applyProtection="1">
      <alignment horizontal="center" vertical="center"/>
    </xf>
    <xf numFmtId="0" fontId="6" fillId="6" borderId="1" xfId="9" applyFont="1" applyFill="1" applyBorder="1" applyAlignment="1">
      <alignment horizontal="right"/>
    </xf>
    <xf numFmtId="166" fontId="6" fillId="6" borderId="3" xfId="2" applyNumberFormat="1" applyFont="1" applyFill="1" applyBorder="1" applyAlignment="1" applyProtection="1"/>
    <xf numFmtId="0" fontId="6" fillId="7" borderId="1" xfId="9" applyFont="1" applyFill="1" applyBorder="1"/>
    <xf numFmtId="2" fontId="6" fillId="7" borderId="2" xfId="9" applyNumberFormat="1" applyFont="1" applyFill="1" applyBorder="1"/>
    <xf numFmtId="166" fontId="6" fillId="7" borderId="3" xfId="2" applyNumberFormat="1" applyFont="1" applyFill="1" applyBorder="1" applyAlignment="1" applyProtection="1"/>
    <xf numFmtId="0" fontId="6" fillId="6" borderId="1" xfId="9" applyFont="1" applyFill="1" applyBorder="1"/>
    <xf numFmtId="2" fontId="6" fillId="6" borderId="2" xfId="9" applyNumberFormat="1" applyFont="1" applyFill="1" applyBorder="1"/>
    <xf numFmtId="0" fontId="13" fillId="0" borderId="0" xfId="9" applyFont="1" applyAlignment="1">
      <alignment wrapText="1"/>
    </xf>
    <xf numFmtId="0" fontId="14" fillId="0" borderId="0" xfId="9" applyFont="1"/>
    <xf numFmtId="166" fontId="3" fillId="0" borderId="6" xfId="2" applyNumberFormat="1" applyFont="1" applyFill="1" applyBorder="1" applyAlignment="1" applyProtection="1"/>
    <xf numFmtId="167" fontId="3" fillId="5" borderId="5" xfId="2" applyNumberFormat="1" applyFont="1" applyFill="1" applyBorder="1" applyAlignment="1" applyProtection="1"/>
    <xf numFmtId="167" fontId="3" fillId="0" borderId="6" xfId="2" applyNumberFormat="1" applyFont="1" applyFill="1" applyBorder="1" applyAlignment="1" applyProtection="1"/>
    <xf numFmtId="167" fontId="3" fillId="0" borderId="17" xfId="2" applyNumberFormat="1" applyFont="1" applyFill="1" applyBorder="1" applyAlignment="1" applyProtection="1"/>
    <xf numFmtId="167" fontId="3" fillId="0" borderId="0" xfId="10" applyNumberFormat="1" applyFont="1" applyFill="1" applyBorder="1" applyAlignment="1" applyProtection="1"/>
    <xf numFmtId="0" fontId="3" fillId="9" borderId="0" xfId="9" applyFont="1" applyFill="1"/>
    <xf numFmtId="0" fontId="3" fillId="10" borderId="0" xfId="9" applyFont="1" applyFill="1"/>
    <xf numFmtId="0" fontId="3" fillId="3" borderId="0" xfId="9" applyFont="1" applyFill="1" applyAlignment="1">
      <alignment horizontal="left"/>
    </xf>
    <xf numFmtId="0" fontId="3" fillId="3" borderId="0" xfId="9" applyFont="1" applyFill="1"/>
    <xf numFmtId="0" fontId="6" fillId="0" borderId="0" xfId="9" applyFont="1" applyAlignment="1">
      <alignment horizontal="left"/>
    </xf>
    <xf numFmtId="0" fontId="3" fillId="0" borderId="0" xfId="9" applyFont="1" applyAlignment="1">
      <alignment horizontal="left" indent="1"/>
    </xf>
    <xf numFmtId="2" fontId="3" fillId="8" borderId="5" xfId="9" applyNumberFormat="1" applyFont="1" applyFill="1" applyBorder="1" applyProtection="1">
      <protection locked="0"/>
    </xf>
    <xf numFmtId="2" fontId="3" fillId="6" borderId="0" xfId="9" applyNumberFormat="1" applyFont="1" applyFill="1" applyProtection="1">
      <protection locked="0"/>
    </xf>
    <xf numFmtId="167" fontId="6" fillId="6" borderId="0" xfId="9" applyNumberFormat="1" applyFont="1" applyFill="1" applyAlignment="1" applyProtection="1">
      <alignment horizontal="left"/>
      <protection locked="0"/>
    </xf>
    <xf numFmtId="166" fontId="3" fillId="6" borderId="5" xfId="2" applyNumberFormat="1" applyFont="1" applyFill="1" applyBorder="1" applyAlignment="1" applyProtection="1">
      <protection locked="0"/>
    </xf>
    <xf numFmtId="2" fontId="7" fillId="6" borderId="5" xfId="9" applyNumberFormat="1" applyFont="1" applyFill="1" applyBorder="1" applyProtection="1">
      <protection locked="0"/>
    </xf>
    <xf numFmtId="169" fontId="7" fillId="6" borderId="5" xfId="9" applyNumberFormat="1" applyFont="1" applyFill="1" applyBorder="1" applyAlignment="1" applyProtection="1">
      <alignment horizontal="center"/>
      <protection locked="0"/>
    </xf>
    <xf numFmtId="166" fontId="7" fillId="6" borderId="5" xfId="2" applyNumberFormat="1" applyFont="1" applyFill="1" applyBorder="1" applyAlignment="1" applyProtection="1">
      <protection locked="0"/>
    </xf>
    <xf numFmtId="167" fontId="7" fillId="6" borderId="5" xfId="2" applyNumberFormat="1" applyFont="1" applyFill="1" applyBorder="1" applyAlignment="1" applyProtection="1">
      <protection locked="0"/>
    </xf>
    <xf numFmtId="2" fontId="3" fillId="0" borderId="0" xfId="9" applyNumberFormat="1" applyFont="1" applyProtection="1">
      <protection locked="0"/>
    </xf>
    <xf numFmtId="2" fontId="7" fillId="0" borderId="5" xfId="9" applyNumberFormat="1" applyFont="1" applyBorder="1" applyProtection="1">
      <protection locked="0"/>
    </xf>
    <xf numFmtId="167" fontId="3" fillId="6" borderId="0" xfId="10" applyNumberFormat="1" applyFont="1" applyFill="1" applyBorder="1" applyAlignment="1" applyProtection="1">
      <protection locked="0"/>
    </xf>
  </cellXfs>
  <cellStyles count="12">
    <cellStyle name="Euro" xfId="2" xr:uid="{00000000-0005-0000-0000-000000000000}"/>
    <cellStyle name="Euro 2" xfId="7" xr:uid="{00000000-0005-0000-0000-000001000000}"/>
    <cellStyle name="Prozent" xfId="11" builtinId="5"/>
    <cellStyle name="Standard" xfId="0" builtinId="0"/>
    <cellStyle name="Standard 2" xfId="1" xr:uid="{00000000-0005-0000-0000-000004000000}"/>
    <cellStyle name="Standard 3" xfId="4" xr:uid="{00000000-0005-0000-0000-000005000000}"/>
    <cellStyle name="Standard 3 2" xfId="6" xr:uid="{00000000-0005-0000-0000-000006000000}"/>
    <cellStyle name="Standard 3 3" xfId="9" xr:uid="{365D95CB-1651-40D9-B9D8-4866FC6B9AD8}"/>
    <cellStyle name="Standard 4" xfId="5" xr:uid="{00000000-0005-0000-0000-000007000000}"/>
    <cellStyle name="Währung" xfId="10" builtinId="4"/>
    <cellStyle name="Währung 2" xfId="3" xr:uid="{00000000-0005-0000-0000-00000A000000}"/>
    <cellStyle name="Währung 3" xfId="8" xr:uid="{00000000-0005-0000-0000-00000B000000}"/>
  </cellStyles>
  <dxfs count="0"/>
  <tableStyles count="0" defaultTableStyle="TableStyleMedium2" defaultPivotStyle="PivotStyleLight16"/>
  <colors>
    <mruColors>
      <color rgb="FF281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Larissa">
  <a:themeElements>
    <a:clrScheme name="Harrer Ingenieure">
      <a:dk1>
        <a:sysClr val="windowText" lastClr="000000"/>
      </a:dk1>
      <a:lt1>
        <a:sysClr val="window" lastClr="FFFFFF"/>
      </a:lt1>
      <a:dk2>
        <a:srgbClr val="BFBFBF"/>
      </a:dk2>
      <a:lt2>
        <a:srgbClr val="D9D9D9"/>
      </a:lt2>
      <a:accent1>
        <a:srgbClr val="BFBFBF"/>
      </a:accent1>
      <a:accent2>
        <a:srgbClr val="D9D9D9"/>
      </a:accent2>
      <a:accent3>
        <a:srgbClr val="B7DEE8"/>
      </a:accent3>
      <a:accent4>
        <a:srgbClr val="92CDDC"/>
      </a:accent4>
      <a:accent5>
        <a:srgbClr val="31869B"/>
      </a:accent5>
      <a:accent6>
        <a:srgbClr val="FF0000"/>
      </a:accent6>
      <a:hlink>
        <a:srgbClr val="31869B"/>
      </a:hlink>
      <a:folHlink>
        <a:srgbClr val="800080"/>
      </a:folHlink>
    </a:clrScheme>
    <a:fontScheme name="Harrer Ingenieur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3492-B8F1-4A7A-B9EA-A606E3BEF0B7}">
  <sheetPr>
    <tabColor rgb="FFFFC000"/>
  </sheetPr>
  <dimension ref="A1:E87"/>
  <sheetViews>
    <sheetView tabSelected="1" zoomScale="140" zoomScaleNormal="140" zoomScalePageLayoutView="130" workbookViewId="0">
      <selection activeCell="B41" sqref="B41"/>
    </sheetView>
  </sheetViews>
  <sheetFormatPr baseColWidth="10" defaultColWidth="10" defaultRowHeight="12"/>
  <cols>
    <col min="1" max="1" width="24.33203125" style="10" customWidth="1"/>
    <col min="2" max="3" width="17.6640625" style="8" customWidth="1"/>
    <col min="4" max="4" width="1.83203125" style="9" customWidth="1"/>
    <col min="5" max="16384" width="10" style="10"/>
  </cols>
  <sheetData>
    <row r="1" spans="1:5" ht="17" thickBot="1">
      <c r="A1" s="6" t="s">
        <v>106</v>
      </c>
      <c r="B1" s="7"/>
      <c r="C1" s="43"/>
      <c r="D1" s="110"/>
      <c r="E1" s="111"/>
    </row>
    <row r="2" spans="1:5">
      <c r="A2" s="11"/>
    </row>
    <row r="4" spans="1:5">
      <c r="A4" s="11" t="s">
        <v>107</v>
      </c>
    </row>
    <row r="5" spans="1:5">
      <c r="A5" s="11"/>
    </row>
    <row r="6" spans="1:5">
      <c r="A6" s="74" t="s">
        <v>77</v>
      </c>
      <c r="B6" s="75"/>
      <c r="C6" s="75" t="s">
        <v>118</v>
      </c>
    </row>
    <row r="7" spans="1:5" ht="6.75" customHeight="1">
      <c r="A7" s="11"/>
      <c r="B7" s="16"/>
    </row>
    <row r="8" spans="1:5">
      <c r="A8" s="108" t="s">
        <v>52</v>
      </c>
      <c r="B8" s="76"/>
      <c r="C8" s="76" t="e">
        <f>'Objektplanung Geb.1'!C66</f>
        <v>#DIV/0!</v>
      </c>
    </row>
    <row r="9" spans="1:5">
      <c r="A9" s="108" t="s">
        <v>58</v>
      </c>
      <c r="B9" s="68"/>
      <c r="C9" s="76" t="e">
        <f>Freianlagen!C55</f>
        <v>#DIV/0!</v>
      </c>
      <c r="E9" s="18"/>
    </row>
    <row r="10" spans="1:5" ht="12" customHeight="1">
      <c r="A10" s="108" t="s">
        <v>78</v>
      </c>
      <c r="B10" s="68"/>
      <c r="C10" s="76" t="e">
        <f>'Tragwerksplanung Geb.1'!C57</f>
        <v>#DIV/0!</v>
      </c>
      <c r="E10" s="18"/>
    </row>
    <row r="11" spans="1:5" ht="12" customHeight="1">
      <c r="A11" s="108" t="s">
        <v>79</v>
      </c>
      <c r="B11" s="69"/>
      <c r="C11" s="76" t="e">
        <f>'TGA Anl.gr.1 Geb.1'!C61</f>
        <v>#DIV/0!</v>
      </c>
    </row>
    <row r="12" spans="1:5" ht="12" customHeight="1">
      <c r="A12" s="108" t="s">
        <v>80</v>
      </c>
      <c r="B12" s="68"/>
      <c r="C12" s="76" t="e">
        <f>'TGA Anl.gr.2 Geb.1'!C61</f>
        <v>#DIV/0!</v>
      </c>
    </row>
    <row r="13" spans="1:5" ht="12" customHeight="1">
      <c r="A13" s="108" t="s">
        <v>81</v>
      </c>
      <c r="B13" s="77"/>
      <c r="C13" s="76" t="e">
        <f>'TGA Anl.gr.3 Geb.1'!C61</f>
        <v>#DIV/0!</v>
      </c>
      <c r="D13" s="21"/>
    </row>
    <row r="14" spans="1:5" ht="12" customHeight="1">
      <c r="A14" s="108" t="s">
        <v>82</v>
      </c>
      <c r="B14" s="78"/>
      <c r="C14" s="76" t="e">
        <f>'TGA Anl.gr.4 Geb.1'!C61</f>
        <v>#DIV/0!</v>
      </c>
      <c r="D14" s="23"/>
    </row>
    <row r="15" spans="1:5" ht="12" customHeight="1">
      <c r="A15" s="108" t="s">
        <v>83</v>
      </c>
      <c r="B15" s="78"/>
      <c r="C15" s="76" t="e">
        <f>'TGA Anl.gr.5 Geb.1'!C61</f>
        <v>#DIV/0!</v>
      </c>
      <c r="D15" s="23"/>
    </row>
    <row r="16" spans="1:5" ht="12" customHeight="1">
      <c r="A16" s="108" t="s">
        <v>84</v>
      </c>
      <c r="B16" s="77"/>
      <c r="C16" s="76" t="e">
        <f>'TGA Anl.gr.6 Geb.1'!C60</f>
        <v>#DIV/0!</v>
      </c>
      <c r="D16" s="23"/>
    </row>
    <row r="17" spans="1:4" ht="12" customHeight="1">
      <c r="A17" s="108" t="s">
        <v>85</v>
      </c>
      <c r="B17" s="77"/>
      <c r="C17" s="76" t="e">
        <f>'TGA Anl.gr.7 Geb.1'!C60</f>
        <v>#DIV/0!</v>
      </c>
      <c r="D17" s="23"/>
    </row>
    <row r="18" spans="1:4" ht="12" customHeight="1">
      <c r="A18" s="108" t="s">
        <v>86</v>
      </c>
      <c r="B18" s="78"/>
      <c r="C18" s="76" t="e">
        <f>'TGA Anl.gr.8 Geb.1'!C61</f>
        <v>#DIV/0!</v>
      </c>
      <c r="D18" s="23"/>
    </row>
    <row r="19" spans="1:4" ht="12" customHeight="1">
      <c r="A19" s="108" t="s">
        <v>75</v>
      </c>
      <c r="B19" s="78"/>
      <c r="C19" s="76">
        <f>'Beratungsleistungen Geb.1'!C12</f>
        <v>0</v>
      </c>
      <c r="D19" s="23"/>
    </row>
    <row r="20" spans="1:4" ht="6.75" customHeight="1">
      <c r="A20" s="19"/>
      <c r="B20" s="78"/>
      <c r="C20" s="77"/>
      <c r="D20" s="23"/>
    </row>
    <row r="21" spans="1:4" ht="12" customHeight="1">
      <c r="A21" s="74" t="s">
        <v>116</v>
      </c>
      <c r="B21" s="79"/>
      <c r="C21" s="79" t="e">
        <f>SUM(C8:C19)</f>
        <v>#DIV/0!</v>
      </c>
    </row>
    <row r="22" spans="1:4" ht="12" customHeight="1">
      <c r="A22" s="11"/>
      <c r="B22" s="32"/>
      <c r="C22" s="10"/>
    </row>
    <row r="23" spans="1:4" ht="12" customHeight="1">
      <c r="A23" s="11" t="s">
        <v>108</v>
      </c>
      <c r="B23" s="32"/>
      <c r="C23" s="10"/>
    </row>
    <row r="24" spans="1:4" ht="12" customHeight="1">
      <c r="A24" s="11"/>
      <c r="B24" s="32"/>
      <c r="C24" s="10"/>
    </row>
    <row r="25" spans="1:4" ht="12" customHeight="1">
      <c r="A25" s="109" t="s">
        <v>52</v>
      </c>
      <c r="B25" s="76"/>
      <c r="C25" s="76" t="e">
        <f>'Objektplanung Geb.2'!C66</f>
        <v>#DIV/0!</v>
      </c>
    </row>
    <row r="26" spans="1:4" ht="12" customHeight="1">
      <c r="A26" s="109" t="s">
        <v>78</v>
      </c>
      <c r="B26" s="68"/>
      <c r="C26" s="76" t="e">
        <f>'Tragwerksplanung Geb.2'!C57</f>
        <v>#DIV/0!</v>
      </c>
    </row>
    <row r="27" spans="1:4" ht="12" customHeight="1">
      <c r="A27" s="109" t="s">
        <v>79</v>
      </c>
      <c r="B27" s="69"/>
      <c r="C27" s="76" t="e">
        <f>'TGA Anl.gr.1 Geb.2'!C61</f>
        <v>#DIV/0!</v>
      </c>
    </row>
    <row r="28" spans="1:4" ht="12" customHeight="1">
      <c r="A28" s="109" t="s">
        <v>80</v>
      </c>
      <c r="B28" s="68"/>
      <c r="C28" s="76" t="e">
        <f>'TGA Anl.gr.2 Geb.2'!C61</f>
        <v>#DIV/0!</v>
      </c>
    </row>
    <row r="29" spans="1:4" ht="12" customHeight="1">
      <c r="A29" s="109" t="s">
        <v>81</v>
      </c>
      <c r="B29" s="77"/>
      <c r="C29" s="76" t="e">
        <f>'TGA Anl.gr.3 Geb.2'!C61</f>
        <v>#DIV/0!</v>
      </c>
    </row>
    <row r="30" spans="1:4" ht="12" customHeight="1">
      <c r="A30" s="109" t="s">
        <v>82</v>
      </c>
      <c r="B30" s="78"/>
      <c r="C30" s="76" t="e">
        <f>'TGA Anl.gr.4 Geb.2'!C61</f>
        <v>#DIV/0!</v>
      </c>
    </row>
    <row r="31" spans="1:4" ht="12" customHeight="1">
      <c r="A31" s="109" t="s">
        <v>83</v>
      </c>
      <c r="B31" s="78"/>
      <c r="C31" s="76" t="e">
        <f>'TGA Anl.gr.5 Geb.2'!C61</f>
        <v>#DIV/0!</v>
      </c>
    </row>
    <row r="32" spans="1:4" ht="12" customHeight="1">
      <c r="A32" s="109" t="s">
        <v>85</v>
      </c>
      <c r="B32" s="77"/>
      <c r="C32" s="76" t="e">
        <f>'TGA Anl.gr.7 Geb.2'!C61</f>
        <v>#DIV/0!</v>
      </c>
    </row>
    <row r="33" spans="1:5" ht="12" customHeight="1">
      <c r="A33" s="109" t="s">
        <v>86</v>
      </c>
      <c r="B33" s="78"/>
      <c r="C33" s="76" t="e">
        <f>'TGA Anl.gr.8 Geb.2'!C61</f>
        <v>#DIV/0!</v>
      </c>
    </row>
    <row r="34" spans="1:5" ht="12" customHeight="1">
      <c r="A34" s="109" t="s">
        <v>75</v>
      </c>
      <c r="B34" s="78"/>
      <c r="C34" s="76">
        <f>'Beratungsleistungen Geb.2'!C12</f>
        <v>0</v>
      </c>
    </row>
    <row r="35" spans="1:5" ht="6.75" customHeight="1">
      <c r="A35" s="11"/>
      <c r="B35" s="32"/>
      <c r="C35" s="10"/>
    </row>
    <row r="36" spans="1:5" ht="12" customHeight="1">
      <c r="A36" s="74" t="s">
        <v>116</v>
      </c>
      <c r="B36" s="79"/>
      <c r="C36" s="79" t="e">
        <f>SUM(C25:C34)</f>
        <v>#DIV/0!</v>
      </c>
    </row>
    <row r="37" spans="1:5" ht="12" customHeight="1">
      <c r="A37" s="11"/>
      <c r="B37" s="32"/>
      <c r="C37" s="10"/>
    </row>
    <row r="38" spans="1:5" ht="12" customHeight="1">
      <c r="A38" s="74" t="s">
        <v>117</v>
      </c>
      <c r="B38" s="79"/>
      <c r="C38" s="79" t="e">
        <f>C21+C36</f>
        <v>#DIV/0!</v>
      </c>
    </row>
    <row r="39" spans="1:5" ht="12" customHeight="1">
      <c r="A39" s="11"/>
      <c r="B39" s="32"/>
      <c r="C39" s="10"/>
    </row>
    <row r="40" spans="1:5" ht="12" customHeight="1">
      <c r="A40" s="35" t="s">
        <v>49</v>
      </c>
      <c r="B40" s="114"/>
      <c r="C40" s="76" t="e">
        <f>B40*C38/100</f>
        <v>#DIV/0!</v>
      </c>
    </row>
    <row r="41" spans="1:5" ht="12" customHeight="1">
      <c r="A41" s="35" t="s">
        <v>87</v>
      </c>
      <c r="C41" s="68" t="e">
        <f>C38-C40</f>
        <v>#DIV/0!</v>
      </c>
    </row>
    <row r="42" spans="1:5" s="19" customFormat="1" ht="12" customHeight="1">
      <c r="A42" s="35" t="s">
        <v>88</v>
      </c>
      <c r="B42" s="86">
        <v>0.19</v>
      </c>
      <c r="C42" s="1" t="e">
        <f>C41*B42/100</f>
        <v>#DIV/0!</v>
      </c>
      <c r="D42" s="23"/>
    </row>
    <row r="43" spans="1:5" s="19" customFormat="1" ht="12" customHeight="1">
      <c r="A43" s="35" t="s">
        <v>89</v>
      </c>
      <c r="B43" s="1"/>
      <c r="C43" s="81" t="e">
        <f>C42+C41</f>
        <v>#DIV/0!</v>
      </c>
      <c r="D43" s="23"/>
    </row>
    <row r="44" spans="1:5" ht="12" customHeight="1">
      <c r="B44" s="25"/>
      <c r="C44" s="25"/>
    </row>
    <row r="45" spans="1:5" ht="12" customHeight="1">
      <c r="B45" s="10"/>
      <c r="E45" s="18"/>
    </row>
    <row r="46" spans="1:5" ht="12" customHeight="1"/>
    <row r="47" spans="1:5" ht="12" customHeight="1">
      <c r="B47" s="10"/>
      <c r="C47" s="68"/>
    </row>
    <row r="48" spans="1:5" ht="12" customHeight="1">
      <c r="B48" s="10"/>
      <c r="C48" s="68"/>
    </row>
    <row r="49" spans="1:5" ht="12" customHeight="1">
      <c r="B49" s="10"/>
      <c r="C49" s="68"/>
    </row>
    <row r="50" spans="1:5" s="9" customFormat="1" ht="12" customHeight="1">
      <c r="A50" s="10"/>
      <c r="B50" s="10"/>
      <c r="C50" s="68"/>
      <c r="E50" s="10"/>
    </row>
    <row r="51" spans="1:5" s="9" customFormat="1" ht="12" customHeight="1">
      <c r="A51" s="10"/>
      <c r="B51" s="10"/>
      <c r="C51" s="68"/>
      <c r="E51" s="10"/>
    </row>
    <row r="52" spans="1:5" s="9" customFormat="1" ht="12" customHeight="1">
      <c r="A52" s="11"/>
      <c r="B52" s="10"/>
      <c r="C52" s="70"/>
      <c r="E52" s="10"/>
    </row>
    <row r="53" spans="1:5" s="9" customFormat="1" ht="12" customHeight="1">
      <c r="A53" s="10"/>
      <c r="B53" s="8"/>
      <c r="C53" s="8"/>
      <c r="E53" s="10"/>
    </row>
    <row r="54" spans="1:5" s="9" customFormat="1" ht="12" customHeight="1">
      <c r="A54" s="11"/>
      <c r="B54" s="19"/>
      <c r="C54" s="10"/>
      <c r="E54" s="10"/>
    </row>
    <row r="55" spans="1:5" s="9" customFormat="1" ht="12" customHeight="1">
      <c r="A55" s="11"/>
      <c r="B55" s="26"/>
      <c r="C55" s="26"/>
      <c r="E55" s="10"/>
    </row>
    <row r="56" spans="1:5" s="9" customFormat="1" ht="12" customHeight="1">
      <c r="A56" s="19"/>
      <c r="B56" s="71"/>
      <c r="C56" s="71"/>
      <c r="E56" s="10"/>
    </row>
    <row r="57" spans="1:5" s="9" customFormat="1" ht="12" customHeight="1">
      <c r="A57" s="19"/>
      <c r="B57" s="71"/>
      <c r="C57" s="71"/>
      <c r="E57" s="10"/>
    </row>
    <row r="58" spans="1:5" s="19" customFormat="1" ht="12" customHeight="1">
      <c r="B58" s="71"/>
      <c r="C58" s="71"/>
    </row>
    <row r="59" spans="1:5" s="19" customFormat="1" ht="12" customHeight="1">
      <c r="B59" s="71"/>
      <c r="C59" s="71"/>
    </row>
    <row r="60" spans="1:5" s="19" customFormat="1" ht="11">
      <c r="B60" s="71"/>
      <c r="C60" s="71"/>
    </row>
    <row r="61" spans="1:5" s="19" customFormat="1" ht="11">
      <c r="B61" s="71"/>
      <c r="C61" s="71"/>
    </row>
    <row r="62" spans="1:5" s="19" customFormat="1" ht="11">
      <c r="B62" s="71"/>
      <c r="C62" s="71"/>
    </row>
    <row r="63" spans="1:5" s="19" customFormat="1" ht="21.75" customHeight="1">
      <c r="A63" s="28"/>
      <c r="B63" s="72"/>
      <c r="C63" s="72"/>
    </row>
    <row r="64" spans="1:5" s="19" customFormat="1" ht="11">
      <c r="B64" s="71"/>
      <c r="C64" s="71"/>
    </row>
    <row r="65" spans="1:4" s="19" customFormat="1" ht="11">
      <c r="B65" s="26"/>
      <c r="C65" s="26"/>
    </row>
    <row r="66" spans="1:4" s="19" customFormat="1" ht="7.5" customHeight="1">
      <c r="B66" s="20"/>
      <c r="C66" s="21"/>
    </row>
    <row r="67" spans="1:4" s="19" customFormat="1">
      <c r="A67" s="9"/>
      <c r="B67" s="35"/>
      <c r="C67" s="1"/>
      <c r="D67" s="23"/>
    </row>
    <row r="68" spans="1:4" s="19" customFormat="1" ht="6" customHeight="1">
      <c r="B68" s="20"/>
      <c r="C68" s="3"/>
      <c r="D68" s="23"/>
    </row>
    <row r="69" spans="1:4">
      <c r="C69" s="1"/>
    </row>
    <row r="70" spans="1:4" ht="6.75" customHeight="1">
      <c r="C70" s="1"/>
    </row>
    <row r="71" spans="1:4">
      <c r="A71" s="11"/>
      <c r="B71" s="35"/>
      <c r="C71" s="1"/>
    </row>
    <row r="72" spans="1:4">
      <c r="A72" s="28"/>
      <c r="B72" s="35"/>
      <c r="C72" s="42"/>
    </row>
    <row r="73" spans="1:4">
      <c r="A73" s="28"/>
      <c r="B73" s="35"/>
      <c r="C73" s="42"/>
    </row>
    <row r="74" spans="1:4">
      <c r="A74" s="28"/>
      <c r="B74" s="35"/>
      <c r="C74" s="42"/>
    </row>
    <row r="75" spans="1:4">
      <c r="A75" s="28"/>
      <c r="B75" s="35"/>
      <c r="C75" s="42"/>
    </row>
    <row r="76" spans="1:4">
      <c r="A76" s="28"/>
      <c r="B76" s="35"/>
      <c r="C76" s="42"/>
    </row>
    <row r="77" spans="1:4">
      <c r="A77" s="28"/>
      <c r="B77" s="35"/>
      <c r="C77" s="42"/>
    </row>
    <row r="78" spans="1:4">
      <c r="A78" s="28"/>
      <c r="B78" s="35"/>
      <c r="C78" s="42"/>
    </row>
    <row r="79" spans="1:4">
      <c r="A79" s="28"/>
      <c r="B79" s="35"/>
      <c r="C79" s="42"/>
    </row>
    <row r="80" spans="1:4">
      <c r="A80" s="28"/>
      <c r="B80" s="35"/>
      <c r="C80" s="42"/>
    </row>
    <row r="81" spans="1:4">
      <c r="A81" s="28"/>
      <c r="B81" s="35"/>
      <c r="C81" s="42"/>
    </row>
    <row r="82" spans="1:4" s="8" customFormat="1">
      <c r="A82" s="10"/>
      <c r="C82" s="1"/>
      <c r="D82" s="9"/>
    </row>
    <row r="83" spans="1:4" s="8" customFormat="1" ht="6.75" customHeight="1">
      <c r="A83" s="10"/>
      <c r="C83" s="1"/>
      <c r="D83" s="9"/>
    </row>
    <row r="84" spans="1:4" s="8" customFormat="1">
      <c r="A84" s="10"/>
      <c r="B84" s="36"/>
      <c r="C84" s="1"/>
      <c r="D84" s="9"/>
    </row>
    <row r="85" spans="1:4" s="8" customFormat="1">
      <c r="A85" s="10"/>
      <c r="C85" s="1"/>
      <c r="D85" s="9"/>
    </row>
    <row r="86" spans="1:4" s="8" customFormat="1">
      <c r="A86" s="10"/>
      <c r="B86" s="36"/>
      <c r="C86" s="4"/>
      <c r="D86" s="9"/>
    </row>
    <row r="87" spans="1:4" s="8" customFormat="1">
      <c r="A87" s="11"/>
      <c r="C87" s="2"/>
      <c r="D87" s="9"/>
    </row>
  </sheetData>
  <sheetProtection algorithmName="SHA-512" hashValue="zWPRGd98lHEkCjaekq2bGSWwiIVgxJWkB4vEpzoDw23gZsgS9nyJ3UxG7b9jBPLGVC0qK3NCToYyVPYiBTb4ng==" saltValue="RJkFWrU9Ebckxu2KS/6nYA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16919-2402-4252-B6FC-C2216CC212D2}">
  <sheetPr>
    <tabColor rgb="FFFFC000"/>
  </sheetPr>
  <dimension ref="A1:E61"/>
  <sheetViews>
    <sheetView topLeftCell="A36" zoomScale="140" zoomScaleNormal="140" workbookViewId="0">
      <selection activeCell="B60" activeCellId="7" sqref="B13:B15 A22:C23 D21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6640625" style="8" customWidth="1"/>
    <col min="5" max="5" width="5.6640625" style="10" customWidth="1"/>
    <col min="6" max="16384" width="10" style="10"/>
  </cols>
  <sheetData>
    <row r="1" spans="1:4" ht="16">
      <c r="A1" s="33" t="s">
        <v>113</v>
      </c>
      <c r="B1" s="34"/>
      <c r="C1" s="34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8" t="s">
        <v>40</v>
      </c>
    </row>
    <row r="7" spans="1:4" s="8" customFormat="1">
      <c r="A7" s="11"/>
      <c r="B7" s="43" t="s">
        <v>41</v>
      </c>
      <c r="C7" s="43"/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70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>
      <c r="B26" s="10"/>
      <c r="C26" s="1"/>
    </row>
    <row r="27" spans="1:5" ht="12" customHeight="1">
      <c r="A27" s="48" t="s">
        <v>21</v>
      </c>
      <c r="B27" s="49"/>
      <c r="C27" s="50"/>
      <c r="D27" s="51"/>
    </row>
    <row r="28" spans="1:5" ht="12" customHeight="1">
      <c r="A28" s="52"/>
      <c r="B28" s="26" t="s">
        <v>53</v>
      </c>
      <c r="C28" s="26" t="s">
        <v>95</v>
      </c>
      <c r="D28" s="10"/>
    </row>
    <row r="29" spans="1:5" ht="12" customHeight="1">
      <c r="A29" s="53" t="s">
        <v>22</v>
      </c>
      <c r="B29" s="27">
        <v>2</v>
      </c>
      <c r="C29" s="119"/>
      <c r="D29" s="10"/>
    </row>
    <row r="30" spans="1:5" ht="12" customHeight="1">
      <c r="A30" s="53" t="s">
        <v>23</v>
      </c>
      <c r="B30" s="27">
        <v>9</v>
      </c>
      <c r="C30" s="119"/>
      <c r="D30" s="10"/>
    </row>
    <row r="31" spans="1:5" ht="12" customHeight="1">
      <c r="A31" s="53" t="s">
        <v>24</v>
      </c>
      <c r="B31" s="27">
        <v>17</v>
      </c>
      <c r="C31" s="119"/>
      <c r="D31" s="10"/>
    </row>
    <row r="32" spans="1:5" ht="12" customHeight="1">
      <c r="A32" s="53" t="s">
        <v>25</v>
      </c>
      <c r="B32" s="27">
        <v>2</v>
      </c>
      <c r="C32" s="119"/>
      <c r="D32" s="10"/>
    </row>
    <row r="33" spans="1:4" ht="12" customHeight="1">
      <c r="A33" s="53" t="s">
        <v>26</v>
      </c>
      <c r="B33" s="27">
        <v>22</v>
      </c>
      <c r="C33" s="119"/>
      <c r="D33" s="10"/>
    </row>
    <row r="34" spans="1:4" ht="12" customHeight="1">
      <c r="A34" s="53" t="s">
        <v>27</v>
      </c>
      <c r="B34" s="27">
        <v>7</v>
      </c>
      <c r="C34" s="119"/>
      <c r="D34" s="10"/>
    </row>
    <row r="35" spans="1:4" ht="12" customHeight="1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 ht="12" customHeight="1">
      <c r="A37" s="53" t="s">
        <v>30</v>
      </c>
      <c r="B37" s="27">
        <v>1</v>
      </c>
      <c r="C37" s="119"/>
      <c r="D37" s="10"/>
    </row>
    <row r="38" spans="1:4" ht="12" customHeight="1">
      <c r="A38" s="53"/>
      <c r="B38" s="27">
        <f>SUM(B29:B37)</f>
        <v>100</v>
      </c>
      <c r="C38" s="27">
        <f>SUM(C29:C37)</f>
        <v>0</v>
      </c>
      <c r="D38" s="10"/>
    </row>
    <row r="39" spans="1:4" ht="12" customHeight="1">
      <c r="A39" s="55"/>
      <c r="D39" s="10"/>
    </row>
    <row r="40" spans="1:4" ht="12" customHeight="1">
      <c r="A40" s="56" t="s">
        <v>31</v>
      </c>
      <c r="B40" s="31">
        <f>+C38</f>
        <v>0</v>
      </c>
      <c r="C40" s="1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5"/>
      <c r="C43" s="1"/>
      <c r="D43" s="10"/>
    </row>
    <row r="44" spans="1:4" ht="12" customHeight="1">
      <c r="A44" s="48" t="str">
        <f>A61</f>
        <v>Gesamt Netto</v>
      </c>
      <c r="B44" s="52"/>
      <c r="C44" s="84" t="e">
        <f>C42+C40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/>
      <c r="D48" s="10"/>
    </row>
    <row r="49" spans="1:4" ht="24">
      <c r="A49" s="54" t="s">
        <v>62</v>
      </c>
      <c r="B49" s="119"/>
      <c r="C49" s="1" t="e">
        <f t="shared" ref="C49" si="1">+$C$40*B49/100</f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C57" s="1"/>
    </row>
    <row r="58" spans="1:4">
      <c r="A58" s="55" t="s">
        <v>34</v>
      </c>
      <c r="B58" s="119"/>
      <c r="C58" s="105" t="e">
        <f>C56*B58/100</f>
        <v>#DIV/0!</v>
      </c>
      <c r="D58" s="10"/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5" t="e">
        <f>+C59*B60/100</f>
        <v>#DIV/0!</v>
      </c>
      <c r="D60" s="10"/>
    </row>
    <row r="61" spans="1:4" ht="13" thickBot="1">
      <c r="A61" s="63" t="s">
        <v>50</v>
      </c>
      <c r="B61" s="58"/>
      <c r="C61" s="67" t="e">
        <f>SUM(C59:C60)</f>
        <v>#DIV/0!</v>
      </c>
      <c r="D61" s="10"/>
    </row>
  </sheetData>
  <sheetProtection algorithmName="SHA-512" hashValue="LUJ63wwWOb/YZ2HRLAM+OwJyUC5dwv4w0PpzsKtLAQdv7rlmi/WDk2Gdu2kyAMIBTGP1N/IVMoepCfqDpwknSw==" saltValue="XXvYZvvwIjsifSOkYI0Irw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E84A5-8D04-4223-98BD-6AE3379E6C53}">
  <sheetPr>
    <tabColor rgb="FFFFC000"/>
  </sheetPr>
  <dimension ref="A1:E62"/>
  <sheetViews>
    <sheetView topLeftCell="A36" zoomScale="140" zoomScaleNormal="140" zoomScalePageLayoutView="130" workbookViewId="0">
      <selection activeCell="B60" activeCellId="7" sqref="B13:B15 A22:C23 D21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83203125" style="8" customWidth="1"/>
    <col min="5" max="5" width="5.6640625" style="10" customWidth="1"/>
    <col min="6" max="16384" width="10" style="10"/>
  </cols>
  <sheetData>
    <row r="1" spans="1:4" ht="16">
      <c r="A1" s="33" t="s">
        <v>113</v>
      </c>
      <c r="B1" s="34"/>
      <c r="C1" s="34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8" t="s">
        <v>40</v>
      </c>
    </row>
    <row r="7" spans="1:4" s="8" customFormat="1">
      <c r="A7" s="11"/>
      <c r="B7" s="8" t="s">
        <v>41</v>
      </c>
    </row>
    <row r="8" spans="1:4" s="8" customFormat="1">
      <c r="A8" s="11"/>
      <c r="B8" s="43" t="s">
        <v>42</v>
      </c>
      <c r="C8" s="43"/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71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 ht="12" customHeight="1">
      <c r="A26" s="59"/>
      <c r="B26" s="60"/>
      <c r="C26" s="61"/>
      <c r="D26" s="62"/>
    </row>
    <row r="27" spans="1:5" ht="12" customHeight="1">
      <c r="A27" s="48" t="s">
        <v>21</v>
      </c>
      <c r="B27" s="49"/>
      <c r="C27" s="50"/>
      <c r="D27" s="51"/>
    </row>
    <row r="28" spans="1:5" ht="12" customHeight="1">
      <c r="A28" s="52"/>
      <c r="B28" s="26" t="s">
        <v>53</v>
      </c>
      <c r="C28" s="26" t="s">
        <v>95</v>
      </c>
      <c r="D28" s="10"/>
    </row>
    <row r="29" spans="1:5" ht="12" customHeight="1">
      <c r="A29" s="53" t="s">
        <v>22</v>
      </c>
      <c r="B29" s="27">
        <v>2</v>
      </c>
      <c r="C29" s="119"/>
      <c r="D29" s="10"/>
    </row>
    <row r="30" spans="1:5" ht="12" customHeight="1">
      <c r="A30" s="53" t="s">
        <v>23</v>
      </c>
      <c r="B30" s="27">
        <v>9</v>
      </c>
      <c r="C30" s="119"/>
      <c r="D30" s="10"/>
    </row>
    <row r="31" spans="1:5" ht="12" customHeight="1">
      <c r="A31" s="53" t="s">
        <v>24</v>
      </c>
      <c r="B31" s="27">
        <v>17</v>
      </c>
      <c r="C31" s="119"/>
      <c r="D31" s="10"/>
    </row>
    <row r="32" spans="1:5" ht="12" customHeight="1">
      <c r="A32" s="53" t="s">
        <v>25</v>
      </c>
      <c r="B32" s="27">
        <v>2</v>
      </c>
      <c r="C32" s="119"/>
      <c r="D32" s="10"/>
    </row>
    <row r="33" spans="1:4" ht="12" customHeight="1">
      <c r="A33" s="53" t="s">
        <v>26</v>
      </c>
      <c r="B33" s="27">
        <v>22</v>
      </c>
      <c r="C33" s="119"/>
      <c r="D33" s="10"/>
    </row>
    <row r="34" spans="1:4" ht="12" customHeight="1">
      <c r="A34" s="53" t="s">
        <v>27</v>
      </c>
      <c r="B34" s="27">
        <v>7</v>
      </c>
      <c r="C34" s="119"/>
      <c r="D34" s="10"/>
    </row>
    <row r="35" spans="1:4" ht="12" customHeight="1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 ht="12" customHeight="1">
      <c r="A37" s="53" t="s">
        <v>30</v>
      </c>
      <c r="B37" s="27">
        <v>1</v>
      </c>
      <c r="C37" s="119"/>
      <c r="D37" s="10"/>
    </row>
    <row r="38" spans="1:4" ht="12" customHeight="1">
      <c r="A38" s="53"/>
      <c r="B38" s="27">
        <f>SUM(B29:B37)</f>
        <v>100</v>
      </c>
      <c r="C38" s="27">
        <f>SUM(C29:C37)</f>
        <v>0</v>
      </c>
      <c r="D38" s="10"/>
    </row>
    <row r="39" spans="1:4" ht="12" customHeight="1">
      <c r="A39" s="55"/>
      <c r="D39" s="10"/>
    </row>
    <row r="40" spans="1:4" ht="12" customHeight="1">
      <c r="A40" s="56" t="s">
        <v>31</v>
      </c>
      <c r="B40" s="31">
        <f>+C38</f>
        <v>0</v>
      </c>
      <c r="C40" s="1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9"/>
      <c r="B43" s="60"/>
      <c r="C43" s="66"/>
      <c r="D43" s="10"/>
    </row>
    <row r="44" spans="1:4" ht="12" customHeight="1">
      <c r="A44" s="48" t="str">
        <f>A61</f>
        <v>Gesamt Netto</v>
      </c>
      <c r="B44" s="52"/>
      <c r="C44" s="82" t="e">
        <f>C42+C40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ref="C49" si="1">+$C$40*B49/100</f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C57" s="1"/>
    </row>
    <row r="58" spans="1:4">
      <c r="A58" s="55" t="s">
        <v>34</v>
      </c>
      <c r="B58" s="119"/>
      <c r="C58" s="105" t="e">
        <f>C56*B58/100</f>
        <v>#DIV/0!</v>
      </c>
      <c r="D58" s="10"/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5" t="e">
        <f>+C59*B60/100</f>
        <v>#DIV/0!</v>
      </c>
      <c r="D60" s="10"/>
    </row>
    <row r="61" spans="1:4" ht="13" thickBot="1">
      <c r="A61" s="63" t="s">
        <v>50</v>
      </c>
      <c r="B61" s="58"/>
      <c r="C61" s="67" t="e">
        <f>SUM(C59:C60)</f>
        <v>#DIV/0!</v>
      </c>
      <c r="D61" s="10"/>
    </row>
    <row r="62" spans="1:4">
      <c r="D62" s="10"/>
    </row>
  </sheetData>
  <sheetProtection algorithmName="SHA-512" hashValue="FwCK8KVC5yaQ0AnVawJDN4IgMnS8PmKzUvPEmpKWvEGNopEo2CGea+r+zS1rEu2amByQJpXaQbaLAQ+kEOOSrQ==" saltValue="E259ZUDg1In0S1oD5BW+2Q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313DB-FE39-47CD-9B3C-B98FAB0C71F3}">
  <sheetPr>
    <tabColor rgb="FFFFC000"/>
  </sheetPr>
  <dimension ref="A1:E60"/>
  <sheetViews>
    <sheetView topLeftCell="A30" zoomScale="140" zoomScaleNormal="140" workbookViewId="0">
      <selection activeCell="B59" activeCellId="9" sqref="B13:B15 D21 A22:C23 C29:C37 B42 B47 B48 B49 B57 B59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8" style="8" customWidth="1"/>
    <col min="5" max="5" width="5.6640625" style="10" customWidth="1"/>
    <col min="6" max="16384" width="10" style="10"/>
  </cols>
  <sheetData>
    <row r="1" spans="1:4" ht="16">
      <c r="A1" s="33" t="s">
        <v>113</v>
      </c>
      <c r="B1" s="34"/>
      <c r="C1" s="34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8" t="s">
        <v>40</v>
      </c>
    </row>
    <row r="7" spans="1:4" s="8" customFormat="1">
      <c r="A7" s="11"/>
      <c r="B7" s="8" t="s">
        <v>41</v>
      </c>
    </row>
    <row r="8" spans="1:4" s="8" customFormat="1">
      <c r="A8" s="11"/>
      <c r="B8" s="8" t="s">
        <v>42</v>
      </c>
    </row>
    <row r="9" spans="1:4" s="8" customFormat="1">
      <c r="A9" s="11"/>
      <c r="B9" s="43" t="s">
        <v>43</v>
      </c>
      <c r="C9" s="43"/>
    </row>
    <row r="10" spans="1:4" s="8" customFormat="1">
      <c r="A10" s="11"/>
      <c r="B10" s="8" t="s">
        <v>44</v>
      </c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72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>
      <c r="B26" s="10"/>
      <c r="C26" s="1"/>
    </row>
    <row r="27" spans="1:5">
      <c r="A27" s="48" t="s">
        <v>21</v>
      </c>
      <c r="B27" s="49"/>
      <c r="C27" s="50"/>
      <c r="D27" s="51"/>
    </row>
    <row r="28" spans="1:5">
      <c r="A28" s="52"/>
      <c r="B28" s="26" t="s">
        <v>53</v>
      </c>
      <c r="C28" s="26" t="s">
        <v>95</v>
      </c>
      <c r="D28" s="10"/>
    </row>
    <row r="29" spans="1:5">
      <c r="A29" s="53" t="s">
        <v>22</v>
      </c>
      <c r="B29" s="27">
        <v>2</v>
      </c>
      <c r="C29" s="119"/>
      <c r="D29" s="10"/>
    </row>
    <row r="30" spans="1:5">
      <c r="A30" s="53" t="s">
        <v>23</v>
      </c>
      <c r="B30" s="27">
        <v>9</v>
      </c>
      <c r="C30" s="119"/>
      <c r="D30" s="10"/>
    </row>
    <row r="31" spans="1:5">
      <c r="A31" s="53" t="s">
        <v>24</v>
      </c>
      <c r="B31" s="27">
        <v>17</v>
      </c>
      <c r="C31" s="119"/>
      <c r="D31" s="10"/>
    </row>
    <row r="32" spans="1:5">
      <c r="A32" s="53" t="s">
        <v>25</v>
      </c>
      <c r="B32" s="27">
        <v>2</v>
      </c>
      <c r="C32" s="119"/>
      <c r="D32" s="10"/>
    </row>
    <row r="33" spans="1:4">
      <c r="A33" s="53" t="s">
        <v>26</v>
      </c>
      <c r="B33" s="27">
        <v>22</v>
      </c>
      <c r="C33" s="119"/>
      <c r="D33" s="10"/>
    </row>
    <row r="34" spans="1:4">
      <c r="A34" s="53" t="s">
        <v>27</v>
      </c>
      <c r="B34" s="27">
        <v>7</v>
      </c>
      <c r="C34" s="119"/>
      <c r="D34" s="10"/>
    </row>
    <row r="35" spans="1:4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>
      <c r="A37" s="53" t="s">
        <v>30</v>
      </c>
      <c r="B37" s="27">
        <v>1</v>
      </c>
      <c r="C37" s="119"/>
      <c r="D37" s="10"/>
    </row>
    <row r="38" spans="1:4">
      <c r="A38" s="53"/>
      <c r="B38" s="27">
        <f>SUM(B29:B37)</f>
        <v>100</v>
      </c>
      <c r="C38" s="27">
        <f>SUM(C29:C37)</f>
        <v>0</v>
      </c>
      <c r="D38" s="10"/>
    </row>
    <row r="39" spans="1:4">
      <c r="A39" s="55"/>
      <c r="C39" s="1"/>
      <c r="D39" s="10"/>
    </row>
    <row r="40" spans="1:4">
      <c r="A40" s="56" t="s">
        <v>31</v>
      </c>
      <c r="B40" s="31">
        <f>+C38</f>
        <v>0</v>
      </c>
      <c r="C40" s="42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9"/>
      <c r="B43" s="60"/>
      <c r="C43" s="66"/>
      <c r="D43" s="10"/>
    </row>
    <row r="44" spans="1:4" ht="12" customHeight="1">
      <c r="A44" s="48" t="str">
        <f>A60</f>
        <v>Gesamt Netto</v>
      </c>
      <c r="B44" s="52"/>
      <c r="C44" s="82" t="e">
        <f>C42+C40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SUM(B47:B49)</f>
        <v>0</v>
      </c>
      <c r="C46" s="68" t="e">
        <f>SUM(C47:C49)</f>
        <v>#DIV/0!</v>
      </c>
      <c r="D46" s="10"/>
    </row>
    <row r="47" spans="1:4" ht="24">
      <c r="A47" s="54" t="s">
        <v>64</v>
      </c>
      <c r="B47" s="119"/>
      <c r="C47" s="1" t="e">
        <f t="shared" ref="C47:C49" si="0">+$C$40*B47/100</f>
        <v>#DIV/0!</v>
      </c>
      <c r="D47" s="10"/>
    </row>
    <row r="48" spans="1:4" ht="24">
      <c r="A48" s="54" t="s">
        <v>62</v>
      </c>
      <c r="B48" s="119"/>
      <c r="C48" s="1" t="e">
        <f t="shared" si="0"/>
        <v>#DIV/0!</v>
      </c>
      <c r="D48" s="10"/>
    </row>
    <row r="49" spans="1:4" ht="48">
      <c r="A49" s="101" t="s">
        <v>97</v>
      </c>
      <c r="B49" s="119"/>
      <c r="C49" s="1" t="e">
        <f t="shared" si="0"/>
        <v>#DIV/0!</v>
      </c>
      <c r="D49" s="10"/>
    </row>
    <row r="50" spans="1:4">
      <c r="A50" s="57" t="s">
        <v>92</v>
      </c>
      <c r="B50" s="45"/>
      <c r="C50" s="104" t="e">
        <f>C46</f>
        <v>#DIV/0!</v>
      </c>
      <c r="D50" s="10"/>
    </row>
    <row r="51" spans="1:4" ht="6.75" customHeight="1">
      <c r="A51" s="55"/>
      <c r="C51" s="1"/>
      <c r="D51" s="10"/>
    </row>
    <row r="52" spans="1:4" ht="12" customHeight="1">
      <c r="A52" s="11" t="s">
        <v>76</v>
      </c>
      <c r="C52" s="1"/>
    </row>
    <row r="53" spans="1:4" ht="12" customHeight="1">
      <c r="A53" s="10" t="s">
        <v>90</v>
      </c>
      <c r="C53" s="1" t="e">
        <f>C44</f>
        <v>#DIV/0!</v>
      </c>
    </row>
    <row r="54" spans="1:4" ht="12" customHeight="1">
      <c r="A54" s="10" t="s">
        <v>91</v>
      </c>
      <c r="C54" s="1" t="e">
        <f>C50</f>
        <v>#DIV/0!</v>
      </c>
    </row>
    <row r="55" spans="1:4" ht="12" customHeight="1">
      <c r="A55" s="10" t="s">
        <v>51</v>
      </c>
      <c r="C55" s="1" t="e">
        <f>C54+C53</f>
        <v>#DIV/0!</v>
      </c>
    </row>
    <row r="56" spans="1:4" ht="6.75" customHeight="1">
      <c r="C56" s="1"/>
    </row>
    <row r="57" spans="1:4">
      <c r="A57" s="55" t="s">
        <v>34</v>
      </c>
      <c r="B57" s="119"/>
      <c r="C57" s="105" t="e">
        <f>C55*B57/100</f>
        <v>#DIV/0!</v>
      </c>
      <c r="D57" s="10"/>
    </row>
    <row r="58" spans="1:4">
      <c r="A58" s="55" t="s">
        <v>33</v>
      </c>
      <c r="C58" s="1" t="e">
        <f>SUM(C55:C57)</f>
        <v>#DIV/0!</v>
      </c>
      <c r="D58" s="10"/>
    </row>
    <row r="59" spans="1:4" ht="13" thickBot="1">
      <c r="A59" s="10" t="s">
        <v>101</v>
      </c>
      <c r="B59" s="119"/>
      <c r="C59" s="105" t="e">
        <f>+C58*B59/100</f>
        <v>#DIV/0!</v>
      </c>
      <c r="D59" s="10"/>
    </row>
    <row r="60" spans="1:4" ht="13" thickBot="1">
      <c r="A60" s="63" t="s">
        <v>50</v>
      </c>
      <c r="B60" s="58"/>
      <c r="C60" s="67" t="e">
        <f>SUM(C58:C59)</f>
        <v>#DIV/0!</v>
      </c>
      <c r="D60" s="10"/>
    </row>
  </sheetData>
  <sheetProtection algorithmName="SHA-512" hashValue="z9UIRVvmEEXGD/jBboS1MXQyNuIyDt7ca3MG7OyX1NrSTEJ8RaqTMT4tFo6QtJei7iLAkS+LdkyUJPEaYLSQMg==" saltValue="WE/EdysrYhCIWK1g9pwwEQ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20240106/ MUE</oddFooter>
  </headerFooter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6F1E2-7AEA-4AB1-9168-B6DD18320EE4}">
  <sheetPr>
    <tabColor rgb="FFFFC000"/>
  </sheetPr>
  <dimension ref="A1:E62"/>
  <sheetViews>
    <sheetView topLeftCell="A35" zoomScale="140" zoomScaleNormal="140" workbookViewId="0">
      <selection activeCell="B59" activeCellId="7" sqref="B13:B15 A22:C23 D21 C29:C37 B42 B47:B49 B57 B59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83203125" style="8" customWidth="1"/>
    <col min="5" max="5" width="5.6640625" style="10" customWidth="1"/>
    <col min="6" max="16384" width="10" style="10"/>
  </cols>
  <sheetData>
    <row r="1" spans="1:4" ht="16">
      <c r="A1" s="33" t="s">
        <v>113</v>
      </c>
      <c r="B1" s="34"/>
      <c r="C1" s="34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8" t="s">
        <v>40</v>
      </c>
    </row>
    <row r="7" spans="1:4" s="8" customFormat="1">
      <c r="A7" s="11"/>
      <c r="B7" s="8" t="s">
        <v>41</v>
      </c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43" t="s">
        <v>44</v>
      </c>
      <c r="C10" s="43"/>
      <c r="D10" s="43"/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 t="s">
        <v>100</v>
      </c>
    </row>
    <row r="16" spans="1:4">
      <c r="B16" s="10"/>
      <c r="C16" s="37"/>
      <c r="D16" s="36"/>
    </row>
    <row r="17" spans="1:5">
      <c r="A17" s="36" t="s">
        <v>73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>
      <c r="B26" s="10"/>
      <c r="C26" s="1"/>
    </row>
    <row r="27" spans="1:5">
      <c r="A27" s="48" t="s">
        <v>21</v>
      </c>
      <c r="B27" s="49"/>
      <c r="C27" s="50"/>
      <c r="D27" s="51"/>
    </row>
    <row r="28" spans="1:5">
      <c r="A28" s="52"/>
      <c r="B28" s="26" t="s">
        <v>53</v>
      </c>
      <c r="C28" s="26" t="s">
        <v>95</v>
      </c>
      <c r="D28" s="10"/>
    </row>
    <row r="29" spans="1:5">
      <c r="A29" s="53" t="s">
        <v>22</v>
      </c>
      <c r="B29" s="27">
        <v>2</v>
      </c>
      <c r="C29" s="119"/>
      <c r="D29" s="10"/>
    </row>
    <row r="30" spans="1:5">
      <c r="A30" s="53" t="s">
        <v>23</v>
      </c>
      <c r="B30" s="27">
        <v>9</v>
      </c>
      <c r="C30" s="119"/>
      <c r="D30" s="10"/>
    </row>
    <row r="31" spans="1:5">
      <c r="A31" s="53" t="s">
        <v>24</v>
      </c>
      <c r="B31" s="27">
        <v>17</v>
      </c>
      <c r="C31" s="119"/>
      <c r="D31" s="10"/>
    </row>
    <row r="32" spans="1:5">
      <c r="A32" s="53" t="s">
        <v>25</v>
      </c>
      <c r="B32" s="27">
        <v>2</v>
      </c>
      <c r="C32" s="119"/>
      <c r="D32" s="10"/>
    </row>
    <row r="33" spans="1:4">
      <c r="A33" s="53" t="s">
        <v>26</v>
      </c>
      <c r="B33" s="27">
        <v>22</v>
      </c>
      <c r="C33" s="119"/>
      <c r="D33" s="10"/>
    </row>
    <row r="34" spans="1:4">
      <c r="A34" s="53" t="s">
        <v>27</v>
      </c>
      <c r="B34" s="27">
        <v>7</v>
      </c>
      <c r="C34" s="119"/>
      <c r="D34" s="10"/>
    </row>
    <row r="35" spans="1:4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>
      <c r="A37" s="53" t="s">
        <v>30</v>
      </c>
      <c r="B37" s="27">
        <v>1</v>
      </c>
      <c r="C37" s="119"/>
      <c r="D37" s="10"/>
    </row>
    <row r="38" spans="1:4">
      <c r="A38" s="53"/>
      <c r="B38" s="27">
        <f>SUM(B29:B37)</f>
        <v>100</v>
      </c>
      <c r="C38" s="27">
        <f>SUM(C29:C37)</f>
        <v>0</v>
      </c>
      <c r="D38" s="10"/>
    </row>
    <row r="39" spans="1:4">
      <c r="A39" s="55"/>
      <c r="C39" s="1"/>
      <c r="D39" s="10"/>
    </row>
    <row r="40" spans="1:4">
      <c r="A40" s="56" t="s">
        <v>31</v>
      </c>
      <c r="B40" s="31">
        <f>+C38</f>
        <v>0</v>
      </c>
      <c r="C40" s="1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9"/>
      <c r="B43" s="60"/>
      <c r="C43" s="66"/>
      <c r="D43" s="10"/>
    </row>
    <row r="44" spans="1:4" ht="12" customHeight="1">
      <c r="A44" s="10" t="str">
        <f>A60</f>
        <v>Gesamt Netto</v>
      </c>
      <c r="B44" s="11"/>
      <c r="C44" s="82" t="e">
        <f>C42+C40</f>
        <v>#DIV/0!</v>
      </c>
      <c r="D44" s="10"/>
    </row>
    <row r="45" spans="1:4" ht="12" customHeight="1">
      <c r="A45" s="55"/>
      <c r="B45" s="60"/>
      <c r="C45" s="1"/>
      <c r="D45" s="10"/>
    </row>
    <row r="46" spans="1:4">
      <c r="A46" s="52" t="s">
        <v>65</v>
      </c>
      <c r="B46" s="8">
        <f>SUM(B47:B49)</f>
        <v>0</v>
      </c>
      <c r="C46" s="68" t="e">
        <f>SUM(C47:C49)</f>
        <v>#DIV/0!</v>
      </c>
      <c r="D46" s="10"/>
    </row>
    <row r="47" spans="1:4" ht="24">
      <c r="A47" s="54" t="s">
        <v>64</v>
      </c>
      <c r="B47" s="119"/>
      <c r="C47" s="1" t="e">
        <f t="shared" ref="C47:C49" si="0">+$C$40*B47/100</f>
        <v>#DIV/0!</v>
      </c>
      <c r="D47" s="10"/>
    </row>
    <row r="48" spans="1:4" ht="24">
      <c r="A48" s="54" t="s">
        <v>62</v>
      </c>
      <c r="B48" s="119"/>
      <c r="C48" s="1" t="e">
        <f t="shared" si="0"/>
        <v>#DIV/0!</v>
      </c>
      <c r="D48" s="10"/>
    </row>
    <row r="49" spans="1:4" ht="48">
      <c r="A49" s="101" t="s">
        <v>97</v>
      </c>
      <c r="B49" s="119"/>
      <c r="C49" s="1" t="e">
        <f t="shared" si="0"/>
        <v>#DIV/0!</v>
      </c>
      <c r="D49" s="10"/>
    </row>
    <row r="50" spans="1:4">
      <c r="A50" s="57" t="s">
        <v>92</v>
      </c>
      <c r="B50" s="45"/>
      <c r="C50" s="104" t="e">
        <f>C46</f>
        <v>#DIV/0!</v>
      </c>
      <c r="D50" s="10"/>
    </row>
    <row r="51" spans="1:4" ht="6.75" customHeight="1">
      <c r="A51" s="55"/>
      <c r="C51" s="1"/>
      <c r="D51" s="10"/>
    </row>
    <row r="52" spans="1:4" ht="12" customHeight="1">
      <c r="A52" s="11" t="s">
        <v>76</v>
      </c>
      <c r="C52" s="1"/>
    </row>
    <row r="53" spans="1:4" ht="12" customHeight="1">
      <c r="A53" s="10" t="s">
        <v>90</v>
      </c>
      <c r="C53" s="1" t="e">
        <f>C44</f>
        <v>#DIV/0!</v>
      </c>
    </row>
    <row r="54" spans="1:4" ht="12" customHeight="1">
      <c r="A54" s="10" t="s">
        <v>91</v>
      </c>
      <c r="C54" s="1" t="e">
        <f>C50</f>
        <v>#DIV/0!</v>
      </c>
    </row>
    <row r="55" spans="1:4" ht="12" customHeight="1">
      <c r="A55" s="10" t="s">
        <v>51</v>
      </c>
      <c r="C55" s="1" t="e">
        <f>C54+C53</f>
        <v>#DIV/0!</v>
      </c>
    </row>
    <row r="56" spans="1:4" ht="6.75" customHeight="1">
      <c r="A56" s="55"/>
      <c r="C56" s="1"/>
      <c r="D56" s="10"/>
    </row>
    <row r="57" spans="1:4">
      <c r="A57" s="55" t="s">
        <v>34</v>
      </c>
      <c r="B57" s="119"/>
      <c r="C57" s="105" t="e">
        <f>C55*B57/100</f>
        <v>#DIV/0!</v>
      </c>
      <c r="D57" s="10"/>
    </row>
    <row r="58" spans="1:4">
      <c r="A58" s="55" t="s">
        <v>33</v>
      </c>
      <c r="C58" s="1" t="e">
        <f>SUM(C55:C57)</f>
        <v>#DIV/0!</v>
      </c>
      <c r="D58" s="10"/>
    </row>
    <row r="59" spans="1:4" ht="13" thickBot="1">
      <c r="A59" s="10" t="s">
        <v>101</v>
      </c>
      <c r="B59" s="119"/>
      <c r="C59" s="105" t="e">
        <f>B59*C58/100</f>
        <v>#DIV/0!</v>
      </c>
      <c r="D59" s="10"/>
    </row>
    <row r="60" spans="1:4" ht="13" thickBot="1">
      <c r="A60" s="63" t="s">
        <v>50</v>
      </c>
      <c r="B60" s="58"/>
      <c r="C60" s="67" t="e">
        <f>C58+C59</f>
        <v>#DIV/0!</v>
      </c>
      <c r="D60" s="10"/>
    </row>
    <row r="61" spans="1:4">
      <c r="D61" s="10"/>
    </row>
    <row r="62" spans="1:4">
      <c r="D62" s="10"/>
    </row>
  </sheetData>
  <sheetProtection algorithmName="SHA-512" hashValue="Bw096GK47pP3jgx5e8pbwxgtDi2BLFaxRr5wamcEa2sBLqjxiPv28hebipAx0yQX0weXvTQYOfAKL4iilPyRwA==" saltValue="NSaaJovuBRPKbvkU3MdRmg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17BD-546C-4828-BE97-FFDE3C4EE78B}">
  <sheetPr>
    <tabColor rgb="FFFFC000"/>
  </sheetPr>
  <dimension ref="A1:E65"/>
  <sheetViews>
    <sheetView topLeftCell="A39" zoomScale="140" zoomScaleNormal="140" workbookViewId="0">
      <selection activeCell="B60" activeCellId="7" sqref="B13:B15 A22:C23 D21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6640625" style="8" customWidth="1"/>
    <col min="5" max="5" width="5.83203125" style="10" customWidth="1"/>
    <col min="6" max="16384" width="10" style="10"/>
  </cols>
  <sheetData>
    <row r="1" spans="1:4" ht="16">
      <c r="A1" s="33" t="s">
        <v>113</v>
      </c>
      <c r="B1" s="34"/>
      <c r="C1" s="34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8" t="s">
        <v>40</v>
      </c>
    </row>
    <row r="7" spans="1:4" s="8" customFormat="1">
      <c r="A7" s="11"/>
      <c r="B7" s="8" t="s">
        <v>41</v>
      </c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43" t="s">
        <v>45</v>
      </c>
      <c r="C11" s="43"/>
      <c r="D11" s="43"/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74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23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>
      <c r="B26" s="10"/>
      <c r="C26" s="1"/>
    </row>
    <row r="27" spans="1:5">
      <c r="A27" s="48" t="s">
        <v>21</v>
      </c>
      <c r="B27" s="49"/>
      <c r="C27" s="50"/>
      <c r="D27" s="51"/>
    </row>
    <row r="28" spans="1:5">
      <c r="A28" s="52"/>
      <c r="B28" s="26" t="s">
        <v>53</v>
      </c>
      <c r="C28" s="26" t="s">
        <v>95</v>
      </c>
      <c r="D28" s="10"/>
    </row>
    <row r="29" spans="1:5">
      <c r="A29" s="53" t="s">
        <v>22</v>
      </c>
      <c r="B29" s="27">
        <v>2</v>
      </c>
      <c r="C29" s="119"/>
      <c r="D29" s="10"/>
    </row>
    <row r="30" spans="1:5">
      <c r="A30" s="53" t="s">
        <v>23</v>
      </c>
      <c r="B30" s="27">
        <v>9</v>
      </c>
      <c r="C30" s="119"/>
      <c r="D30" s="10"/>
    </row>
    <row r="31" spans="1:5">
      <c r="A31" s="53" t="s">
        <v>24</v>
      </c>
      <c r="B31" s="27">
        <v>17</v>
      </c>
      <c r="C31" s="119"/>
      <c r="D31" s="10"/>
    </row>
    <row r="32" spans="1:5">
      <c r="A32" s="53" t="s">
        <v>25</v>
      </c>
      <c r="B32" s="27">
        <v>2</v>
      </c>
      <c r="C32" s="119"/>
      <c r="D32" s="10"/>
    </row>
    <row r="33" spans="1:4">
      <c r="A33" s="53" t="s">
        <v>26</v>
      </c>
      <c r="B33" s="27">
        <v>22</v>
      </c>
      <c r="C33" s="119"/>
      <c r="D33" s="10"/>
    </row>
    <row r="34" spans="1:4">
      <c r="A34" s="53" t="s">
        <v>27</v>
      </c>
      <c r="B34" s="27">
        <v>7</v>
      </c>
      <c r="C34" s="119"/>
      <c r="D34" s="10"/>
    </row>
    <row r="35" spans="1:4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>
      <c r="A37" s="53" t="s">
        <v>30</v>
      </c>
      <c r="B37" s="27">
        <v>1</v>
      </c>
      <c r="C37" s="119"/>
      <c r="D37" s="10"/>
    </row>
    <row r="38" spans="1:4">
      <c r="A38" s="53"/>
      <c r="B38" s="27">
        <f>SUM(B29:B37)</f>
        <v>100</v>
      </c>
      <c r="C38" s="27">
        <f>SUM(C29:C37)</f>
        <v>0</v>
      </c>
      <c r="D38" s="10"/>
    </row>
    <row r="39" spans="1:4">
      <c r="A39" s="55"/>
      <c r="C39" s="1"/>
      <c r="D39" s="10"/>
    </row>
    <row r="40" spans="1:4">
      <c r="A40" s="56" t="s">
        <v>31</v>
      </c>
      <c r="B40" s="31">
        <f>+C38</f>
        <v>0</v>
      </c>
      <c r="C40" s="1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9"/>
      <c r="B43" s="60"/>
      <c r="C43" s="66"/>
      <c r="D43" s="10"/>
    </row>
    <row r="44" spans="1:4" ht="12" customHeight="1">
      <c r="A44" s="59" t="str">
        <f>A61</f>
        <v>Gesamt Netto</v>
      </c>
      <c r="B44" s="52"/>
      <c r="C44" s="82" t="e">
        <f>C40+C42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ref="C49" si="1">+$C$40*B49/100</f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A57" s="55"/>
      <c r="C57" s="1"/>
      <c r="D57" s="10"/>
    </row>
    <row r="58" spans="1:4">
      <c r="A58" s="55" t="s">
        <v>34</v>
      </c>
      <c r="B58" s="119"/>
      <c r="C58" s="105" t="e">
        <f>C56*B58/100</f>
        <v>#DIV/0!</v>
      </c>
      <c r="D58" s="10"/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5" t="e">
        <f>+C59*B60/100</f>
        <v>#DIV/0!</v>
      </c>
      <c r="D60" s="10"/>
    </row>
    <row r="61" spans="1:4" ht="13" thickBot="1">
      <c r="A61" s="63" t="s">
        <v>50</v>
      </c>
      <c r="B61" s="58"/>
      <c r="C61" s="67" t="e">
        <f>SUM(C59:C60)</f>
        <v>#DIV/0!</v>
      </c>
      <c r="D61" s="10"/>
    </row>
    <row r="62" spans="1:4">
      <c r="D62" s="10"/>
    </row>
    <row r="63" spans="1:4">
      <c r="D63" s="10"/>
    </row>
    <row r="64" spans="1:4">
      <c r="D64" s="10"/>
    </row>
    <row r="65" spans="4:4">
      <c r="D65" s="10"/>
    </row>
  </sheetData>
  <sheetProtection algorithmName="SHA-512" hashValue="KhgofDil5HuB26d3Gdkko+eErr2ewT1GcUGKCt30HUe5ZF8zfE9ZXiVP75IQbo9S/kUIVogUDLSzcowPd/oQpg==" saltValue="suA/IaC6loU2t8Nr1GOJDg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4604-8045-41CA-B85D-3DDB9A40A2EE}">
  <sheetPr>
    <tabColor rgb="FF92D050"/>
  </sheetPr>
  <dimension ref="A1:E61"/>
  <sheetViews>
    <sheetView topLeftCell="A33" zoomScale="140" zoomScaleNormal="140" workbookViewId="0">
      <selection activeCell="B60" activeCellId="7" sqref="B13:B15 D21 A22:C23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" style="8" customWidth="1"/>
    <col min="4" max="4" width="17.83203125" style="8" customWidth="1"/>
    <col min="5" max="5" width="6" style="10" customWidth="1"/>
    <col min="6" max="16384" width="10" style="10"/>
  </cols>
  <sheetData>
    <row r="1" spans="1:5" ht="16">
      <c r="A1" s="33" t="s">
        <v>122</v>
      </c>
      <c r="B1" s="34"/>
      <c r="C1" s="34"/>
      <c r="D1" s="43"/>
    </row>
    <row r="2" spans="1:5" s="8" customFormat="1">
      <c r="A2" s="11" t="s">
        <v>0</v>
      </c>
    </row>
    <row r="3" spans="1:5" s="8" customFormat="1">
      <c r="A3" s="12" t="s">
        <v>60</v>
      </c>
      <c r="B3" s="13"/>
      <c r="C3" s="14"/>
      <c r="D3" s="14"/>
      <c r="E3" s="14"/>
    </row>
    <row r="4" spans="1:5" s="8" customFormat="1">
      <c r="A4" s="11"/>
      <c r="B4" s="14" t="s">
        <v>38</v>
      </c>
      <c r="C4" s="14"/>
    </row>
    <row r="5" spans="1:5" s="8" customFormat="1">
      <c r="A5" s="11"/>
      <c r="B5" s="8" t="s">
        <v>39</v>
      </c>
    </row>
    <row r="6" spans="1:5" s="8" customFormat="1">
      <c r="A6" s="11"/>
      <c r="B6" s="8" t="s">
        <v>40</v>
      </c>
    </row>
    <row r="7" spans="1:5" s="8" customFormat="1">
      <c r="A7" s="11"/>
      <c r="B7" s="8" t="s">
        <v>41</v>
      </c>
    </row>
    <row r="8" spans="1:5" s="8" customFormat="1">
      <c r="A8" s="11"/>
      <c r="B8" s="8" t="s">
        <v>42</v>
      </c>
    </row>
    <row r="9" spans="1:5" s="8" customFormat="1">
      <c r="A9" s="11"/>
      <c r="B9" s="8" t="s">
        <v>43</v>
      </c>
    </row>
    <row r="10" spans="1:5" s="8" customFormat="1">
      <c r="A10" s="11"/>
      <c r="B10" s="8" t="s">
        <v>44</v>
      </c>
    </row>
    <row r="11" spans="1:5" s="8" customFormat="1">
      <c r="A11" s="11"/>
      <c r="B11" s="8" t="s">
        <v>45</v>
      </c>
    </row>
    <row r="12" spans="1:5" s="8" customFormat="1" ht="2.25" customHeight="1">
      <c r="A12" s="11"/>
    </row>
    <row r="13" spans="1:5" s="8" customFormat="1">
      <c r="A13" s="11" t="s">
        <v>1</v>
      </c>
      <c r="B13" s="115"/>
    </row>
    <row r="14" spans="1:5" s="8" customFormat="1">
      <c r="A14" s="11" t="s">
        <v>2</v>
      </c>
      <c r="B14" s="115"/>
    </row>
    <row r="15" spans="1:5" s="8" customFormat="1">
      <c r="A15" s="11" t="s">
        <v>3</v>
      </c>
      <c r="B15" s="116"/>
    </row>
    <row r="16" spans="1:5">
      <c r="B16" s="10"/>
      <c r="C16" s="37"/>
      <c r="D16" s="36"/>
    </row>
    <row r="17" spans="1:4">
      <c r="A17" s="36" t="s">
        <v>67</v>
      </c>
      <c r="B17" s="10"/>
      <c r="C17" s="4"/>
      <c r="D17" s="40"/>
    </row>
    <row r="18" spans="1:4" ht="13" thickBot="1">
      <c r="B18" s="41"/>
      <c r="C18" s="1"/>
    </row>
    <row r="19" spans="1:4" ht="13" thickBot="1">
      <c r="B19" s="94" t="s">
        <v>35</v>
      </c>
      <c r="C19" s="95">
        <f>B17/1.19</f>
        <v>0</v>
      </c>
    </row>
    <row r="20" spans="1:4" ht="10.5" customHeight="1">
      <c r="D20" s="24" t="s">
        <v>17</v>
      </c>
    </row>
    <row r="21" spans="1:4" ht="10.5" customHeight="1">
      <c r="B21" s="24" t="s">
        <v>18</v>
      </c>
      <c r="C21" s="24" t="s">
        <v>19</v>
      </c>
      <c r="D21" s="118"/>
    </row>
    <row r="22" spans="1:4" ht="10.5" customHeight="1">
      <c r="A22" s="121"/>
      <c r="B22" s="121"/>
      <c r="C22" s="121"/>
      <c r="D22" s="3">
        <f>(C22-B22)*D21/100+B22</f>
        <v>0</v>
      </c>
    </row>
    <row r="23" spans="1:4" ht="10.5" customHeight="1">
      <c r="A23" s="121"/>
      <c r="B23" s="121"/>
      <c r="C23" s="121"/>
      <c r="D23" s="3">
        <f>(C23-B23)*$D$21/100+B23</f>
        <v>0</v>
      </c>
    </row>
    <row r="24" spans="1:4">
      <c r="B24" s="25"/>
      <c r="C24" s="25"/>
      <c r="D24" s="25"/>
    </row>
    <row r="25" spans="1:4">
      <c r="A25" s="10" t="s">
        <v>20</v>
      </c>
      <c r="B25" s="10"/>
      <c r="C25" s="1" t="e">
        <f>((D23-D22)/(A23-A22))*(C19-A22)+D22</f>
        <v>#DIV/0!</v>
      </c>
    </row>
    <row r="26" spans="1:4">
      <c r="B26" s="10"/>
      <c r="C26" s="1"/>
    </row>
    <row r="27" spans="1:4">
      <c r="A27" s="48" t="s">
        <v>21</v>
      </c>
      <c r="B27" s="49"/>
      <c r="C27" s="50"/>
      <c r="D27" s="51"/>
    </row>
    <row r="28" spans="1:4">
      <c r="A28" s="52"/>
      <c r="B28" s="26" t="s">
        <v>53</v>
      </c>
      <c r="C28" s="26" t="s">
        <v>95</v>
      </c>
    </row>
    <row r="29" spans="1:4">
      <c r="A29" s="53" t="s">
        <v>22</v>
      </c>
      <c r="B29" s="27">
        <v>2</v>
      </c>
      <c r="C29" s="119"/>
    </row>
    <row r="30" spans="1:4">
      <c r="A30" s="53" t="s">
        <v>23</v>
      </c>
      <c r="B30" s="27">
        <v>9</v>
      </c>
      <c r="C30" s="119"/>
    </row>
    <row r="31" spans="1:4">
      <c r="A31" s="53" t="s">
        <v>24</v>
      </c>
      <c r="B31" s="27">
        <v>17</v>
      </c>
      <c r="C31" s="119"/>
    </row>
    <row r="32" spans="1:4">
      <c r="A32" s="53" t="s">
        <v>25</v>
      </c>
      <c r="B32" s="27">
        <v>2</v>
      </c>
      <c r="C32" s="119"/>
    </row>
    <row r="33" spans="1:3">
      <c r="A33" s="53" t="s">
        <v>26</v>
      </c>
      <c r="B33" s="27">
        <v>22</v>
      </c>
      <c r="C33" s="119"/>
    </row>
    <row r="34" spans="1:3">
      <c r="A34" s="53" t="s">
        <v>27</v>
      </c>
      <c r="B34" s="27">
        <v>7</v>
      </c>
      <c r="C34" s="119"/>
    </row>
    <row r="35" spans="1:3">
      <c r="A35" s="53" t="s">
        <v>28</v>
      </c>
      <c r="B35" s="27">
        <v>5</v>
      </c>
      <c r="C35" s="119"/>
    </row>
    <row r="36" spans="1:3" ht="23.25" customHeight="1">
      <c r="A36" s="54" t="s">
        <v>46</v>
      </c>
      <c r="B36" s="29">
        <v>35</v>
      </c>
      <c r="C36" s="119"/>
    </row>
    <row r="37" spans="1:3">
      <c r="A37" s="53" t="s">
        <v>30</v>
      </c>
      <c r="B37" s="27">
        <v>1</v>
      </c>
      <c r="C37" s="119"/>
    </row>
    <row r="38" spans="1:3">
      <c r="A38" s="53"/>
      <c r="B38" s="27">
        <f>SUM(B29:B37)</f>
        <v>100</v>
      </c>
      <c r="C38" s="27">
        <f>SUM(C29:C37)</f>
        <v>0</v>
      </c>
    </row>
    <row r="39" spans="1:3">
      <c r="A39" s="55"/>
      <c r="C39" s="1"/>
    </row>
    <row r="40" spans="1:3">
      <c r="A40" s="56" t="s">
        <v>31</v>
      </c>
      <c r="B40" s="31">
        <f>+C38</f>
        <v>0</v>
      </c>
      <c r="C40" s="1" t="e">
        <f>+B40*C25/100</f>
        <v>#DIV/0!</v>
      </c>
    </row>
    <row r="41" spans="1:3" ht="6.75" customHeight="1">
      <c r="A41" s="53"/>
      <c r="B41" s="20"/>
      <c r="C41" s="3"/>
    </row>
    <row r="42" spans="1:3">
      <c r="A42" s="55" t="s">
        <v>32</v>
      </c>
      <c r="B42" s="119"/>
      <c r="C42" s="69" t="e">
        <f>C40*B42/100</f>
        <v>#DIV/0!</v>
      </c>
    </row>
    <row r="43" spans="1:3" ht="6.75" customHeight="1">
      <c r="B43" s="10"/>
      <c r="C43" s="1"/>
    </row>
    <row r="44" spans="1:3">
      <c r="A44" s="59" t="str">
        <f>A61</f>
        <v>Gesamt Netto</v>
      </c>
      <c r="B44" s="65"/>
      <c r="C44" s="82" t="e">
        <f>C42+C40</f>
        <v>#DIV/0!</v>
      </c>
    </row>
    <row r="45" spans="1:3">
      <c r="A45" s="59"/>
      <c r="B45" s="60"/>
      <c r="C45" s="1"/>
    </row>
    <row r="46" spans="1:3">
      <c r="A46" s="52" t="s">
        <v>65</v>
      </c>
      <c r="B46" s="8">
        <f>SUM(B47:B50)</f>
        <v>0</v>
      </c>
      <c r="C46" s="68" t="e">
        <f>SUM(C47:C50)</f>
        <v>#DIV/0!</v>
      </c>
    </row>
    <row r="47" spans="1:3" ht="24">
      <c r="A47" s="54" t="s">
        <v>64</v>
      </c>
      <c r="B47" s="119"/>
      <c r="C47" s="1" t="e">
        <f t="shared" ref="C47:C50" si="0">+$C$40*B47/100</f>
        <v>#DIV/0!</v>
      </c>
    </row>
    <row r="48" spans="1:3" ht="24">
      <c r="A48" s="54" t="s">
        <v>121</v>
      </c>
      <c r="B48" s="119"/>
      <c r="C48" s="1" t="e">
        <f t="shared" si="0"/>
        <v>#DIV/0!</v>
      </c>
    </row>
    <row r="49" spans="1:3" ht="24">
      <c r="A49" s="54" t="s">
        <v>62</v>
      </c>
      <c r="B49" s="119"/>
      <c r="C49" s="1" t="e">
        <f t="shared" si="0"/>
        <v>#DIV/0!</v>
      </c>
    </row>
    <row r="50" spans="1:3" ht="48">
      <c r="A50" s="101" t="s">
        <v>97</v>
      </c>
      <c r="B50" s="119"/>
      <c r="C50" s="1" t="e">
        <f t="shared" si="0"/>
        <v>#DIV/0!</v>
      </c>
    </row>
    <row r="51" spans="1:3">
      <c r="A51" s="57" t="s">
        <v>92</v>
      </c>
      <c r="B51" s="45"/>
      <c r="C51" s="104" t="e">
        <f>C46</f>
        <v>#DIV/0!</v>
      </c>
    </row>
    <row r="52" spans="1:3" ht="6.75" customHeight="1">
      <c r="A52" s="55"/>
      <c r="C52" s="1"/>
    </row>
    <row r="53" spans="1:3" ht="12" customHeight="1">
      <c r="A53" s="11" t="s">
        <v>76</v>
      </c>
      <c r="C53" s="1"/>
    </row>
    <row r="54" spans="1:3" ht="12" customHeight="1">
      <c r="A54" s="10" t="s">
        <v>90</v>
      </c>
      <c r="C54" s="1" t="e">
        <f>C44</f>
        <v>#DIV/0!</v>
      </c>
    </row>
    <row r="55" spans="1:3" ht="12" customHeight="1">
      <c r="A55" s="10" t="s">
        <v>91</v>
      </c>
      <c r="C55" s="1" t="e">
        <f>C51</f>
        <v>#DIV/0!</v>
      </c>
    </row>
    <row r="56" spans="1:3" ht="12" customHeight="1">
      <c r="A56" s="10" t="s">
        <v>51</v>
      </c>
      <c r="C56" s="1" t="e">
        <f>C55+C54</f>
        <v>#DIV/0!</v>
      </c>
    </row>
    <row r="57" spans="1:3" ht="6.75" customHeight="1">
      <c r="C57" s="1"/>
    </row>
    <row r="58" spans="1:3" ht="12" customHeight="1">
      <c r="A58" s="10" t="s">
        <v>34</v>
      </c>
      <c r="B58" s="119"/>
      <c r="C58" s="105" t="e">
        <f>C56*B58/100</f>
        <v>#DIV/0!</v>
      </c>
    </row>
    <row r="59" spans="1:3">
      <c r="A59" s="55" t="s">
        <v>33</v>
      </c>
      <c r="C59" s="1" t="e">
        <f>SUM(C56:C58)</f>
        <v>#DIV/0!</v>
      </c>
    </row>
    <row r="60" spans="1:3" ht="13" thickBot="1">
      <c r="A60" s="10" t="s">
        <v>101</v>
      </c>
      <c r="B60" s="119"/>
      <c r="C60" s="105" t="e">
        <f>C59*B60/100</f>
        <v>#DIV/0!</v>
      </c>
    </row>
    <row r="61" spans="1:3" ht="13" thickBot="1">
      <c r="A61" s="63" t="s">
        <v>50</v>
      </c>
      <c r="B61" s="58"/>
      <c r="C61" s="67" t="e">
        <f>SUM(C59:C60)</f>
        <v>#DIV/0!</v>
      </c>
    </row>
  </sheetData>
  <sheetProtection algorithmName="SHA-512" hashValue="9ZmoNCqW1nCVcLTVqUS35mMZE4Ip9i5kcU/DV4wwC5J+KQm6MtDkTs0HMbTXbdy+Lq+H0SNg46FEqLOz+tsTXw==" saltValue="Wd2LWXqI4IvLssLBQKJTXw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B9E9-3E97-43DE-BFBC-A3BB2F237401}">
  <sheetPr>
    <tabColor rgb="FF92D050"/>
  </sheetPr>
  <dimension ref="A1:E62"/>
  <sheetViews>
    <sheetView topLeftCell="A37" zoomScale="140" zoomScaleNormal="140" workbookViewId="0">
      <selection activeCell="B60" activeCellId="7" sqref="B13:B15 A22:C23 D21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33203125" style="8" customWidth="1"/>
    <col min="4" max="4" width="17.83203125" style="8" customWidth="1"/>
    <col min="5" max="5" width="5.83203125" style="10" customWidth="1"/>
    <col min="6" max="16384" width="10" style="10"/>
  </cols>
  <sheetData>
    <row r="1" spans="1:4" ht="16">
      <c r="A1" s="33" t="s">
        <v>122</v>
      </c>
      <c r="B1" s="34"/>
      <c r="C1" s="34"/>
      <c r="D1" s="43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43" t="s">
        <v>39</v>
      </c>
      <c r="C5" s="43"/>
    </row>
    <row r="6" spans="1:4" s="8" customFormat="1">
      <c r="A6" s="11"/>
      <c r="B6" s="8" t="s">
        <v>40</v>
      </c>
    </row>
    <row r="7" spans="1:4" s="8" customFormat="1">
      <c r="A7" s="11"/>
      <c r="B7" s="8" t="s">
        <v>41</v>
      </c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68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 ht="12" customHeight="1">
      <c r="A26" s="59"/>
      <c r="B26" s="60"/>
      <c r="C26" s="61"/>
      <c r="D26" s="62"/>
    </row>
    <row r="27" spans="1:5" ht="12" customHeight="1">
      <c r="A27" s="48" t="s">
        <v>21</v>
      </c>
      <c r="B27" s="49"/>
      <c r="C27" s="50"/>
      <c r="D27" s="51"/>
    </row>
    <row r="28" spans="1:5" ht="12" customHeight="1">
      <c r="A28" s="52"/>
      <c r="B28" s="26" t="s">
        <v>53</v>
      </c>
      <c r="C28" s="26" t="s">
        <v>95</v>
      </c>
      <c r="D28" s="10"/>
    </row>
    <row r="29" spans="1:5" ht="12" customHeight="1">
      <c r="A29" s="53" t="s">
        <v>22</v>
      </c>
      <c r="B29" s="27">
        <v>2</v>
      </c>
      <c r="C29" s="119"/>
      <c r="D29" s="10"/>
    </row>
    <row r="30" spans="1:5" ht="12" customHeight="1">
      <c r="A30" s="53" t="s">
        <v>23</v>
      </c>
      <c r="B30" s="27">
        <v>9</v>
      </c>
      <c r="C30" s="119"/>
      <c r="D30" s="10"/>
    </row>
    <row r="31" spans="1:5" ht="12" customHeight="1">
      <c r="A31" s="53" t="s">
        <v>24</v>
      </c>
      <c r="B31" s="27">
        <v>17</v>
      </c>
      <c r="C31" s="119"/>
      <c r="D31" s="10"/>
    </row>
    <row r="32" spans="1:5" ht="12" customHeight="1">
      <c r="A32" s="53" t="s">
        <v>25</v>
      </c>
      <c r="B32" s="27">
        <v>2</v>
      </c>
      <c r="C32" s="119"/>
      <c r="D32" s="10"/>
    </row>
    <row r="33" spans="1:4" ht="12" customHeight="1">
      <c r="A33" s="53" t="s">
        <v>26</v>
      </c>
      <c r="B33" s="27">
        <v>22</v>
      </c>
      <c r="C33" s="119"/>
      <c r="D33" s="10"/>
    </row>
    <row r="34" spans="1:4" ht="12" customHeight="1">
      <c r="A34" s="53" t="s">
        <v>27</v>
      </c>
      <c r="B34" s="27">
        <v>7</v>
      </c>
      <c r="C34" s="119"/>
      <c r="D34" s="10"/>
    </row>
    <row r="35" spans="1:4" ht="12" customHeight="1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 ht="12" customHeight="1">
      <c r="A37" s="53" t="s">
        <v>30</v>
      </c>
      <c r="B37" s="27">
        <v>1</v>
      </c>
      <c r="C37" s="119"/>
      <c r="D37" s="10"/>
    </row>
    <row r="38" spans="1:4" ht="12" customHeight="1">
      <c r="A38" s="53"/>
      <c r="B38" s="27">
        <f>SUM(B29:B37)</f>
        <v>100</v>
      </c>
      <c r="C38" s="27">
        <f>SUM(C29:C37)</f>
        <v>0</v>
      </c>
      <c r="D38" s="10"/>
    </row>
    <row r="39" spans="1:4" ht="12" customHeight="1">
      <c r="A39" s="55"/>
      <c r="C39" s="1"/>
      <c r="D39" s="10"/>
    </row>
    <row r="40" spans="1:4" ht="12" customHeight="1">
      <c r="A40" s="56" t="s">
        <v>31</v>
      </c>
      <c r="B40" s="31">
        <f>+C38</f>
        <v>0</v>
      </c>
      <c r="C40" s="42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9"/>
      <c r="C43" s="61"/>
      <c r="D43" s="10"/>
    </row>
    <row r="44" spans="1:4" ht="12" customHeight="1">
      <c r="A44" s="48" t="str">
        <f>A61</f>
        <v>Gesamt Netto</v>
      </c>
      <c r="B44" s="52"/>
      <c r="C44" s="84" t="e">
        <f>C42+C40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si="0"/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C57" s="1"/>
    </row>
    <row r="58" spans="1:4" ht="12" customHeight="1">
      <c r="A58" s="10" t="s">
        <v>34</v>
      </c>
      <c r="B58" s="119"/>
      <c r="C58" s="105" t="e">
        <f>C56*B58/100</f>
        <v>#DIV/0!</v>
      </c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5" t="e">
        <f>C59*B60/100</f>
        <v>#DIV/0!</v>
      </c>
      <c r="D60" s="10"/>
    </row>
    <row r="61" spans="1:4" ht="13" thickBot="1">
      <c r="A61" s="63" t="s">
        <v>50</v>
      </c>
      <c r="B61" s="58"/>
      <c r="C61" s="67" t="e">
        <f>SUM(C59:C60)</f>
        <v>#DIV/0!</v>
      </c>
      <c r="D61" s="10"/>
    </row>
    <row r="62" spans="1:4">
      <c r="D62" s="10"/>
    </row>
  </sheetData>
  <sheetProtection algorithmName="SHA-512" hashValue="7WcAjwa+Vtuag9a1gmTXhzFTT3d40L6cceV9s5D7/KZq0nWgeh3OsCH2f4HVu4wD+U5TBxpYm5V9XrgWppol/A==" saltValue="hIBEZmFE0uVd+NEWmaeuPA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7F2A6-0991-4775-90CE-8F0B08602DD0}">
  <sheetPr>
    <tabColor rgb="FF92D050"/>
  </sheetPr>
  <dimension ref="A1:E61"/>
  <sheetViews>
    <sheetView topLeftCell="A37" zoomScale="140" zoomScaleNormal="140" workbookViewId="0">
      <selection activeCell="B60" activeCellId="7" sqref="B13:B15 D21 A22:C23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83203125" style="8" customWidth="1"/>
    <col min="5" max="5" width="5.83203125" style="10" customWidth="1"/>
    <col min="6" max="16384" width="10" style="10"/>
  </cols>
  <sheetData>
    <row r="1" spans="1:4" ht="16">
      <c r="A1" s="33" t="s">
        <v>122</v>
      </c>
      <c r="B1" s="34"/>
      <c r="C1" s="34"/>
      <c r="D1" s="43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43" t="s">
        <v>40</v>
      </c>
      <c r="C6" s="43"/>
    </row>
    <row r="7" spans="1:4" s="8" customFormat="1">
      <c r="A7" s="11"/>
      <c r="B7" s="8" t="s">
        <v>41</v>
      </c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69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 ht="12" customHeight="1">
      <c r="A26" s="59"/>
      <c r="B26" s="60"/>
      <c r="C26" s="61"/>
      <c r="D26" s="62"/>
    </row>
    <row r="27" spans="1:5" ht="12" customHeight="1">
      <c r="A27" s="48" t="s">
        <v>21</v>
      </c>
      <c r="B27" s="49"/>
      <c r="C27" s="50"/>
      <c r="D27" s="51"/>
    </row>
    <row r="28" spans="1:5" ht="12" customHeight="1">
      <c r="A28" s="52"/>
      <c r="B28" s="26" t="s">
        <v>53</v>
      </c>
      <c r="C28" s="26" t="s">
        <v>95</v>
      </c>
      <c r="D28" s="10"/>
    </row>
    <row r="29" spans="1:5" ht="12" customHeight="1">
      <c r="A29" s="53" t="s">
        <v>22</v>
      </c>
      <c r="B29" s="27">
        <v>2</v>
      </c>
      <c r="C29" s="119"/>
      <c r="D29" s="10"/>
    </row>
    <row r="30" spans="1:5" ht="12" customHeight="1">
      <c r="A30" s="53" t="s">
        <v>23</v>
      </c>
      <c r="B30" s="27">
        <v>9</v>
      </c>
      <c r="C30" s="119"/>
      <c r="D30" s="10"/>
    </row>
    <row r="31" spans="1:5" ht="12" customHeight="1">
      <c r="A31" s="53" t="s">
        <v>24</v>
      </c>
      <c r="B31" s="27">
        <v>17</v>
      </c>
      <c r="C31" s="119"/>
      <c r="D31" s="10"/>
    </row>
    <row r="32" spans="1:5" ht="12" customHeight="1">
      <c r="A32" s="53" t="s">
        <v>25</v>
      </c>
      <c r="B32" s="27">
        <v>2</v>
      </c>
      <c r="C32" s="119"/>
      <c r="D32" s="10"/>
    </row>
    <row r="33" spans="1:4" ht="12" customHeight="1">
      <c r="A33" s="53" t="s">
        <v>26</v>
      </c>
      <c r="B33" s="27">
        <v>22</v>
      </c>
      <c r="C33" s="119"/>
      <c r="D33" s="10"/>
    </row>
    <row r="34" spans="1:4" ht="12" customHeight="1">
      <c r="A34" s="53" t="s">
        <v>27</v>
      </c>
      <c r="B34" s="27">
        <v>7</v>
      </c>
      <c r="C34" s="119"/>
      <c r="D34" s="10"/>
    </row>
    <row r="35" spans="1:4" ht="12" customHeight="1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 ht="12" customHeight="1">
      <c r="A37" s="53" t="s">
        <v>30</v>
      </c>
      <c r="B37" s="27">
        <v>1</v>
      </c>
      <c r="C37" s="119"/>
      <c r="D37" s="10"/>
    </row>
    <row r="38" spans="1:4" ht="12" customHeight="1">
      <c r="A38" s="53"/>
      <c r="B38" s="27">
        <f>SUM(B29:B37)</f>
        <v>100</v>
      </c>
      <c r="C38" s="27">
        <f>SUM(C29:C37)</f>
        <v>0</v>
      </c>
      <c r="D38" s="10"/>
    </row>
    <row r="39" spans="1:4" ht="12" customHeight="1">
      <c r="A39" s="55"/>
      <c r="D39" s="10"/>
    </row>
    <row r="40" spans="1:4" ht="12" customHeight="1">
      <c r="A40" s="56" t="s">
        <v>31</v>
      </c>
      <c r="B40" s="31">
        <f>+C38</f>
        <v>0</v>
      </c>
      <c r="C40" s="42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5"/>
      <c r="C43" s="1"/>
      <c r="D43" s="10"/>
    </row>
    <row r="44" spans="1:4" ht="12" customHeight="1">
      <c r="A44" s="48" t="str">
        <f>A61</f>
        <v>Gesamt Netto</v>
      </c>
      <c r="B44" s="52"/>
      <c r="C44" s="85" t="e">
        <f>C42+C40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si="0"/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C57" s="1"/>
    </row>
    <row r="58" spans="1:4">
      <c r="A58" s="55" t="s">
        <v>34</v>
      </c>
      <c r="B58" s="119"/>
      <c r="C58" s="105" t="e">
        <f>C56*B58/100</f>
        <v>#DIV/0!</v>
      </c>
      <c r="D58" s="10"/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6" t="e">
        <f>+C59*B60/100</f>
        <v>#DIV/0!</v>
      </c>
      <c r="D60" s="10"/>
    </row>
    <row r="61" spans="1:4" ht="13" thickBot="1">
      <c r="A61" s="63" t="s">
        <v>50</v>
      </c>
      <c r="B61" s="58"/>
      <c r="C61" s="5" t="e">
        <f>SUM(C59:C60)</f>
        <v>#DIV/0!</v>
      </c>
      <c r="D61" s="10"/>
    </row>
  </sheetData>
  <sheetProtection algorithmName="SHA-512" hashValue="t2D5WIh5k8qoXb0VF62RX5jwvk6RCB8AoMWRYSGNLy2WZcYIxocVA7+2h7TrDi8XvWd+MPCjS6wBDugbgbwN4A==" saltValue="v1O2JGX4k43k++Cm8dmUVw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2024106 / MUE</oddFooter>
  </headerFooter>
  <rowBreaks count="1" manualBreakCount="1">
    <brk id="4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30988-3FB3-446F-BBCC-ECC2ED462835}">
  <sheetPr>
    <tabColor rgb="FF92D050"/>
  </sheetPr>
  <dimension ref="A1:E61"/>
  <sheetViews>
    <sheetView topLeftCell="A37" zoomScale="140" zoomScaleNormal="140" workbookViewId="0">
      <selection activeCell="B60" activeCellId="7" sqref="B13:B15 D21 A22:C23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6640625" style="8" customWidth="1"/>
    <col min="5" max="5" width="5.6640625" style="10" customWidth="1"/>
    <col min="6" max="16384" width="10" style="10"/>
  </cols>
  <sheetData>
    <row r="1" spans="1:4" ht="16">
      <c r="A1" s="33" t="s">
        <v>122</v>
      </c>
      <c r="B1" s="34"/>
      <c r="C1" s="34"/>
      <c r="D1" s="43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8" t="s">
        <v>40</v>
      </c>
    </row>
    <row r="7" spans="1:4" s="8" customFormat="1">
      <c r="A7" s="11"/>
      <c r="B7" s="43" t="s">
        <v>41</v>
      </c>
      <c r="C7" s="43"/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70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>
      <c r="B26" s="10"/>
      <c r="C26" s="1"/>
    </row>
    <row r="27" spans="1:5" ht="12" customHeight="1">
      <c r="A27" s="48" t="s">
        <v>21</v>
      </c>
      <c r="B27" s="49"/>
      <c r="C27" s="50"/>
      <c r="D27" s="51"/>
    </row>
    <row r="28" spans="1:5" ht="12" customHeight="1">
      <c r="A28" s="52"/>
      <c r="B28" s="26" t="s">
        <v>53</v>
      </c>
      <c r="C28" s="26" t="s">
        <v>95</v>
      </c>
      <c r="D28" s="10"/>
    </row>
    <row r="29" spans="1:5" ht="12" customHeight="1">
      <c r="A29" s="53" t="s">
        <v>22</v>
      </c>
      <c r="B29" s="27">
        <v>2</v>
      </c>
      <c r="C29" s="119"/>
      <c r="D29" s="10"/>
    </row>
    <row r="30" spans="1:5" ht="12" customHeight="1">
      <c r="A30" s="53" t="s">
        <v>23</v>
      </c>
      <c r="B30" s="27">
        <v>9</v>
      </c>
      <c r="C30" s="119"/>
      <c r="D30" s="10"/>
    </row>
    <row r="31" spans="1:5" ht="12" customHeight="1">
      <c r="A31" s="53" t="s">
        <v>24</v>
      </c>
      <c r="B31" s="27">
        <v>17</v>
      </c>
      <c r="C31" s="119"/>
      <c r="D31" s="10"/>
    </row>
    <row r="32" spans="1:5" ht="12" customHeight="1">
      <c r="A32" s="53" t="s">
        <v>25</v>
      </c>
      <c r="B32" s="27">
        <v>2</v>
      </c>
      <c r="C32" s="119"/>
      <c r="D32" s="10"/>
    </row>
    <row r="33" spans="1:4" ht="12" customHeight="1">
      <c r="A33" s="53" t="s">
        <v>26</v>
      </c>
      <c r="B33" s="27">
        <v>22</v>
      </c>
      <c r="C33" s="119"/>
      <c r="D33" s="10"/>
    </row>
    <row r="34" spans="1:4" ht="12" customHeight="1">
      <c r="A34" s="53" t="s">
        <v>27</v>
      </c>
      <c r="B34" s="27">
        <v>7</v>
      </c>
      <c r="C34" s="119"/>
      <c r="D34" s="10"/>
    </row>
    <row r="35" spans="1:4" ht="12" customHeight="1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 ht="12" customHeight="1">
      <c r="A37" s="53" t="s">
        <v>30</v>
      </c>
      <c r="B37" s="27">
        <v>1</v>
      </c>
      <c r="C37" s="119"/>
      <c r="D37" s="10"/>
    </row>
    <row r="38" spans="1:4" ht="12" customHeight="1">
      <c r="A38" s="53"/>
      <c r="B38" s="27">
        <f>SUM(B29:B37)</f>
        <v>100</v>
      </c>
      <c r="C38" s="27">
        <f>SUM(C29:C37)</f>
        <v>0</v>
      </c>
      <c r="D38" s="10"/>
    </row>
    <row r="39" spans="1:4" ht="12" customHeight="1">
      <c r="A39" s="55"/>
      <c r="D39" s="10"/>
    </row>
    <row r="40" spans="1:4" ht="12" customHeight="1">
      <c r="A40" s="56" t="s">
        <v>31</v>
      </c>
      <c r="B40" s="31">
        <f>+C38</f>
        <v>0</v>
      </c>
      <c r="C40" s="1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5"/>
      <c r="C43" s="1"/>
      <c r="D43" s="10"/>
    </row>
    <row r="44" spans="1:4" ht="12" customHeight="1">
      <c r="A44" s="48" t="str">
        <f>A61</f>
        <v>Gesamt Netto</v>
      </c>
      <c r="B44" s="52"/>
      <c r="C44" s="84" t="e">
        <f>C42+C40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si="0"/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C57" s="1"/>
    </row>
    <row r="58" spans="1:4">
      <c r="A58" s="55" t="s">
        <v>34</v>
      </c>
      <c r="B58" s="119"/>
      <c r="C58" s="105" t="e">
        <f>C56*B58/100</f>
        <v>#DIV/0!</v>
      </c>
      <c r="D58" s="10"/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5" t="e">
        <f>+C59*B60/100</f>
        <v>#DIV/0!</v>
      </c>
      <c r="D60" s="10"/>
    </row>
    <row r="61" spans="1:4" ht="13" thickBot="1">
      <c r="A61" s="63" t="s">
        <v>50</v>
      </c>
      <c r="B61" s="58"/>
      <c r="C61" s="67" t="e">
        <f>SUM(C59:C60)</f>
        <v>#DIV/0!</v>
      </c>
      <c r="D61" s="10"/>
    </row>
  </sheetData>
  <sheetProtection algorithmName="SHA-512" hashValue="5BfxJfX9L4azTyV+kCeaUH8AOjeXe3qTToTsHtzAjk1HJeH20y6hzKW1Qzmpz68S0V1hMPGA+G5xfCpwYckgjQ==" saltValue="coINYhql+27L/MQxNQ+Bog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F7146-8B62-4B91-AF66-5D66F5FD054B}">
  <sheetPr>
    <tabColor rgb="FF92D050"/>
  </sheetPr>
  <dimension ref="A1:E62"/>
  <sheetViews>
    <sheetView topLeftCell="A38" zoomScale="140" zoomScaleNormal="140" workbookViewId="0">
      <selection activeCell="B60" activeCellId="7" sqref="B13:B15 D21 A22:C23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83203125" style="8" customWidth="1"/>
    <col min="5" max="5" width="5.6640625" style="10" customWidth="1"/>
    <col min="6" max="16384" width="10" style="10"/>
  </cols>
  <sheetData>
    <row r="1" spans="1:4" ht="16">
      <c r="A1" s="33" t="s">
        <v>114</v>
      </c>
      <c r="B1" s="34"/>
      <c r="C1" s="34"/>
      <c r="D1" s="43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8" t="s">
        <v>40</v>
      </c>
    </row>
    <row r="7" spans="1:4" s="8" customFormat="1">
      <c r="A7" s="11"/>
      <c r="B7" s="8" t="s">
        <v>41</v>
      </c>
    </row>
    <row r="8" spans="1:4" s="8" customFormat="1">
      <c r="A8" s="11"/>
      <c r="B8" s="43" t="s">
        <v>42</v>
      </c>
      <c r="C8" s="43"/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71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 ht="12" customHeight="1">
      <c r="A26" s="59"/>
      <c r="B26" s="60"/>
      <c r="C26" s="61"/>
      <c r="D26" s="62"/>
    </row>
    <row r="27" spans="1:5" ht="12" customHeight="1">
      <c r="A27" s="48" t="s">
        <v>21</v>
      </c>
      <c r="B27" s="49"/>
      <c r="C27" s="50"/>
      <c r="D27" s="51"/>
    </row>
    <row r="28" spans="1:5" ht="12" customHeight="1">
      <c r="A28" s="52"/>
      <c r="B28" s="26" t="s">
        <v>53</v>
      </c>
      <c r="C28" s="26" t="s">
        <v>95</v>
      </c>
      <c r="D28" s="10"/>
    </row>
    <row r="29" spans="1:5" ht="12" customHeight="1">
      <c r="A29" s="53" t="s">
        <v>22</v>
      </c>
      <c r="B29" s="27">
        <v>2</v>
      </c>
      <c r="C29" s="119"/>
      <c r="D29" s="10"/>
    </row>
    <row r="30" spans="1:5" ht="12" customHeight="1">
      <c r="A30" s="53" t="s">
        <v>23</v>
      </c>
      <c r="B30" s="27">
        <v>9</v>
      </c>
      <c r="C30" s="119"/>
      <c r="D30" s="10"/>
    </row>
    <row r="31" spans="1:5" ht="12" customHeight="1">
      <c r="A31" s="53" t="s">
        <v>24</v>
      </c>
      <c r="B31" s="27">
        <v>17</v>
      </c>
      <c r="C31" s="119"/>
      <c r="D31" s="10"/>
    </row>
    <row r="32" spans="1:5" ht="12" customHeight="1">
      <c r="A32" s="53" t="s">
        <v>25</v>
      </c>
      <c r="B32" s="27">
        <v>2</v>
      </c>
      <c r="C32" s="119"/>
      <c r="D32" s="10"/>
    </row>
    <row r="33" spans="1:4" ht="12" customHeight="1">
      <c r="A33" s="53" t="s">
        <v>26</v>
      </c>
      <c r="B33" s="27">
        <v>22</v>
      </c>
      <c r="C33" s="119"/>
      <c r="D33" s="10"/>
    </row>
    <row r="34" spans="1:4" ht="12" customHeight="1">
      <c r="A34" s="53" t="s">
        <v>27</v>
      </c>
      <c r="B34" s="27">
        <v>7</v>
      </c>
      <c r="C34" s="119"/>
      <c r="D34" s="10"/>
    </row>
    <row r="35" spans="1:4" ht="12" customHeight="1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 ht="12" customHeight="1">
      <c r="A37" s="53" t="s">
        <v>30</v>
      </c>
      <c r="B37" s="27">
        <v>1</v>
      </c>
      <c r="C37" s="119"/>
      <c r="D37" s="10"/>
    </row>
    <row r="38" spans="1:4" ht="12" customHeight="1">
      <c r="A38" s="53"/>
      <c r="B38" s="27">
        <f>SUM(B29:B37)</f>
        <v>100</v>
      </c>
      <c r="C38" s="27">
        <f>SUM(C29:C37)</f>
        <v>0</v>
      </c>
      <c r="D38" s="10"/>
    </row>
    <row r="39" spans="1:4" ht="12" customHeight="1">
      <c r="A39" s="55"/>
      <c r="D39" s="10"/>
    </row>
    <row r="40" spans="1:4" ht="12" customHeight="1">
      <c r="A40" s="56" t="s">
        <v>31</v>
      </c>
      <c r="B40" s="31">
        <f>+C38</f>
        <v>0</v>
      </c>
      <c r="C40" s="1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9"/>
      <c r="B43" s="60"/>
      <c r="C43" s="66"/>
      <c r="D43" s="10"/>
    </row>
    <row r="44" spans="1:4" ht="12" customHeight="1">
      <c r="A44" s="48" t="str">
        <f>A61</f>
        <v>Gesamt Netto</v>
      </c>
      <c r="B44" s="52"/>
      <c r="C44" s="82" t="e">
        <f>C42+C40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si="0"/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C57" s="1"/>
    </row>
    <row r="58" spans="1:4">
      <c r="A58" s="55" t="s">
        <v>34</v>
      </c>
      <c r="B58" s="119"/>
      <c r="C58" s="105" t="e">
        <f>C56*B58/100</f>
        <v>#DIV/0!</v>
      </c>
      <c r="D58" s="10"/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5" t="e">
        <f>+C59*B60/100</f>
        <v>#DIV/0!</v>
      </c>
      <c r="D60" s="10"/>
    </row>
    <row r="61" spans="1:4" ht="13" thickBot="1">
      <c r="A61" s="63" t="s">
        <v>50</v>
      </c>
      <c r="B61" s="58"/>
      <c r="C61" s="67" t="e">
        <f>SUM(C59:C60)</f>
        <v>#DIV/0!</v>
      </c>
      <c r="D61" s="10"/>
    </row>
    <row r="62" spans="1:4">
      <c r="D62" s="10"/>
    </row>
  </sheetData>
  <sheetProtection algorithmName="SHA-512" hashValue="rwgM6MjJe1DMICnYRc+Rhn/cQmV4/8YRTBA1c5H5sSKpioG4wFIOwEiT/pRxosVeqbhjZAfw1KfUHmtWmTDkJg==" saltValue="5HdSCJUgROAGt5qDI4wHiQ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DCDC7-D4D6-429C-B6C2-5266ACA30F4B}">
  <sheetPr>
    <tabColor rgb="FFFFC000"/>
  </sheetPr>
  <dimension ref="A1:F67"/>
  <sheetViews>
    <sheetView topLeftCell="A37" zoomScale="130" zoomScaleNormal="130" zoomScalePageLayoutView="130" workbookViewId="0">
      <selection activeCell="C52" sqref="C52"/>
    </sheetView>
  </sheetViews>
  <sheetFormatPr baseColWidth="10" defaultColWidth="10" defaultRowHeight="12"/>
  <cols>
    <col min="1" max="1" width="26.83203125" style="10" customWidth="1"/>
    <col min="2" max="3" width="18.6640625" style="8" customWidth="1"/>
    <col min="4" max="4" width="17.83203125" style="8" customWidth="1"/>
    <col min="5" max="5" width="1.83203125" style="9" customWidth="1"/>
    <col min="6" max="16384" width="10" style="10"/>
  </cols>
  <sheetData>
    <row r="1" spans="1:6" ht="17" thickBot="1">
      <c r="A1" s="6" t="s">
        <v>109</v>
      </c>
      <c r="B1" s="7"/>
    </row>
    <row r="2" spans="1:6">
      <c r="A2" s="11" t="s">
        <v>0</v>
      </c>
    </row>
    <row r="3" spans="1:6">
      <c r="A3" s="12" t="s">
        <v>54</v>
      </c>
      <c r="B3" s="13"/>
      <c r="C3" s="14"/>
      <c r="D3" s="14"/>
    </row>
    <row r="5" spans="1:6">
      <c r="A5" s="11" t="s">
        <v>1</v>
      </c>
      <c r="B5" s="115"/>
    </row>
    <row r="6" spans="1:6">
      <c r="A6" s="11" t="s">
        <v>2</v>
      </c>
      <c r="B6" s="115"/>
      <c r="C6" s="15"/>
    </row>
    <row r="7" spans="1:6">
      <c r="A7" s="11" t="s">
        <v>3</v>
      </c>
      <c r="B7" s="116"/>
      <c r="C7" s="10"/>
    </row>
    <row r="8" spans="1:6">
      <c r="A8" s="11"/>
      <c r="B8" s="17"/>
      <c r="C8" s="10"/>
    </row>
    <row r="9" spans="1:6">
      <c r="A9" s="10" t="s">
        <v>4</v>
      </c>
      <c r="F9" s="18"/>
    </row>
    <row r="10" spans="1:6">
      <c r="A10" s="10" t="s">
        <v>47</v>
      </c>
      <c r="B10" s="117"/>
      <c r="C10" s="15">
        <f>IF(B10=0,0,1)</f>
        <v>0</v>
      </c>
    </row>
    <row r="11" spans="1:6">
      <c r="A11" s="10" t="s">
        <v>4</v>
      </c>
      <c r="C11" s="8" t="s">
        <v>6</v>
      </c>
      <c r="F11" s="18"/>
    </row>
    <row r="12" spans="1:6">
      <c r="A12" s="10" t="s">
        <v>48</v>
      </c>
      <c r="B12" s="117"/>
    </row>
    <row r="13" spans="1:6" ht="8.25" customHeight="1"/>
    <row r="14" spans="1:6" ht="10.5" customHeight="1">
      <c r="A14" s="19" t="s">
        <v>8</v>
      </c>
      <c r="B14" s="3">
        <f>B10</f>
        <v>0</v>
      </c>
      <c r="C14" s="20" t="s">
        <v>9</v>
      </c>
      <c r="D14" s="3">
        <f>B14*0.25</f>
        <v>0</v>
      </c>
      <c r="E14" s="21">
        <f>IF(D14&gt;B12,0,1)</f>
        <v>1</v>
      </c>
    </row>
    <row r="15" spans="1:6" ht="10.5" customHeight="1">
      <c r="A15" s="19"/>
      <c r="B15" s="22"/>
      <c r="C15" s="20" t="s">
        <v>10</v>
      </c>
      <c r="D15" s="3">
        <f>IF(D14&gt;B12,B12,0)</f>
        <v>0</v>
      </c>
      <c r="E15" s="23"/>
    </row>
    <row r="16" spans="1:6" ht="6" customHeight="1">
      <c r="A16" s="19"/>
      <c r="B16" s="22"/>
      <c r="C16" s="20"/>
      <c r="D16" s="3"/>
      <c r="E16" s="23"/>
    </row>
    <row r="17" spans="1:6" ht="10.5" customHeight="1">
      <c r="A17" s="19" t="s">
        <v>11</v>
      </c>
      <c r="B17" s="3">
        <f>D14*E14</f>
        <v>0</v>
      </c>
      <c r="C17" s="20" t="s">
        <v>12</v>
      </c>
      <c r="D17" s="3">
        <f>B17</f>
        <v>0</v>
      </c>
      <c r="E17" s="23"/>
    </row>
    <row r="18" spans="1:6" ht="10.5" customHeight="1">
      <c r="A18" s="19" t="s">
        <v>13</v>
      </c>
      <c r="B18" s="3">
        <f>(B12-D14)*E14*IF(C10=0,0,1)</f>
        <v>0</v>
      </c>
      <c r="C18" s="20" t="s">
        <v>14</v>
      </c>
      <c r="D18" s="3">
        <f>B18*IF(C10=0,0,1)*0.5</f>
        <v>0</v>
      </c>
      <c r="E18" s="23"/>
    </row>
    <row r="19" spans="1:6" ht="6" customHeight="1">
      <c r="A19" s="19"/>
      <c r="B19" s="20"/>
      <c r="C19" s="20"/>
      <c r="D19" s="3"/>
      <c r="E19" s="23"/>
    </row>
    <row r="20" spans="1:6" ht="10.5" customHeight="1">
      <c r="A20" s="19"/>
      <c r="B20" s="20"/>
      <c r="C20" s="20" t="s">
        <v>15</v>
      </c>
      <c r="D20" s="3">
        <f>SUM(D15:D19)</f>
        <v>0</v>
      </c>
      <c r="E20" s="23"/>
    </row>
    <row r="21" spans="1:6" ht="6" customHeight="1" thickBot="1"/>
    <row r="22" spans="1:6" ht="13" thickBot="1">
      <c r="A22" s="96" t="s">
        <v>16</v>
      </c>
      <c r="B22" s="97"/>
      <c r="C22" s="98">
        <f>IF(B10=0,B12,B10+D20)</f>
        <v>0</v>
      </c>
      <c r="D22" s="10"/>
    </row>
    <row r="23" spans="1:6" ht="10.5" customHeight="1">
      <c r="D23" s="24" t="s">
        <v>17</v>
      </c>
    </row>
    <row r="24" spans="1:6" ht="10.5" customHeight="1">
      <c r="B24" s="24" t="s">
        <v>18</v>
      </c>
      <c r="C24" s="24" t="s">
        <v>19</v>
      </c>
      <c r="D24" s="118"/>
    </row>
    <row r="25" spans="1:6" s="19" customFormat="1" ht="10.5" customHeight="1">
      <c r="A25" s="119"/>
      <c r="B25" s="119"/>
      <c r="C25" s="119"/>
      <c r="D25" s="3">
        <f>(C25-B25)*D24/100+B25</f>
        <v>0</v>
      </c>
      <c r="E25" s="23"/>
    </row>
    <row r="26" spans="1:6" s="19" customFormat="1" ht="10.5" customHeight="1">
      <c r="A26" s="119"/>
      <c r="B26" s="119"/>
      <c r="C26" s="119"/>
      <c r="D26" s="3">
        <f>(C26-B26)*$D$24/100+B26</f>
        <v>0</v>
      </c>
      <c r="E26" s="23"/>
    </row>
    <row r="27" spans="1:6" ht="6.75" customHeight="1">
      <c r="B27" s="25"/>
      <c r="C27" s="25"/>
      <c r="D27" s="25"/>
    </row>
    <row r="28" spans="1:6">
      <c r="A28" s="10" t="s">
        <v>20</v>
      </c>
      <c r="B28" s="10"/>
      <c r="C28" s="1" t="e">
        <f>((D26-D25)/(A26-A25))*(C22-A25)+D25</f>
        <v>#DIV/0!</v>
      </c>
      <c r="F28" s="18"/>
    </row>
    <row r="29" spans="1:6" ht="12" customHeight="1">
      <c r="C29" s="1"/>
    </row>
    <row r="30" spans="1:6" ht="12" customHeight="1">
      <c r="A30" s="11" t="s">
        <v>21</v>
      </c>
      <c r="B30" s="19"/>
      <c r="C30" s="10"/>
      <c r="D30" s="10"/>
    </row>
    <row r="31" spans="1:6" ht="12" customHeight="1">
      <c r="A31" s="11"/>
      <c r="B31" s="26" t="s">
        <v>53</v>
      </c>
      <c r="C31" s="26" t="s">
        <v>95</v>
      </c>
      <c r="D31" s="9"/>
      <c r="E31" s="10"/>
    </row>
    <row r="32" spans="1:6" ht="12" customHeight="1">
      <c r="A32" s="19" t="s">
        <v>22</v>
      </c>
      <c r="B32" s="27">
        <v>2</v>
      </c>
      <c r="C32" s="119"/>
      <c r="D32" s="9"/>
      <c r="E32" s="10"/>
    </row>
    <row r="33" spans="1:5" ht="12" customHeight="1">
      <c r="A33" s="19" t="s">
        <v>23</v>
      </c>
      <c r="B33" s="27">
        <v>7</v>
      </c>
      <c r="C33" s="119"/>
      <c r="D33" s="9"/>
      <c r="E33" s="10"/>
    </row>
    <row r="34" spans="1:5" ht="12" customHeight="1">
      <c r="A34" s="19" t="s">
        <v>24</v>
      </c>
      <c r="B34" s="27">
        <v>15</v>
      </c>
      <c r="C34" s="119"/>
      <c r="D34" s="9"/>
      <c r="E34" s="10"/>
    </row>
    <row r="35" spans="1:5" ht="12" customHeight="1">
      <c r="A35" s="19" t="s">
        <v>25</v>
      </c>
      <c r="B35" s="27">
        <v>3</v>
      </c>
      <c r="C35" s="119"/>
      <c r="D35" s="9"/>
      <c r="E35" s="10"/>
    </row>
    <row r="36" spans="1:5" ht="12" customHeight="1">
      <c r="A36" s="19" t="s">
        <v>26</v>
      </c>
      <c r="B36" s="27">
        <v>25</v>
      </c>
      <c r="C36" s="119"/>
      <c r="D36" s="9"/>
      <c r="E36" s="10"/>
    </row>
    <row r="37" spans="1:5" ht="12" customHeight="1">
      <c r="A37" s="19" t="s">
        <v>27</v>
      </c>
      <c r="B37" s="27">
        <v>10</v>
      </c>
      <c r="C37" s="119"/>
      <c r="D37" s="9"/>
      <c r="E37" s="10"/>
    </row>
    <row r="38" spans="1:5" ht="12" customHeight="1">
      <c r="A38" s="19" t="s">
        <v>28</v>
      </c>
      <c r="B38" s="27">
        <v>4</v>
      </c>
      <c r="C38" s="119"/>
      <c r="D38" s="9"/>
      <c r="E38" s="10"/>
    </row>
    <row r="39" spans="1:5" ht="24">
      <c r="A39" s="28" t="s">
        <v>29</v>
      </c>
      <c r="B39" s="29">
        <v>32</v>
      </c>
      <c r="C39" s="119"/>
      <c r="D39" s="9"/>
      <c r="E39" s="10"/>
    </row>
    <row r="40" spans="1:5" ht="12" customHeight="1">
      <c r="A40" s="19" t="s">
        <v>30</v>
      </c>
      <c r="B40" s="27">
        <v>2</v>
      </c>
      <c r="C40" s="119"/>
      <c r="D40" s="9"/>
      <c r="E40" s="10"/>
    </row>
    <row r="41" spans="1:5" ht="12" customHeight="1">
      <c r="A41" s="19"/>
      <c r="B41" s="30">
        <f>SUM(B32:B40)</f>
        <v>100</v>
      </c>
      <c r="C41" s="30">
        <f>SUM(C32:C40)</f>
        <v>0</v>
      </c>
      <c r="D41" s="9"/>
      <c r="E41" s="10"/>
    </row>
    <row r="42" spans="1:5" ht="12" customHeight="1">
      <c r="A42" s="19"/>
      <c r="B42" s="20"/>
      <c r="C42" s="23"/>
      <c r="D42" s="9"/>
      <c r="E42" s="10"/>
    </row>
    <row r="43" spans="1:5" ht="12" customHeight="1">
      <c r="A43" s="9" t="s">
        <v>31</v>
      </c>
      <c r="B43" s="31">
        <f>C41</f>
        <v>0</v>
      </c>
      <c r="C43" s="1" t="e">
        <f>C28*B43/100</f>
        <v>#DIV/0!</v>
      </c>
      <c r="D43" s="9"/>
      <c r="E43" s="10"/>
    </row>
    <row r="44" spans="1:5" ht="6.75" customHeight="1">
      <c r="A44" s="19"/>
      <c r="B44" s="20"/>
      <c r="C44" s="3"/>
      <c r="D44" s="9"/>
      <c r="E44" s="10"/>
    </row>
    <row r="45" spans="1:5" ht="12" customHeight="1">
      <c r="A45" s="10" t="s">
        <v>32</v>
      </c>
      <c r="B45" s="119"/>
      <c r="C45" s="1" t="e">
        <f>C43*B45/100</f>
        <v>#DIV/0!</v>
      </c>
      <c r="D45" s="9"/>
      <c r="E45" s="10"/>
    </row>
    <row r="46" spans="1:5" ht="12" customHeight="1">
      <c r="C46" s="1"/>
      <c r="D46" s="9"/>
      <c r="E46" s="10"/>
    </row>
    <row r="47" spans="1:5" ht="6.75" customHeight="1">
      <c r="C47" s="1"/>
      <c r="D47" s="9"/>
      <c r="E47" s="10"/>
    </row>
    <row r="48" spans="1:5" ht="12" customHeight="1">
      <c r="A48" s="10" t="str">
        <f>A66</f>
        <v>Gesamt Netto</v>
      </c>
      <c r="B48" s="10"/>
      <c r="C48" s="82" t="e">
        <f>C45+C43</f>
        <v>#DIV/0!</v>
      </c>
      <c r="D48" s="9"/>
      <c r="E48" s="10"/>
    </row>
    <row r="49" spans="1:5" ht="12" customHeight="1">
      <c r="C49" s="1"/>
      <c r="D49" s="9"/>
      <c r="E49" s="10"/>
    </row>
    <row r="50" spans="1:5">
      <c r="A50" s="11" t="s">
        <v>61</v>
      </c>
      <c r="B50" s="64">
        <f>SUM(B51:B55)</f>
        <v>0</v>
      </c>
      <c r="C50" s="1" t="e">
        <f>SUM(C51:C55)</f>
        <v>#DIV/0!</v>
      </c>
      <c r="D50" s="9"/>
      <c r="E50" s="10"/>
    </row>
    <row r="51" spans="1:5">
      <c r="A51" s="28" t="s">
        <v>96</v>
      </c>
      <c r="B51" s="119"/>
      <c r="C51" s="69" t="e">
        <f t="shared" ref="C51:C53" si="0">$C$43*B51/100</f>
        <v>#DIV/0!</v>
      </c>
      <c r="D51" s="9"/>
      <c r="E51" s="10"/>
    </row>
    <row r="52" spans="1:5" ht="58.5" customHeight="1">
      <c r="A52" s="28" t="s">
        <v>119</v>
      </c>
      <c r="B52" s="119"/>
      <c r="C52" s="69" t="e">
        <f t="shared" si="0"/>
        <v>#DIV/0!</v>
      </c>
      <c r="D52" s="9"/>
      <c r="E52" s="10"/>
    </row>
    <row r="53" spans="1:5" ht="24">
      <c r="A53" s="28" t="s">
        <v>62</v>
      </c>
      <c r="B53" s="119"/>
      <c r="C53" s="69" t="e">
        <f t="shared" si="0"/>
        <v>#DIV/0!</v>
      </c>
      <c r="D53" s="9"/>
      <c r="E53" s="10"/>
    </row>
    <row r="54" spans="1:5" ht="24">
      <c r="A54" s="28" t="s">
        <v>62</v>
      </c>
      <c r="B54" s="119"/>
      <c r="C54" s="1" t="e">
        <f>$C$28*B54/100</f>
        <v>#DIV/0!</v>
      </c>
      <c r="D54" s="9"/>
      <c r="E54" s="10"/>
    </row>
    <row r="55" spans="1:5" ht="36">
      <c r="A55" s="101" t="s">
        <v>97</v>
      </c>
      <c r="B55" s="119"/>
      <c r="C55" s="1" t="e">
        <f>$C$28*B55/100</f>
        <v>#DIV/0!</v>
      </c>
      <c r="D55" s="9"/>
      <c r="E55" s="10"/>
    </row>
    <row r="56" spans="1:5" s="8" customFormat="1">
      <c r="A56" s="44" t="s">
        <v>92</v>
      </c>
      <c r="C56" s="83" t="e">
        <f>C50</f>
        <v>#DIV/0!</v>
      </c>
      <c r="D56" s="9"/>
    </row>
    <row r="57" spans="1:5" s="8" customFormat="1" ht="6.75" customHeight="1">
      <c r="A57" s="10"/>
      <c r="C57" s="1"/>
      <c r="D57" s="9"/>
    </row>
    <row r="58" spans="1:5" s="8" customFormat="1" ht="12" customHeight="1">
      <c r="A58" s="11" t="s">
        <v>76</v>
      </c>
      <c r="C58" s="1"/>
      <c r="D58" s="9"/>
    </row>
    <row r="59" spans="1:5" s="8" customFormat="1" ht="12.75" customHeight="1">
      <c r="A59" s="10" t="s">
        <v>90</v>
      </c>
      <c r="C59" s="1" t="e">
        <f>C48</f>
        <v>#DIV/0!</v>
      </c>
      <c r="D59" s="9"/>
    </row>
    <row r="60" spans="1:5" s="8" customFormat="1" ht="12.75" customHeight="1">
      <c r="A60" s="10" t="s">
        <v>91</v>
      </c>
      <c r="C60" s="1" t="e">
        <f>C56</f>
        <v>#DIV/0!</v>
      </c>
      <c r="D60" s="9"/>
    </row>
    <row r="61" spans="1:5" s="8" customFormat="1" ht="12.75" customHeight="1">
      <c r="A61" s="10" t="s">
        <v>51</v>
      </c>
      <c r="C61" s="1" t="e">
        <f>C60+C59</f>
        <v>#DIV/0!</v>
      </c>
      <c r="D61" s="9"/>
    </row>
    <row r="62" spans="1:5" s="8" customFormat="1" ht="6" customHeight="1">
      <c r="A62" s="10"/>
      <c r="C62" s="1"/>
      <c r="D62" s="9"/>
    </row>
    <row r="63" spans="1:5" s="8" customFormat="1">
      <c r="A63" s="10" t="s">
        <v>34</v>
      </c>
      <c r="B63" s="119"/>
      <c r="C63" s="105" t="e">
        <f>C61*B63/100</f>
        <v>#DIV/0!</v>
      </c>
      <c r="D63" s="9"/>
    </row>
    <row r="64" spans="1:5" s="8" customFormat="1">
      <c r="A64" s="10" t="s">
        <v>33</v>
      </c>
      <c r="C64" s="1" t="e">
        <f>C63+C61</f>
        <v>#DIV/0!</v>
      </c>
      <c r="D64" s="9"/>
    </row>
    <row r="65" spans="1:5" s="8" customFormat="1" ht="13" thickBot="1">
      <c r="A65" s="10" t="s">
        <v>101</v>
      </c>
      <c r="B65" s="119"/>
      <c r="C65" s="80" t="e">
        <f>+C64*B65/100</f>
        <v>#DIV/0!</v>
      </c>
      <c r="D65" s="9"/>
    </row>
    <row r="66" spans="1:5" s="8" customFormat="1" ht="13" thickBot="1">
      <c r="A66" s="11" t="s">
        <v>50</v>
      </c>
      <c r="C66" s="5" t="e">
        <f>SUM(C64:C65)</f>
        <v>#DIV/0!</v>
      </c>
      <c r="D66" s="9"/>
    </row>
    <row r="67" spans="1:5">
      <c r="D67" s="9"/>
      <c r="E67" s="10"/>
    </row>
  </sheetData>
  <sheetProtection algorithmName="SHA-512" hashValue="5j+PeBMvFx6ykq7t0UBCboEe+gOmwU0PkwEZHwzVb5qMLPUN584hmXR1UBdrTzRNZs5Rcvhohw7RzPuhy+x0iQ==" saltValue="zhO65Q6W/A37D0ZW+0xwEg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2" manualBreakCount="2">
    <brk id="49" max="16383" man="1"/>
    <brk id="6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04795-5B60-4189-BDDD-502B8C6C930E}">
  <sheetPr>
    <tabColor rgb="FF92D050"/>
  </sheetPr>
  <dimension ref="A1:E63"/>
  <sheetViews>
    <sheetView topLeftCell="A33" zoomScale="140" zoomScaleNormal="140" workbookViewId="0">
      <selection activeCell="B60" activeCellId="7" sqref="B13:B15 D21 A22:C23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83203125" style="8" customWidth="1"/>
    <col min="5" max="5" width="5.6640625" style="10" customWidth="1"/>
    <col min="6" max="16384" width="10" style="10"/>
  </cols>
  <sheetData>
    <row r="1" spans="1:4" ht="16">
      <c r="A1" s="33" t="s">
        <v>122</v>
      </c>
      <c r="B1" s="34"/>
      <c r="C1" s="34"/>
      <c r="D1" s="43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8" t="s">
        <v>40</v>
      </c>
    </row>
    <row r="7" spans="1:4" s="8" customFormat="1">
      <c r="A7" s="11"/>
      <c r="B7" s="8" t="s">
        <v>41</v>
      </c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43" t="s">
        <v>44</v>
      </c>
      <c r="C10" s="43"/>
      <c r="D10" s="43"/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 t="s">
        <v>100</v>
      </c>
    </row>
    <row r="16" spans="1:4">
      <c r="B16" s="10"/>
      <c r="C16" s="37"/>
      <c r="D16" s="36"/>
    </row>
    <row r="17" spans="1:5">
      <c r="A17" s="36" t="s">
        <v>73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>
      <c r="B26" s="10"/>
      <c r="C26" s="1"/>
    </row>
    <row r="27" spans="1:5">
      <c r="A27" s="48" t="s">
        <v>21</v>
      </c>
      <c r="B27" s="49"/>
      <c r="C27" s="50"/>
      <c r="D27" s="51"/>
    </row>
    <row r="28" spans="1:5">
      <c r="A28" s="52"/>
      <c r="B28" s="26" t="s">
        <v>53</v>
      </c>
      <c r="C28" s="26" t="s">
        <v>95</v>
      </c>
      <c r="D28" s="10"/>
    </row>
    <row r="29" spans="1:5">
      <c r="A29" s="53" t="s">
        <v>22</v>
      </c>
      <c r="B29" s="27">
        <v>2</v>
      </c>
      <c r="C29" s="119"/>
      <c r="D29" s="10"/>
    </row>
    <row r="30" spans="1:5">
      <c r="A30" s="53" t="s">
        <v>23</v>
      </c>
      <c r="B30" s="27">
        <v>9</v>
      </c>
      <c r="C30" s="119"/>
      <c r="D30" s="10"/>
    </row>
    <row r="31" spans="1:5">
      <c r="A31" s="53" t="s">
        <v>24</v>
      </c>
      <c r="B31" s="27">
        <v>17</v>
      </c>
      <c r="C31" s="119"/>
      <c r="D31" s="10"/>
    </row>
    <row r="32" spans="1:5">
      <c r="A32" s="53" t="s">
        <v>25</v>
      </c>
      <c r="B32" s="27">
        <v>2</v>
      </c>
      <c r="C32" s="119"/>
      <c r="D32" s="10"/>
    </row>
    <row r="33" spans="1:4">
      <c r="A33" s="53" t="s">
        <v>26</v>
      </c>
      <c r="B33" s="27">
        <v>22</v>
      </c>
      <c r="C33" s="119"/>
      <c r="D33" s="10"/>
    </row>
    <row r="34" spans="1:4">
      <c r="A34" s="53" t="s">
        <v>27</v>
      </c>
      <c r="B34" s="27">
        <v>7</v>
      </c>
      <c r="C34" s="119"/>
      <c r="D34" s="10"/>
    </row>
    <row r="35" spans="1:4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>
      <c r="A37" s="53" t="s">
        <v>30</v>
      </c>
      <c r="B37" s="27">
        <v>1</v>
      </c>
      <c r="C37" s="119"/>
      <c r="D37" s="10"/>
    </row>
    <row r="38" spans="1:4">
      <c r="A38" s="53"/>
      <c r="B38" s="27">
        <f>SUM(B29:B37)</f>
        <v>100</v>
      </c>
      <c r="C38" s="27">
        <f>SUM(C29:C37)</f>
        <v>0</v>
      </c>
      <c r="D38" s="10"/>
    </row>
    <row r="39" spans="1:4">
      <c r="A39" s="55"/>
      <c r="C39" s="1"/>
      <c r="D39" s="10"/>
    </row>
    <row r="40" spans="1:4">
      <c r="A40" s="56" t="s">
        <v>31</v>
      </c>
      <c r="B40" s="31">
        <f>+C38</f>
        <v>0</v>
      </c>
      <c r="C40" s="1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9"/>
      <c r="B43" s="60"/>
      <c r="C43" s="66"/>
      <c r="D43" s="10"/>
    </row>
    <row r="44" spans="1:4" ht="12" customHeight="1">
      <c r="A44" s="10" t="str">
        <f>A61</f>
        <v>Gesamt Netto</v>
      </c>
      <c r="B44" s="11"/>
      <c r="C44" s="82" t="e">
        <f>C42+C40</f>
        <v>#DIV/0!</v>
      </c>
      <c r="D44" s="10"/>
    </row>
    <row r="45" spans="1:4" ht="12" customHeight="1">
      <c r="A45" s="55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si="0"/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A57" s="55"/>
      <c r="C57" s="1"/>
      <c r="D57" s="10"/>
    </row>
    <row r="58" spans="1:4">
      <c r="A58" s="55" t="s">
        <v>34</v>
      </c>
      <c r="B58" s="119"/>
      <c r="C58" s="105" t="e">
        <f>C56*B58/100</f>
        <v>#DIV/0!</v>
      </c>
      <c r="D58" s="10"/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5" t="e">
        <f>B60*C59/100</f>
        <v>#DIV/0!</v>
      </c>
      <c r="D60" s="10"/>
    </row>
    <row r="61" spans="1:4" ht="13" thickBot="1">
      <c r="A61" s="63" t="s">
        <v>50</v>
      </c>
      <c r="B61" s="58"/>
      <c r="C61" s="67" t="e">
        <f>C59+C60</f>
        <v>#DIV/0!</v>
      </c>
      <c r="D61" s="10"/>
    </row>
    <row r="62" spans="1:4">
      <c r="D62" s="10"/>
    </row>
    <row r="63" spans="1:4">
      <c r="D63" s="10"/>
    </row>
  </sheetData>
  <sheetProtection algorithmName="SHA-512" hashValue="Djn9wGhjDzX3iKDzbuo9WNtsq/MtXMxsdTrNsuuHh7Oif+ptt/BgFVvswVdO1Okx2xOkDK1ZzwK0v8AptOF5Mg==" saltValue="J9U6PIJGMbXYVranmyOApg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2024106 / MUE</oddFooter>
  </headerFooter>
  <rowBreaks count="1" manualBreakCount="1">
    <brk id="4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E965-BA6C-47EF-AB3A-655C5B4550CE}">
  <sheetPr>
    <tabColor rgb="FF92D050"/>
  </sheetPr>
  <dimension ref="A1:E65"/>
  <sheetViews>
    <sheetView topLeftCell="A48" zoomScale="140" zoomScaleNormal="140" workbookViewId="0">
      <selection activeCell="B60" activeCellId="7" sqref="B13:B15 A22:C23 D21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6640625" style="8" customWidth="1"/>
    <col min="5" max="5" width="5.83203125" style="10" customWidth="1"/>
    <col min="6" max="16384" width="10" style="10"/>
  </cols>
  <sheetData>
    <row r="1" spans="1:4" ht="16">
      <c r="A1" s="33" t="s">
        <v>122</v>
      </c>
      <c r="B1" s="34"/>
      <c r="C1" s="34"/>
      <c r="D1" s="43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8" t="s">
        <v>40</v>
      </c>
    </row>
    <row r="7" spans="1:4" s="8" customFormat="1">
      <c r="A7" s="11"/>
      <c r="B7" s="8" t="s">
        <v>41</v>
      </c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43" t="s">
        <v>45</v>
      </c>
      <c r="C11" s="43"/>
      <c r="D11" s="43"/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74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23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>
      <c r="B26" s="10"/>
      <c r="C26" s="1"/>
    </row>
    <row r="27" spans="1:5">
      <c r="A27" s="48" t="s">
        <v>21</v>
      </c>
      <c r="B27" s="49"/>
      <c r="C27" s="50"/>
      <c r="D27" s="51"/>
    </row>
    <row r="28" spans="1:5">
      <c r="A28" s="52"/>
      <c r="B28" s="26" t="s">
        <v>53</v>
      </c>
      <c r="C28" s="26" t="s">
        <v>95</v>
      </c>
      <c r="D28" s="10"/>
    </row>
    <row r="29" spans="1:5">
      <c r="A29" s="53" t="s">
        <v>22</v>
      </c>
      <c r="B29" s="27">
        <v>2</v>
      </c>
      <c r="C29" s="119"/>
      <c r="D29" s="10"/>
    </row>
    <row r="30" spans="1:5">
      <c r="A30" s="53" t="s">
        <v>23</v>
      </c>
      <c r="B30" s="27">
        <v>9</v>
      </c>
      <c r="C30" s="119"/>
      <c r="D30" s="10"/>
    </row>
    <row r="31" spans="1:5">
      <c r="A31" s="53" t="s">
        <v>24</v>
      </c>
      <c r="B31" s="27">
        <v>17</v>
      </c>
      <c r="C31" s="119"/>
      <c r="D31" s="10"/>
    </row>
    <row r="32" spans="1:5">
      <c r="A32" s="53" t="s">
        <v>25</v>
      </c>
      <c r="B32" s="27">
        <v>2</v>
      </c>
      <c r="C32" s="119"/>
      <c r="D32" s="10"/>
    </row>
    <row r="33" spans="1:4">
      <c r="A33" s="53" t="s">
        <v>26</v>
      </c>
      <c r="B33" s="27">
        <v>22</v>
      </c>
      <c r="C33" s="119"/>
      <c r="D33" s="10"/>
    </row>
    <row r="34" spans="1:4">
      <c r="A34" s="53" t="s">
        <v>27</v>
      </c>
      <c r="B34" s="27">
        <v>7</v>
      </c>
      <c r="C34" s="119"/>
      <c r="D34" s="10"/>
    </row>
    <row r="35" spans="1:4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>
      <c r="A37" s="53" t="s">
        <v>30</v>
      </c>
      <c r="B37" s="27">
        <v>1</v>
      </c>
      <c r="C37" s="119"/>
      <c r="D37" s="10"/>
    </row>
    <row r="38" spans="1:4">
      <c r="A38" s="53"/>
      <c r="B38" s="27">
        <f>SUM(B29:B37)</f>
        <v>100</v>
      </c>
      <c r="C38" s="27">
        <f>SUM(C29:C37)</f>
        <v>0</v>
      </c>
      <c r="D38" s="10"/>
    </row>
    <row r="39" spans="1:4">
      <c r="A39" s="55"/>
      <c r="C39" s="1"/>
      <c r="D39" s="10"/>
    </row>
    <row r="40" spans="1:4">
      <c r="A40" s="56" t="s">
        <v>31</v>
      </c>
      <c r="B40" s="31">
        <f>+C38</f>
        <v>0</v>
      </c>
      <c r="C40" s="1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9"/>
      <c r="B43" s="60"/>
      <c r="C43" s="66"/>
      <c r="D43" s="10"/>
    </row>
    <row r="44" spans="1:4" ht="12" customHeight="1">
      <c r="A44" s="59" t="str">
        <f>A61</f>
        <v>Gesamt Netto</v>
      </c>
      <c r="B44" s="52"/>
      <c r="C44" s="82" t="e">
        <f>C40+C42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si="0"/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A57" s="55"/>
      <c r="C57" s="1"/>
      <c r="D57" s="10"/>
    </row>
    <row r="58" spans="1:4">
      <c r="A58" s="55" t="s">
        <v>34</v>
      </c>
      <c r="B58" s="119"/>
      <c r="C58" s="105" t="e">
        <f>C56*B58/100</f>
        <v>#DIV/0!</v>
      </c>
      <c r="D58" s="10"/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5" t="e">
        <f>+C59*B60/100</f>
        <v>#DIV/0!</v>
      </c>
      <c r="D60" s="10"/>
    </row>
    <row r="61" spans="1:4" ht="13" thickBot="1">
      <c r="A61" s="63" t="s">
        <v>50</v>
      </c>
      <c r="B61" s="58"/>
      <c r="C61" s="67" t="e">
        <f>SUM(C59:C60)</f>
        <v>#DIV/0!</v>
      </c>
      <c r="D61" s="10"/>
    </row>
    <row r="62" spans="1:4">
      <c r="D62" s="10"/>
    </row>
    <row r="63" spans="1:4">
      <c r="D63" s="10"/>
    </row>
    <row r="64" spans="1:4">
      <c r="D64" s="10"/>
    </row>
    <row r="65" spans="4:4">
      <c r="D65" s="10"/>
    </row>
  </sheetData>
  <sheetProtection algorithmName="SHA-512" hashValue="ZJy4MsvCLdcDMFrf+qhJ/zULpveoAGK2uoyVWpSJ6eXDChzjnAoPdg2gKt0Q4vwfGu4G81A6vp5JZnCvv8ww9g==" saltValue="G/kmoIwyosa6XuFcvBy0eQ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4DA2-9156-4E01-B004-584E8E5AB631}">
  <sheetPr>
    <tabColor rgb="FFFFC000"/>
  </sheetPr>
  <dimension ref="A1:E70"/>
  <sheetViews>
    <sheetView zoomScale="140" zoomScaleNormal="140" zoomScalePageLayoutView="145" workbookViewId="0">
      <selection activeCell="C16" activeCellId="1" sqref="C4:C10 C16:C20"/>
    </sheetView>
  </sheetViews>
  <sheetFormatPr baseColWidth="10" defaultColWidth="10" defaultRowHeight="12"/>
  <cols>
    <col min="1" max="1" width="24.6640625" style="10" customWidth="1"/>
    <col min="2" max="2" width="40.33203125" style="8" customWidth="1"/>
    <col min="3" max="3" width="20.1640625" style="88" customWidth="1"/>
    <col min="4" max="4" width="17.6640625" style="8" customWidth="1"/>
    <col min="5" max="5" width="5.83203125" style="10" customWidth="1"/>
    <col min="6" max="16384" width="10" style="10"/>
  </cols>
  <sheetData>
    <row r="1" spans="1:4" ht="16">
      <c r="A1" s="33" t="s">
        <v>115</v>
      </c>
      <c r="B1" s="34"/>
      <c r="C1" s="87"/>
    </row>
    <row r="2" spans="1:4" s="8" customFormat="1">
      <c r="A2" s="11" t="s">
        <v>0</v>
      </c>
      <c r="C2" s="88"/>
    </row>
    <row r="3" spans="1:4" s="8" customFormat="1" ht="12" customHeight="1">
      <c r="A3" s="11"/>
      <c r="C3" s="89"/>
    </row>
    <row r="4" spans="1:4" s="8" customFormat="1" ht="12" customHeight="1">
      <c r="A4" s="10" t="s">
        <v>124</v>
      </c>
      <c r="C4" s="124">
        <v>0</v>
      </c>
    </row>
    <row r="5" spans="1:4" s="8" customFormat="1" ht="12" customHeight="1">
      <c r="A5" s="10" t="s">
        <v>126</v>
      </c>
      <c r="C5" s="124">
        <v>0</v>
      </c>
    </row>
    <row r="6" spans="1:4" s="8" customFormat="1" ht="12" customHeight="1">
      <c r="A6" s="10" t="s">
        <v>102</v>
      </c>
      <c r="C6" s="124">
        <v>0</v>
      </c>
    </row>
    <row r="7" spans="1:4" s="8" customFormat="1" ht="12" customHeight="1">
      <c r="A7" s="10" t="s">
        <v>104</v>
      </c>
      <c r="C7" s="124">
        <v>0</v>
      </c>
    </row>
    <row r="8" spans="1:4" s="8" customFormat="1" ht="12" customHeight="1">
      <c r="A8" s="10" t="s">
        <v>105</v>
      </c>
      <c r="C8" s="124">
        <v>0</v>
      </c>
    </row>
    <row r="9" spans="1:4" s="8" customFormat="1" ht="12" customHeight="1">
      <c r="A9" s="102" t="s">
        <v>103</v>
      </c>
      <c r="C9" s="124">
        <v>0</v>
      </c>
    </row>
    <row r="10" spans="1:4" s="8" customFormat="1" ht="12" customHeight="1">
      <c r="A10" s="102" t="s">
        <v>103</v>
      </c>
      <c r="C10" s="124">
        <v>0</v>
      </c>
    </row>
    <row r="11" spans="1:4" s="8" customFormat="1" ht="12" customHeight="1">
      <c r="A11" s="11"/>
      <c r="C11" s="88"/>
    </row>
    <row r="12" spans="1:4" s="8" customFormat="1" ht="12" customHeight="1">
      <c r="A12" s="11"/>
      <c r="B12" s="8" t="s">
        <v>93</v>
      </c>
      <c r="C12" s="107">
        <f>SUM(C4:C11)</f>
        <v>0</v>
      </c>
    </row>
    <row r="13" spans="1:4" s="8" customFormat="1" ht="12" customHeight="1">
      <c r="A13" s="11"/>
      <c r="C13" s="88"/>
    </row>
    <row r="14" spans="1:4" s="8" customFormat="1" ht="12" customHeight="1">
      <c r="A14" s="11"/>
      <c r="C14" s="88"/>
    </row>
    <row r="15" spans="1:4" s="8" customFormat="1" ht="12" customHeight="1">
      <c r="A15" s="112"/>
      <c r="B15" s="112" t="s">
        <v>132</v>
      </c>
      <c r="C15" s="88"/>
    </row>
    <row r="16" spans="1:4" ht="12" customHeight="1">
      <c r="B16" s="113" t="s">
        <v>131</v>
      </c>
      <c r="C16" s="124">
        <v>0</v>
      </c>
      <c r="D16" s="36"/>
    </row>
    <row r="17" spans="1:5" ht="12" customHeight="1">
      <c r="B17" s="113" t="s">
        <v>130</v>
      </c>
      <c r="C17" s="124">
        <v>0</v>
      </c>
      <c r="D17" s="40"/>
    </row>
    <row r="18" spans="1:5" ht="12" customHeight="1">
      <c r="A18" s="9"/>
      <c r="B18" s="113" t="s">
        <v>127</v>
      </c>
      <c r="C18" s="124">
        <v>0</v>
      </c>
    </row>
    <row r="19" spans="1:5" ht="12" customHeight="1">
      <c r="A19" s="9"/>
      <c r="B19" s="113" t="s">
        <v>128</v>
      </c>
      <c r="C19" s="124">
        <v>0</v>
      </c>
      <c r="E19" s="18"/>
    </row>
    <row r="20" spans="1:5" ht="12" customHeight="1">
      <c r="A20" s="9"/>
      <c r="B20" s="113" t="s">
        <v>129</v>
      </c>
      <c r="C20" s="124">
        <v>0</v>
      </c>
      <c r="D20" s="24"/>
    </row>
    <row r="21" spans="1:5" ht="12" customHeight="1">
      <c r="B21" s="24"/>
      <c r="C21" s="90"/>
      <c r="D21" s="20"/>
    </row>
    <row r="22" spans="1:5" ht="12" customHeight="1">
      <c r="A22" s="3"/>
      <c r="B22" s="3"/>
      <c r="C22" s="91"/>
      <c r="D22" s="3"/>
    </row>
    <row r="23" spans="1:5" ht="12" customHeight="1">
      <c r="A23" s="3"/>
      <c r="B23" s="3"/>
      <c r="C23" s="91"/>
      <c r="D23" s="3"/>
    </row>
    <row r="24" spans="1:5" ht="12" customHeight="1">
      <c r="B24" s="25"/>
      <c r="D24" s="25"/>
    </row>
    <row r="25" spans="1:5" ht="12" customHeight="1">
      <c r="B25" s="10"/>
    </row>
    <row r="26" spans="1:5" ht="12" customHeight="1"/>
    <row r="27" spans="1:5" ht="12" customHeight="1">
      <c r="B27" s="10"/>
      <c r="D27" s="68"/>
    </row>
    <row r="28" spans="1:5" ht="12" customHeight="1">
      <c r="D28" s="68"/>
    </row>
    <row r="29" spans="1:5" ht="12" customHeight="1">
      <c r="B29" s="10"/>
      <c r="D29" s="68"/>
    </row>
    <row r="30" spans="1:5" ht="12" customHeight="1">
      <c r="B30" s="10"/>
      <c r="D30" s="68"/>
    </row>
    <row r="31" spans="1:5" ht="12" customHeight="1">
      <c r="B31" s="10"/>
      <c r="D31" s="68"/>
    </row>
    <row r="32" spans="1:5" ht="12" customHeight="1">
      <c r="B32" s="10"/>
      <c r="D32" s="68"/>
    </row>
    <row r="33" spans="1:4" ht="12" customHeight="1">
      <c r="B33" s="10"/>
      <c r="D33" s="68"/>
    </row>
    <row r="34" spans="1:4" ht="12" customHeight="1">
      <c r="A34" s="11"/>
      <c r="B34" s="11"/>
      <c r="D34" s="70"/>
    </row>
    <row r="35" spans="1:4" ht="12" customHeight="1"/>
    <row r="36" spans="1:4" ht="12" customHeight="1">
      <c r="A36" s="11"/>
      <c r="B36" s="19"/>
      <c r="D36" s="10"/>
    </row>
    <row r="37" spans="1:4" ht="12" customHeight="1">
      <c r="A37" s="11"/>
      <c r="B37" s="26"/>
      <c r="C37" s="92"/>
      <c r="D37" s="26"/>
    </row>
    <row r="38" spans="1:4" ht="12" customHeight="1">
      <c r="A38" s="19"/>
      <c r="B38" s="71"/>
      <c r="C38" s="92"/>
      <c r="D38" s="71"/>
    </row>
    <row r="39" spans="1:4" ht="12" customHeight="1">
      <c r="A39" s="19"/>
      <c r="B39" s="71"/>
      <c r="C39" s="92"/>
      <c r="D39" s="71"/>
    </row>
    <row r="40" spans="1:4" ht="12" customHeight="1">
      <c r="A40" s="19"/>
      <c r="B40" s="71"/>
      <c r="C40" s="92"/>
      <c r="D40" s="71"/>
    </row>
    <row r="41" spans="1:4" ht="12" customHeight="1">
      <c r="A41" s="19"/>
      <c r="B41" s="71"/>
      <c r="C41" s="92"/>
      <c r="D41" s="71"/>
    </row>
    <row r="42" spans="1:4" ht="12" customHeight="1">
      <c r="A42" s="19"/>
      <c r="B42" s="71"/>
      <c r="C42" s="92"/>
      <c r="D42" s="71"/>
    </row>
    <row r="43" spans="1:4" ht="12" customHeight="1">
      <c r="A43" s="19"/>
      <c r="B43" s="71"/>
      <c r="C43" s="92"/>
      <c r="D43" s="71"/>
    </row>
    <row r="44" spans="1:4" ht="12" customHeight="1">
      <c r="A44" s="19"/>
      <c r="B44" s="71"/>
      <c r="C44" s="92"/>
      <c r="D44" s="71"/>
    </row>
    <row r="45" spans="1:4" ht="12" customHeight="1">
      <c r="A45" s="28"/>
      <c r="B45" s="72"/>
      <c r="C45" s="93"/>
      <c r="D45" s="72"/>
    </row>
    <row r="46" spans="1:4" ht="12" customHeight="1">
      <c r="A46" s="19"/>
      <c r="B46" s="71"/>
      <c r="C46" s="92"/>
      <c r="D46" s="71"/>
    </row>
    <row r="47" spans="1:4" ht="12" customHeight="1">
      <c r="A47" s="19"/>
      <c r="B47" s="71"/>
      <c r="C47" s="92"/>
      <c r="D47" s="71"/>
    </row>
    <row r="48" spans="1:4" ht="12" customHeight="1"/>
    <row r="49" spans="1:4" ht="12" customHeight="1"/>
    <row r="50" spans="1:4" ht="12" customHeight="1">
      <c r="A50" s="9"/>
      <c r="B50" s="35"/>
      <c r="D50" s="1"/>
    </row>
    <row r="51" spans="1:4" ht="12" customHeight="1">
      <c r="A51" s="19"/>
      <c r="B51" s="20"/>
      <c r="C51" s="91"/>
      <c r="D51" s="3"/>
    </row>
    <row r="52" spans="1:4" ht="12" customHeight="1">
      <c r="D52" s="1"/>
    </row>
    <row r="53" spans="1:4" ht="12" customHeight="1">
      <c r="D53" s="1"/>
    </row>
    <row r="54" spans="1:4" ht="12" customHeight="1">
      <c r="A54" s="11"/>
    </row>
    <row r="55" spans="1:4" ht="12" customHeight="1">
      <c r="A55" s="28"/>
      <c r="B55" s="35"/>
      <c r="D55" s="1"/>
    </row>
    <row r="56" spans="1:4" ht="12" customHeight="1">
      <c r="A56" s="28"/>
      <c r="B56" s="35"/>
      <c r="D56" s="1"/>
    </row>
    <row r="57" spans="1:4" ht="12" customHeight="1">
      <c r="A57" s="28"/>
      <c r="B57" s="35"/>
      <c r="D57" s="1"/>
    </row>
    <row r="58" spans="1:4" ht="12" customHeight="1">
      <c r="A58" s="28"/>
      <c r="B58" s="35"/>
      <c r="D58" s="1"/>
    </row>
    <row r="59" spans="1:4" ht="12" customHeight="1">
      <c r="A59" s="28"/>
      <c r="B59" s="35"/>
      <c r="D59" s="1"/>
    </row>
    <row r="60" spans="1:4" ht="12" customHeight="1">
      <c r="A60" s="73"/>
      <c r="B60" s="35"/>
      <c r="D60" s="1"/>
    </row>
    <row r="61" spans="1:4" ht="12" customHeight="1">
      <c r="A61" s="28"/>
      <c r="B61" s="35"/>
      <c r="D61" s="1"/>
    </row>
    <row r="62" spans="1:4" ht="12" customHeight="1">
      <c r="A62" s="28"/>
      <c r="B62" s="35"/>
      <c r="D62" s="1"/>
    </row>
    <row r="63" spans="1:4" ht="12" customHeight="1">
      <c r="D63" s="1"/>
    </row>
    <row r="64" spans="1:4" ht="12" customHeight="1">
      <c r="D64" s="1"/>
    </row>
    <row r="65" spans="1:4">
      <c r="B65" s="35"/>
      <c r="D65" s="1"/>
    </row>
    <row r="66" spans="1:4">
      <c r="D66" s="1"/>
    </row>
    <row r="67" spans="1:4">
      <c r="B67" s="35"/>
      <c r="D67" s="4"/>
    </row>
    <row r="68" spans="1:4">
      <c r="B68" s="35"/>
      <c r="D68" s="4"/>
    </row>
    <row r="69" spans="1:4">
      <c r="B69" s="35"/>
      <c r="D69" s="4"/>
    </row>
    <row r="70" spans="1:4">
      <c r="A70" s="11"/>
      <c r="D70" s="2"/>
    </row>
  </sheetData>
  <sheetProtection algorithmName="SHA-512" hashValue="pRWqCb+GcUcgvcy5j/vHsBP0HeU+XF5Xp4tsTcWU7dWSNrGipX+oyHpob46EhZqPD1gLXyudZt3RnrjR36fKIw==" saltValue="BBRAHWzLpCmrHlFMW4sJiQ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DCB4-3F0C-41CE-A417-7F4148F630F7}">
  <sheetPr>
    <tabColor rgb="FF92D050"/>
  </sheetPr>
  <dimension ref="A1:E70"/>
  <sheetViews>
    <sheetView zoomScale="140" zoomScaleNormal="140" zoomScalePageLayoutView="145" workbookViewId="0">
      <selection activeCell="C16" activeCellId="1" sqref="C4:C10 C16:C20"/>
    </sheetView>
  </sheetViews>
  <sheetFormatPr baseColWidth="10" defaultColWidth="10" defaultRowHeight="12"/>
  <cols>
    <col min="1" max="1" width="24.6640625" style="10" customWidth="1"/>
    <col min="2" max="2" width="40.33203125" style="8" customWidth="1"/>
    <col min="3" max="3" width="20.1640625" style="88" customWidth="1"/>
    <col min="4" max="4" width="17.6640625" style="8" customWidth="1"/>
    <col min="5" max="5" width="5.83203125" style="10" customWidth="1"/>
    <col min="6" max="16384" width="10" style="10"/>
  </cols>
  <sheetData>
    <row r="1" spans="1:4" ht="16">
      <c r="A1" s="33" t="s">
        <v>123</v>
      </c>
      <c r="B1" s="34"/>
      <c r="C1" s="87"/>
    </row>
    <row r="2" spans="1:4" s="8" customFormat="1">
      <c r="A2" s="11" t="s">
        <v>0</v>
      </c>
      <c r="C2" s="88"/>
    </row>
    <row r="3" spans="1:4" s="8" customFormat="1" ht="12" customHeight="1">
      <c r="A3" s="11"/>
      <c r="C3" s="89"/>
    </row>
    <row r="4" spans="1:4" s="8" customFormat="1" ht="12" customHeight="1">
      <c r="A4" s="10" t="s">
        <v>125</v>
      </c>
      <c r="C4" s="124">
        <v>0</v>
      </c>
    </row>
    <row r="5" spans="1:4" s="8" customFormat="1" ht="12" customHeight="1">
      <c r="A5" s="10" t="s">
        <v>126</v>
      </c>
      <c r="C5" s="124">
        <v>0</v>
      </c>
    </row>
    <row r="6" spans="1:4" s="8" customFormat="1" ht="12" customHeight="1">
      <c r="A6" s="10" t="s">
        <v>102</v>
      </c>
      <c r="C6" s="124">
        <v>0</v>
      </c>
    </row>
    <row r="7" spans="1:4" s="8" customFormat="1" ht="12" customHeight="1">
      <c r="A7" s="10" t="s">
        <v>104</v>
      </c>
      <c r="C7" s="124">
        <v>0</v>
      </c>
    </row>
    <row r="8" spans="1:4" s="8" customFormat="1" ht="12" customHeight="1">
      <c r="A8" s="10" t="s">
        <v>105</v>
      </c>
      <c r="C8" s="124">
        <v>0</v>
      </c>
    </row>
    <row r="9" spans="1:4" s="8" customFormat="1" ht="12" customHeight="1">
      <c r="A9" s="102" t="s">
        <v>103</v>
      </c>
      <c r="C9" s="124">
        <v>0</v>
      </c>
    </row>
    <row r="10" spans="1:4" s="8" customFormat="1" ht="12" customHeight="1">
      <c r="A10" s="102" t="s">
        <v>103</v>
      </c>
      <c r="C10" s="124">
        <v>0</v>
      </c>
    </row>
    <row r="11" spans="1:4" s="8" customFormat="1" ht="12" customHeight="1">
      <c r="A11" s="11"/>
      <c r="C11" s="88"/>
    </row>
    <row r="12" spans="1:4" s="8" customFormat="1" ht="12" customHeight="1">
      <c r="A12" s="11"/>
      <c r="B12" s="8" t="s">
        <v>93</v>
      </c>
      <c r="C12" s="107">
        <f>SUM(C4:C11)</f>
        <v>0</v>
      </c>
    </row>
    <row r="13" spans="1:4" s="8" customFormat="1" ht="12" customHeight="1">
      <c r="A13" s="11"/>
      <c r="C13" s="88"/>
    </row>
    <row r="14" spans="1:4" s="8" customFormat="1" ht="12" customHeight="1">
      <c r="A14" s="11"/>
      <c r="B14" s="16"/>
      <c r="C14" s="88"/>
    </row>
    <row r="15" spans="1:4" s="8" customFormat="1" ht="12" customHeight="1">
      <c r="A15" s="10"/>
      <c r="B15" s="112" t="s">
        <v>132</v>
      </c>
      <c r="C15" s="88"/>
    </row>
    <row r="16" spans="1:4" ht="12" customHeight="1">
      <c r="A16" s="36"/>
      <c r="B16" s="113" t="s">
        <v>131</v>
      </c>
      <c r="C16" s="124">
        <v>0</v>
      </c>
      <c r="D16" s="36"/>
    </row>
    <row r="17" spans="1:5" ht="12" customHeight="1">
      <c r="B17" s="113" t="s">
        <v>130</v>
      </c>
      <c r="C17" s="124">
        <v>0</v>
      </c>
      <c r="D17" s="40"/>
    </row>
    <row r="18" spans="1:5" ht="12" customHeight="1">
      <c r="B18" s="113" t="s">
        <v>127</v>
      </c>
      <c r="C18" s="124">
        <v>0</v>
      </c>
    </row>
    <row r="19" spans="1:5" ht="12" customHeight="1">
      <c r="B19" s="113" t="s">
        <v>128</v>
      </c>
      <c r="C19" s="124">
        <v>0</v>
      </c>
      <c r="E19" s="18"/>
    </row>
    <row r="20" spans="1:5" ht="12" customHeight="1">
      <c r="B20" s="113" t="s">
        <v>129</v>
      </c>
      <c r="C20" s="124">
        <v>0</v>
      </c>
      <c r="D20" s="24"/>
    </row>
    <row r="21" spans="1:5" ht="12" customHeight="1">
      <c r="A21" s="3"/>
      <c r="B21" s="3"/>
      <c r="C21" s="91"/>
      <c r="D21" s="20"/>
    </row>
    <row r="22" spans="1:5" ht="12" customHeight="1">
      <c r="A22" s="3"/>
      <c r="B22" s="3"/>
      <c r="C22" s="91"/>
      <c r="D22" s="3"/>
    </row>
    <row r="23" spans="1:5" ht="12" customHeight="1">
      <c r="B23" s="25"/>
      <c r="D23" s="3"/>
    </row>
    <row r="24" spans="1:5" ht="12" customHeight="1">
      <c r="B24" s="10"/>
      <c r="D24" s="25"/>
    </row>
    <row r="25" spans="1:5" ht="12" customHeight="1"/>
    <row r="26" spans="1:5" ht="12" customHeight="1">
      <c r="B26" s="10"/>
    </row>
    <row r="27" spans="1:5" ht="12" customHeight="1">
      <c r="D27" s="68"/>
    </row>
    <row r="28" spans="1:5" ht="12" customHeight="1">
      <c r="B28" s="10"/>
      <c r="D28" s="68"/>
    </row>
    <row r="29" spans="1:5" ht="12" customHeight="1">
      <c r="B29" s="10"/>
      <c r="D29" s="68"/>
    </row>
    <row r="30" spans="1:5" ht="12" customHeight="1">
      <c r="B30" s="10"/>
      <c r="D30" s="68"/>
    </row>
    <row r="31" spans="1:5" ht="12" customHeight="1">
      <c r="B31" s="10"/>
      <c r="D31" s="68"/>
    </row>
    <row r="32" spans="1:5" ht="12" customHeight="1">
      <c r="B32" s="10"/>
      <c r="D32" s="68"/>
    </row>
    <row r="33" spans="1:4" ht="12" customHeight="1">
      <c r="A33" s="11"/>
      <c r="B33" s="11"/>
      <c r="D33" s="68"/>
    </row>
    <row r="34" spans="1:4" ht="12" customHeight="1">
      <c r="D34" s="70"/>
    </row>
    <row r="35" spans="1:4" ht="12" customHeight="1">
      <c r="A35" s="11"/>
      <c r="B35" s="19"/>
    </row>
    <row r="36" spans="1:4" ht="12" customHeight="1">
      <c r="A36" s="11"/>
      <c r="B36" s="26"/>
      <c r="C36" s="92"/>
      <c r="D36" s="10"/>
    </row>
    <row r="37" spans="1:4" ht="12" customHeight="1">
      <c r="A37" s="19"/>
      <c r="B37" s="71"/>
      <c r="C37" s="92"/>
      <c r="D37" s="26"/>
    </row>
    <row r="38" spans="1:4" ht="12" customHeight="1">
      <c r="A38" s="19"/>
      <c r="B38" s="71"/>
      <c r="C38" s="92"/>
      <c r="D38" s="71"/>
    </row>
    <row r="39" spans="1:4" ht="12" customHeight="1">
      <c r="A39" s="19"/>
      <c r="B39" s="71"/>
      <c r="C39" s="92"/>
      <c r="D39" s="71"/>
    </row>
    <row r="40" spans="1:4" ht="12" customHeight="1">
      <c r="A40" s="19"/>
      <c r="B40" s="71"/>
      <c r="C40" s="92"/>
      <c r="D40" s="71"/>
    </row>
    <row r="41" spans="1:4" ht="12" customHeight="1">
      <c r="A41" s="19"/>
      <c r="B41" s="71"/>
      <c r="C41" s="92"/>
      <c r="D41" s="71"/>
    </row>
    <row r="42" spans="1:4" ht="12" customHeight="1">
      <c r="A42" s="19"/>
      <c r="B42" s="71"/>
      <c r="C42" s="92"/>
      <c r="D42" s="71"/>
    </row>
    <row r="43" spans="1:4" ht="12" customHeight="1">
      <c r="A43" s="19"/>
      <c r="B43" s="71"/>
      <c r="C43" s="92"/>
      <c r="D43" s="71"/>
    </row>
    <row r="44" spans="1:4" ht="12" customHeight="1">
      <c r="A44" s="28"/>
      <c r="B44" s="72"/>
      <c r="C44" s="93"/>
      <c r="D44" s="71"/>
    </row>
    <row r="45" spans="1:4" ht="12" customHeight="1">
      <c r="A45" s="19"/>
      <c r="B45" s="71"/>
      <c r="C45" s="92"/>
      <c r="D45" s="72"/>
    </row>
    <row r="46" spans="1:4" ht="12" customHeight="1">
      <c r="A46" s="19"/>
      <c r="B46" s="71"/>
      <c r="C46" s="92"/>
      <c r="D46" s="71"/>
    </row>
    <row r="47" spans="1:4" ht="12" customHeight="1">
      <c r="D47" s="71"/>
    </row>
    <row r="48" spans="1:4" ht="12" customHeight="1"/>
    <row r="49" spans="1:4" ht="12" customHeight="1">
      <c r="A49" s="9"/>
      <c r="B49" s="35"/>
    </row>
    <row r="50" spans="1:4" ht="12" customHeight="1">
      <c r="A50" s="19"/>
      <c r="B50" s="20"/>
      <c r="C50" s="91"/>
      <c r="D50" s="1"/>
    </row>
    <row r="51" spans="1:4" ht="12" customHeight="1">
      <c r="D51" s="3"/>
    </row>
    <row r="52" spans="1:4" ht="12" customHeight="1">
      <c r="D52" s="1"/>
    </row>
    <row r="53" spans="1:4" ht="12" customHeight="1">
      <c r="A53" s="11"/>
      <c r="D53" s="1"/>
    </row>
    <row r="54" spans="1:4" ht="12" customHeight="1">
      <c r="A54" s="28"/>
      <c r="B54" s="35"/>
    </row>
    <row r="55" spans="1:4" ht="12" customHeight="1">
      <c r="A55" s="28"/>
      <c r="B55" s="35"/>
      <c r="D55" s="1"/>
    </row>
    <row r="56" spans="1:4" ht="12" customHeight="1">
      <c r="A56" s="28"/>
      <c r="B56" s="35"/>
      <c r="D56" s="1"/>
    </row>
    <row r="57" spans="1:4" ht="12" customHeight="1">
      <c r="A57" s="28"/>
      <c r="B57" s="35"/>
      <c r="D57" s="1"/>
    </row>
    <row r="58" spans="1:4" ht="12" customHeight="1">
      <c r="A58" s="28"/>
      <c r="B58" s="35"/>
      <c r="D58" s="1"/>
    </row>
    <row r="59" spans="1:4" ht="12" customHeight="1">
      <c r="A59" s="73"/>
      <c r="B59" s="35"/>
      <c r="D59" s="1"/>
    </row>
    <row r="60" spans="1:4" ht="12" customHeight="1">
      <c r="A60" s="28"/>
      <c r="B60" s="35"/>
      <c r="D60" s="1"/>
    </row>
    <row r="61" spans="1:4" ht="12" customHeight="1">
      <c r="A61" s="28"/>
      <c r="B61" s="35"/>
      <c r="D61" s="1"/>
    </row>
    <row r="62" spans="1:4" ht="12" customHeight="1">
      <c r="D62" s="1"/>
    </row>
    <row r="63" spans="1:4" ht="12" customHeight="1">
      <c r="D63" s="1"/>
    </row>
    <row r="64" spans="1:4" ht="12" customHeight="1">
      <c r="B64" s="35"/>
      <c r="D64" s="1"/>
    </row>
    <row r="65" spans="1:4">
      <c r="D65" s="1"/>
    </row>
    <row r="66" spans="1:4">
      <c r="B66" s="35"/>
      <c r="D66" s="1"/>
    </row>
    <row r="67" spans="1:4">
      <c r="B67" s="35"/>
      <c r="D67" s="4"/>
    </row>
    <row r="68" spans="1:4">
      <c r="B68" s="35"/>
      <c r="D68" s="4"/>
    </row>
    <row r="69" spans="1:4">
      <c r="A69" s="11"/>
      <c r="D69" s="4"/>
    </row>
    <row r="70" spans="1:4">
      <c r="D70" s="2"/>
    </row>
  </sheetData>
  <sheetProtection algorithmName="SHA-512" hashValue="XskduUaPOP68CthDc1iuPm6PGmVPTCGwHOq/zz72Q6nSkKAR99pOMx9uKcHC9SuPKT32rxAGtAw7Vao6yrijjg==" saltValue="jdYSxZcfegCNtjxZODKMOQ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2024106 / MUE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D114-B6FB-4D29-A99F-AA935CC0D055}">
  <dimension ref="A1"/>
  <sheetViews>
    <sheetView workbookViewId="0"/>
  </sheetViews>
  <sheetFormatPr baseColWidth="10" defaultRowHeight="13"/>
  <sheetData/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D0A15-AD0B-49E7-BDDF-B1B2C773DCD3}">
  <dimension ref="A1"/>
  <sheetViews>
    <sheetView topLeftCell="A2" workbookViewId="0"/>
  </sheetViews>
  <sheetFormatPr baseColWidth="10" defaultRowHeight="1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02BF3-8272-4182-813F-6B319C110F99}">
  <sheetPr>
    <tabColor rgb="FF92D050"/>
  </sheetPr>
  <dimension ref="A1:F67"/>
  <sheetViews>
    <sheetView topLeftCell="A45" zoomScale="130" zoomScaleNormal="130" workbookViewId="0">
      <selection activeCell="B65" activeCellId="9" sqref="B5:B7 B10 B12 A25:C26 D24 C32:C40 B45 B51:B55 B63 B65"/>
    </sheetView>
  </sheetViews>
  <sheetFormatPr baseColWidth="10" defaultColWidth="10" defaultRowHeight="12"/>
  <cols>
    <col min="1" max="1" width="26.83203125" style="10" customWidth="1"/>
    <col min="2" max="3" width="18.6640625" style="8" customWidth="1"/>
    <col min="4" max="4" width="17.83203125" style="8" customWidth="1"/>
    <col min="5" max="5" width="1.83203125" style="9" customWidth="1"/>
    <col min="6" max="16384" width="10" style="10"/>
  </cols>
  <sheetData>
    <row r="1" spans="1:6" ht="17" thickBot="1">
      <c r="A1" s="6" t="s">
        <v>112</v>
      </c>
      <c r="B1" s="7"/>
    </row>
    <row r="2" spans="1:6">
      <c r="A2" s="11" t="s">
        <v>0</v>
      </c>
    </row>
    <row r="3" spans="1:6">
      <c r="A3" s="12" t="s">
        <v>54</v>
      </c>
      <c r="B3" s="13"/>
      <c r="C3" s="14"/>
      <c r="D3" s="14"/>
    </row>
    <row r="5" spans="1:6">
      <c r="A5" s="11" t="s">
        <v>1</v>
      </c>
      <c r="B5" s="115"/>
    </row>
    <row r="6" spans="1:6">
      <c r="A6" s="11" t="s">
        <v>2</v>
      </c>
      <c r="B6" s="115"/>
      <c r="C6" s="15"/>
    </row>
    <row r="7" spans="1:6">
      <c r="A7" s="11" t="s">
        <v>3</v>
      </c>
      <c r="B7" s="116"/>
      <c r="C7" s="10"/>
    </row>
    <row r="8" spans="1:6">
      <c r="A8" s="11"/>
      <c r="B8" s="17"/>
      <c r="C8" s="10"/>
    </row>
    <row r="9" spans="1:6">
      <c r="A9" s="10" t="s">
        <v>4</v>
      </c>
      <c r="F9" s="18"/>
    </row>
    <row r="10" spans="1:6">
      <c r="A10" s="10" t="s">
        <v>47</v>
      </c>
      <c r="B10" s="117"/>
      <c r="C10" s="15">
        <f>IF(B10=0,0,1)</f>
        <v>0</v>
      </c>
    </row>
    <row r="11" spans="1:6">
      <c r="A11" s="10" t="s">
        <v>4</v>
      </c>
      <c r="C11" s="8" t="s">
        <v>6</v>
      </c>
      <c r="F11" s="18"/>
    </row>
    <row r="12" spans="1:6">
      <c r="A12" s="10" t="s">
        <v>48</v>
      </c>
      <c r="B12" s="117"/>
    </row>
    <row r="13" spans="1:6" ht="8.25" customHeight="1"/>
    <row r="14" spans="1:6" ht="10.5" customHeight="1">
      <c r="A14" s="19" t="s">
        <v>8</v>
      </c>
      <c r="B14" s="3">
        <f>B10</f>
        <v>0</v>
      </c>
      <c r="C14" s="20" t="s">
        <v>9</v>
      </c>
      <c r="D14" s="3">
        <f>B14*0.25</f>
        <v>0</v>
      </c>
      <c r="E14" s="21">
        <f>IF(D14&gt;B12,0,1)</f>
        <v>1</v>
      </c>
    </row>
    <row r="15" spans="1:6" ht="10.5" customHeight="1">
      <c r="A15" s="19"/>
      <c r="B15" s="22"/>
      <c r="C15" s="20" t="s">
        <v>10</v>
      </c>
      <c r="D15" s="3">
        <f>IF(D14&gt;B12,B12,0)</f>
        <v>0</v>
      </c>
      <c r="E15" s="23"/>
    </row>
    <row r="16" spans="1:6" ht="6" customHeight="1">
      <c r="A16" s="19"/>
      <c r="B16" s="22"/>
      <c r="C16" s="20"/>
      <c r="D16" s="3"/>
      <c r="E16" s="23"/>
    </row>
    <row r="17" spans="1:6" ht="10.5" customHeight="1">
      <c r="A17" s="19" t="s">
        <v>11</v>
      </c>
      <c r="B17" s="3">
        <f>D14*E14</f>
        <v>0</v>
      </c>
      <c r="C17" s="20" t="s">
        <v>12</v>
      </c>
      <c r="D17" s="3">
        <f>B17</f>
        <v>0</v>
      </c>
      <c r="E17" s="23"/>
    </row>
    <row r="18" spans="1:6" ht="10.5" customHeight="1">
      <c r="A18" s="19" t="s">
        <v>13</v>
      </c>
      <c r="B18" s="3">
        <f>(B12-D14)*E14*IF(C10=0,0,1)</f>
        <v>0</v>
      </c>
      <c r="C18" s="20" t="s">
        <v>14</v>
      </c>
      <c r="D18" s="3">
        <f>B18*IF(C10=0,0,1)*0.5</f>
        <v>0</v>
      </c>
      <c r="E18" s="23"/>
    </row>
    <row r="19" spans="1:6" ht="6" customHeight="1">
      <c r="A19" s="19"/>
      <c r="B19" s="20"/>
      <c r="C19" s="20"/>
      <c r="D19" s="3"/>
      <c r="E19" s="23"/>
    </row>
    <row r="20" spans="1:6" ht="10.5" customHeight="1">
      <c r="A20" s="19"/>
      <c r="B20" s="20"/>
      <c r="C20" s="20" t="s">
        <v>15</v>
      </c>
      <c r="D20" s="3">
        <f>SUM(D15:D19)</f>
        <v>0</v>
      </c>
      <c r="E20" s="23"/>
    </row>
    <row r="21" spans="1:6" ht="6" customHeight="1" thickBot="1"/>
    <row r="22" spans="1:6" ht="13" thickBot="1">
      <c r="A22" s="96" t="s">
        <v>16</v>
      </c>
      <c r="B22" s="97"/>
      <c r="C22" s="98">
        <f>IF(B10=0,B12,B10+D20)</f>
        <v>0</v>
      </c>
      <c r="D22" s="10"/>
    </row>
    <row r="23" spans="1:6" ht="10.5" customHeight="1">
      <c r="D23" s="24" t="s">
        <v>17</v>
      </c>
    </row>
    <row r="24" spans="1:6" ht="10.5" customHeight="1">
      <c r="B24" s="24" t="s">
        <v>18</v>
      </c>
      <c r="C24" s="24" t="s">
        <v>19</v>
      </c>
      <c r="D24" s="118"/>
    </row>
    <row r="25" spans="1:6" s="19" customFormat="1" ht="10.5" customHeight="1">
      <c r="A25" s="119"/>
      <c r="B25" s="119"/>
      <c r="C25" s="119"/>
      <c r="D25" s="3">
        <f>(C25-B25)*D24/100+B25</f>
        <v>0</v>
      </c>
      <c r="E25" s="23"/>
    </row>
    <row r="26" spans="1:6" s="19" customFormat="1" ht="10.5" customHeight="1">
      <c r="A26" s="119"/>
      <c r="B26" s="119"/>
      <c r="C26" s="119"/>
      <c r="D26" s="3">
        <f>(C26-B26)*$D$24/100+B26</f>
        <v>0</v>
      </c>
      <c r="E26" s="23"/>
    </row>
    <row r="27" spans="1:6" ht="6.75" customHeight="1">
      <c r="B27" s="25"/>
      <c r="C27" s="25"/>
      <c r="D27" s="25"/>
    </row>
    <row r="28" spans="1:6">
      <c r="A28" s="10" t="s">
        <v>20</v>
      </c>
      <c r="B28" s="10"/>
      <c r="C28" s="1" t="e">
        <f>((D26-D25)/(A26-A25))*(C22-A25)+D25</f>
        <v>#DIV/0!</v>
      </c>
      <c r="F28" s="18"/>
    </row>
    <row r="29" spans="1:6" ht="12" customHeight="1">
      <c r="C29" s="1"/>
    </row>
    <row r="30" spans="1:6" ht="12" customHeight="1">
      <c r="A30" s="11" t="s">
        <v>21</v>
      </c>
      <c r="B30" s="19"/>
      <c r="C30" s="10"/>
      <c r="D30" s="10"/>
    </row>
    <row r="31" spans="1:6" ht="12" customHeight="1">
      <c r="A31" s="11"/>
      <c r="B31" s="26" t="s">
        <v>53</v>
      </c>
      <c r="C31" s="26" t="s">
        <v>95</v>
      </c>
      <c r="D31" s="9"/>
      <c r="E31" s="10"/>
    </row>
    <row r="32" spans="1:6" ht="12" customHeight="1">
      <c r="A32" s="19" t="s">
        <v>22</v>
      </c>
      <c r="B32" s="27">
        <v>2</v>
      </c>
      <c r="C32" s="119"/>
      <c r="D32" s="9"/>
      <c r="E32" s="10"/>
    </row>
    <row r="33" spans="1:5" ht="12" customHeight="1">
      <c r="A33" s="19" t="s">
        <v>23</v>
      </c>
      <c r="B33" s="27">
        <v>7</v>
      </c>
      <c r="C33" s="119"/>
      <c r="D33" s="9"/>
      <c r="E33" s="10"/>
    </row>
    <row r="34" spans="1:5" ht="12" customHeight="1">
      <c r="A34" s="19" t="s">
        <v>24</v>
      </c>
      <c r="B34" s="27">
        <v>15</v>
      </c>
      <c r="C34" s="119"/>
      <c r="D34" s="9"/>
      <c r="E34" s="10"/>
    </row>
    <row r="35" spans="1:5" ht="12" customHeight="1">
      <c r="A35" s="19" t="s">
        <v>25</v>
      </c>
      <c r="B35" s="27">
        <v>3</v>
      </c>
      <c r="C35" s="119"/>
      <c r="D35" s="9"/>
      <c r="E35" s="10"/>
    </row>
    <row r="36" spans="1:5" ht="12" customHeight="1">
      <c r="A36" s="19" t="s">
        <v>26</v>
      </c>
      <c r="B36" s="27">
        <v>25</v>
      </c>
      <c r="C36" s="119"/>
      <c r="D36" s="9"/>
      <c r="E36" s="10"/>
    </row>
    <row r="37" spans="1:5" ht="12" customHeight="1">
      <c r="A37" s="19" t="s">
        <v>27</v>
      </c>
      <c r="B37" s="27">
        <v>10</v>
      </c>
      <c r="C37" s="119"/>
      <c r="D37" s="9"/>
      <c r="E37" s="10"/>
    </row>
    <row r="38" spans="1:5" ht="12" customHeight="1">
      <c r="A38" s="19" t="s">
        <v>28</v>
      </c>
      <c r="B38" s="27">
        <v>4</v>
      </c>
      <c r="C38" s="119"/>
      <c r="D38" s="9"/>
      <c r="E38" s="10"/>
    </row>
    <row r="39" spans="1:5" ht="24">
      <c r="A39" s="28" t="s">
        <v>29</v>
      </c>
      <c r="B39" s="29">
        <v>32</v>
      </c>
      <c r="C39" s="119"/>
      <c r="D39" s="9"/>
      <c r="E39" s="10"/>
    </row>
    <row r="40" spans="1:5" ht="12" customHeight="1">
      <c r="A40" s="19" t="s">
        <v>30</v>
      </c>
      <c r="B40" s="27">
        <v>2</v>
      </c>
      <c r="C40" s="119"/>
      <c r="D40" s="9"/>
      <c r="E40" s="10"/>
    </row>
    <row r="41" spans="1:5" ht="12" customHeight="1">
      <c r="A41" s="19"/>
      <c r="B41" s="30">
        <f>SUM(B32:B40)</f>
        <v>100</v>
      </c>
      <c r="C41" s="30">
        <f>SUM(C32:C40)</f>
        <v>0</v>
      </c>
      <c r="D41" s="9"/>
      <c r="E41" s="10"/>
    </row>
    <row r="42" spans="1:5" ht="12" customHeight="1">
      <c r="A42" s="19"/>
      <c r="B42" s="20"/>
      <c r="C42" s="23"/>
      <c r="D42" s="9"/>
      <c r="E42" s="10"/>
    </row>
    <row r="43" spans="1:5" ht="12" customHeight="1">
      <c r="A43" s="9" t="s">
        <v>31</v>
      </c>
      <c r="B43" s="31">
        <f>C41</f>
        <v>0</v>
      </c>
      <c r="C43" s="1" t="e">
        <f>C28*B43/100</f>
        <v>#DIV/0!</v>
      </c>
      <c r="D43" s="9"/>
      <c r="E43" s="10"/>
    </row>
    <row r="44" spans="1:5" ht="6.75" customHeight="1">
      <c r="A44" s="19"/>
      <c r="B44" s="20"/>
      <c r="C44" s="3"/>
      <c r="D44" s="9"/>
      <c r="E44" s="10"/>
    </row>
    <row r="45" spans="1:5" ht="12" customHeight="1">
      <c r="A45" s="10" t="s">
        <v>32</v>
      </c>
      <c r="B45" s="119"/>
      <c r="C45" s="1" t="e">
        <f>C43*B45/100</f>
        <v>#DIV/0!</v>
      </c>
      <c r="D45" s="9"/>
      <c r="E45" s="10"/>
    </row>
    <row r="46" spans="1:5" ht="12" customHeight="1">
      <c r="C46" s="1"/>
      <c r="D46" s="9"/>
      <c r="E46" s="10"/>
    </row>
    <row r="47" spans="1:5" ht="6.75" customHeight="1">
      <c r="C47" s="1"/>
      <c r="D47" s="9"/>
      <c r="E47" s="10"/>
    </row>
    <row r="48" spans="1:5" ht="12" customHeight="1">
      <c r="A48" s="10" t="str">
        <f>A66</f>
        <v>Gesamt Netto</v>
      </c>
      <c r="B48" s="10"/>
      <c r="C48" s="82" t="e">
        <f>C45+C43</f>
        <v>#DIV/0!</v>
      </c>
      <c r="D48" s="9"/>
      <c r="E48" s="10"/>
    </row>
    <row r="49" spans="1:5" ht="12" customHeight="1">
      <c r="C49" s="1"/>
      <c r="D49" s="9"/>
      <c r="E49" s="10"/>
    </row>
    <row r="50" spans="1:5">
      <c r="A50" s="11" t="s">
        <v>61</v>
      </c>
      <c r="B50" s="64">
        <f>SUM(B51:B55)</f>
        <v>0</v>
      </c>
      <c r="C50" s="1" t="e">
        <f>SUM(C51:C55)</f>
        <v>#DIV/0!</v>
      </c>
      <c r="D50" s="9"/>
      <c r="E50" s="10"/>
    </row>
    <row r="51" spans="1:5">
      <c r="A51" s="28" t="s">
        <v>96</v>
      </c>
      <c r="B51" s="119"/>
      <c r="C51" s="69" t="e">
        <f t="shared" ref="C51:C53" si="0">$C$43*B51/100</f>
        <v>#DIV/0!</v>
      </c>
      <c r="D51" s="9"/>
      <c r="E51" s="10"/>
    </row>
    <row r="52" spans="1:5">
      <c r="A52" s="28" t="s">
        <v>120</v>
      </c>
      <c r="B52" s="119"/>
      <c r="C52" s="69" t="e">
        <f t="shared" si="0"/>
        <v>#DIV/0!</v>
      </c>
      <c r="D52" s="9"/>
      <c r="E52" s="10"/>
    </row>
    <row r="53" spans="1:5" ht="57" customHeight="1">
      <c r="A53" s="28" t="s">
        <v>119</v>
      </c>
      <c r="B53" s="119"/>
      <c r="C53" s="69" t="e">
        <f t="shared" si="0"/>
        <v>#DIV/0!</v>
      </c>
      <c r="D53" s="9"/>
      <c r="E53" s="10"/>
    </row>
    <row r="54" spans="1:5" ht="24">
      <c r="A54" s="28" t="s">
        <v>62</v>
      </c>
      <c r="B54" s="119"/>
      <c r="C54" s="1" t="e">
        <f>$C$28*B54/100</f>
        <v>#DIV/0!</v>
      </c>
      <c r="D54" s="9"/>
      <c r="E54" s="10"/>
    </row>
    <row r="55" spans="1:5" ht="36">
      <c r="A55" s="101" t="s">
        <v>97</v>
      </c>
      <c r="B55" s="119"/>
      <c r="C55" s="1" t="e">
        <f>$C$28*B55/100</f>
        <v>#DIV/0!</v>
      </c>
      <c r="D55" s="9"/>
      <c r="E55" s="10"/>
    </row>
    <row r="56" spans="1:5" s="8" customFormat="1">
      <c r="A56" s="44" t="s">
        <v>92</v>
      </c>
      <c r="C56" s="83" t="e">
        <f>C50</f>
        <v>#DIV/0!</v>
      </c>
      <c r="D56" s="9"/>
    </row>
    <row r="57" spans="1:5" s="8" customFormat="1" ht="6.75" customHeight="1">
      <c r="A57" s="10"/>
      <c r="C57" s="1"/>
      <c r="D57" s="9"/>
    </row>
    <row r="58" spans="1:5" s="8" customFormat="1" ht="12" customHeight="1">
      <c r="A58" s="11" t="s">
        <v>76</v>
      </c>
      <c r="C58" s="1"/>
      <c r="D58" s="9"/>
    </row>
    <row r="59" spans="1:5" s="8" customFormat="1" ht="12.75" customHeight="1">
      <c r="A59" s="10" t="s">
        <v>90</v>
      </c>
      <c r="C59" s="1" t="e">
        <f>C48</f>
        <v>#DIV/0!</v>
      </c>
      <c r="D59" s="9"/>
    </row>
    <row r="60" spans="1:5" s="8" customFormat="1" ht="12.75" customHeight="1">
      <c r="A60" s="10" t="s">
        <v>91</v>
      </c>
      <c r="C60" s="1" t="e">
        <f>C56</f>
        <v>#DIV/0!</v>
      </c>
      <c r="D60" s="9"/>
    </row>
    <row r="61" spans="1:5" s="8" customFormat="1" ht="12.75" customHeight="1">
      <c r="A61" s="10" t="s">
        <v>51</v>
      </c>
      <c r="C61" s="1" t="e">
        <f>C60+C59</f>
        <v>#DIV/0!</v>
      </c>
      <c r="D61" s="9"/>
    </row>
    <row r="62" spans="1:5" s="8" customFormat="1" ht="6" customHeight="1">
      <c r="A62" s="10"/>
      <c r="C62" s="1"/>
      <c r="D62" s="9"/>
    </row>
    <row r="63" spans="1:5" s="8" customFormat="1">
      <c r="A63" s="10" t="s">
        <v>34</v>
      </c>
      <c r="B63" s="119"/>
      <c r="C63" s="105" t="e">
        <f>C61*B63/100</f>
        <v>#DIV/0!</v>
      </c>
      <c r="D63" s="9"/>
    </row>
    <row r="64" spans="1:5" s="8" customFormat="1">
      <c r="A64" s="10" t="s">
        <v>33</v>
      </c>
      <c r="C64" s="1" t="e">
        <f>C63+C61</f>
        <v>#DIV/0!</v>
      </c>
      <c r="D64" s="9"/>
    </row>
    <row r="65" spans="1:5" s="8" customFormat="1" ht="13" thickBot="1">
      <c r="A65" s="10" t="s">
        <v>101</v>
      </c>
      <c r="B65" s="119"/>
      <c r="C65" s="80" t="e">
        <f>+C64*B65/100</f>
        <v>#DIV/0!</v>
      </c>
      <c r="D65" s="9"/>
    </row>
    <row r="66" spans="1:5" s="8" customFormat="1" ht="13" thickBot="1">
      <c r="A66" s="11" t="s">
        <v>50</v>
      </c>
      <c r="C66" s="5" t="e">
        <f>SUM(C64:C65)</f>
        <v>#DIV/0!</v>
      </c>
      <c r="D66" s="9"/>
    </row>
    <row r="67" spans="1:5">
      <c r="D67" s="9"/>
      <c r="E67" s="10"/>
    </row>
  </sheetData>
  <sheetProtection algorithmName="SHA-512" hashValue="u3EodcAxJf4TkHZtZjWBeaWBMTQzlv5LmakpGBznOM/tRjcj/5PTdSepoeNjreeAWxmN9nVR57OHTioavCl10g==" saltValue="JhZbN5xDMky1iscIU4sFZg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2" manualBreakCount="2">
    <brk id="49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65C6B-C538-4043-9A51-4F09EAA368B6}">
  <sheetPr>
    <tabColor rgb="FFFFC000"/>
  </sheetPr>
  <dimension ref="A1:F55"/>
  <sheetViews>
    <sheetView zoomScale="130" zoomScaleNormal="130" workbookViewId="0">
      <selection activeCell="D15" sqref="D15"/>
    </sheetView>
  </sheetViews>
  <sheetFormatPr baseColWidth="10" defaultColWidth="10" defaultRowHeight="12"/>
  <cols>
    <col min="1" max="1" width="26.83203125" style="10" customWidth="1"/>
    <col min="2" max="3" width="18.6640625" style="8" customWidth="1"/>
    <col min="4" max="4" width="17.83203125" style="8" customWidth="1"/>
    <col min="5" max="5" width="1.83203125" style="9" customWidth="1"/>
    <col min="6" max="16384" width="10" style="10"/>
  </cols>
  <sheetData>
    <row r="1" spans="1:6" ht="17" thickBot="1">
      <c r="A1" s="6" t="s">
        <v>58</v>
      </c>
      <c r="B1" s="7"/>
    </row>
    <row r="2" spans="1:6">
      <c r="A2" s="11" t="s">
        <v>0</v>
      </c>
    </row>
    <row r="3" spans="1:6">
      <c r="A3" s="12" t="s">
        <v>57</v>
      </c>
      <c r="B3" s="13"/>
      <c r="C3" s="14"/>
      <c r="D3" s="14"/>
    </row>
    <row r="5" spans="1:6">
      <c r="A5" s="11" t="s">
        <v>1</v>
      </c>
      <c r="B5" s="115"/>
    </row>
    <row r="6" spans="1:6">
      <c r="A6" s="11" t="s">
        <v>2</v>
      </c>
      <c r="B6" s="115"/>
      <c r="C6" s="15"/>
    </row>
    <row r="7" spans="1:6">
      <c r="A7" s="11" t="s">
        <v>3</v>
      </c>
      <c r="B7" s="116"/>
      <c r="C7" s="10"/>
    </row>
    <row r="8" spans="1:6">
      <c r="A8" s="11"/>
      <c r="B8" s="17"/>
      <c r="C8" s="10"/>
    </row>
    <row r="9" spans="1:6">
      <c r="A9" s="10" t="s">
        <v>4</v>
      </c>
      <c r="B9" s="117"/>
      <c r="F9" s="18"/>
    </row>
    <row r="10" spans="1:6">
      <c r="A10" s="10" t="s">
        <v>55</v>
      </c>
      <c r="B10" s="117"/>
      <c r="C10" s="15"/>
    </row>
    <row r="11" spans="1:6" ht="8.25" customHeight="1"/>
    <row r="12" spans="1:6" ht="6" customHeight="1" thickBot="1"/>
    <row r="13" spans="1:6" ht="13" thickBot="1">
      <c r="A13" s="99" t="s">
        <v>56</v>
      </c>
      <c r="B13" s="100"/>
      <c r="C13" s="95">
        <f>B10</f>
        <v>0</v>
      </c>
      <c r="D13" s="10"/>
    </row>
    <row r="14" spans="1:6" ht="10.5" customHeight="1">
      <c r="D14" s="24" t="s">
        <v>17</v>
      </c>
    </row>
    <row r="15" spans="1:6" ht="10.5" customHeight="1">
      <c r="B15" s="24" t="s">
        <v>18</v>
      </c>
      <c r="C15" s="24" t="s">
        <v>19</v>
      </c>
      <c r="D15" s="118"/>
    </row>
    <row r="16" spans="1:6" s="19" customFormat="1" ht="10.5" customHeight="1">
      <c r="A16" s="117"/>
      <c r="B16" s="117"/>
      <c r="C16" s="117"/>
      <c r="D16" s="3">
        <f>(C16-B16)*D15/100+B16</f>
        <v>0</v>
      </c>
      <c r="E16" s="23"/>
    </row>
    <row r="17" spans="1:6" s="19" customFormat="1" ht="10.5" customHeight="1">
      <c r="A17" s="117"/>
      <c r="B17" s="117"/>
      <c r="C17" s="117"/>
      <c r="D17" s="3">
        <f>(C17-B17)*$D$15/100+B17</f>
        <v>0</v>
      </c>
      <c r="E17" s="23"/>
    </row>
    <row r="18" spans="1:6" ht="6.75" customHeight="1">
      <c r="B18" s="25"/>
      <c r="C18" s="25"/>
      <c r="D18" s="25"/>
    </row>
    <row r="19" spans="1:6">
      <c r="A19" s="10" t="s">
        <v>20</v>
      </c>
      <c r="B19" s="10"/>
      <c r="C19" s="1" t="e">
        <f>((D17-D16)/(A17-A16))*(C13-A16)+D16</f>
        <v>#DIV/0!</v>
      </c>
      <c r="F19" s="18"/>
    </row>
    <row r="20" spans="1:6" ht="12" customHeight="1">
      <c r="C20" s="1"/>
    </row>
    <row r="21" spans="1:6" ht="12" customHeight="1">
      <c r="A21" s="11" t="s">
        <v>21</v>
      </c>
      <c r="B21" s="19"/>
      <c r="C21" s="10"/>
      <c r="D21" s="10"/>
    </row>
    <row r="22" spans="1:6" ht="12" customHeight="1">
      <c r="A22" s="11"/>
      <c r="B22" s="26" t="s">
        <v>53</v>
      </c>
      <c r="C22" s="26" t="s">
        <v>95</v>
      </c>
      <c r="D22" s="9"/>
      <c r="E22" s="10"/>
    </row>
    <row r="23" spans="1:6" ht="12" customHeight="1">
      <c r="A23" s="19" t="s">
        <v>22</v>
      </c>
      <c r="B23" s="27">
        <v>3</v>
      </c>
      <c r="C23" s="119"/>
      <c r="D23" s="9"/>
      <c r="E23" s="10"/>
    </row>
    <row r="24" spans="1:6" ht="12" customHeight="1">
      <c r="A24" s="19" t="s">
        <v>23</v>
      </c>
      <c r="B24" s="27">
        <v>10</v>
      </c>
      <c r="C24" s="119"/>
      <c r="D24" s="9"/>
      <c r="E24" s="10"/>
    </row>
    <row r="25" spans="1:6" ht="12" customHeight="1">
      <c r="A25" s="19" t="s">
        <v>24</v>
      </c>
      <c r="B25" s="27">
        <v>16</v>
      </c>
      <c r="C25" s="119"/>
      <c r="D25" s="9"/>
      <c r="E25" s="10"/>
    </row>
    <row r="26" spans="1:6" ht="12" customHeight="1">
      <c r="A26" s="19" t="s">
        <v>25</v>
      </c>
      <c r="B26" s="27">
        <v>4</v>
      </c>
      <c r="C26" s="119"/>
      <c r="D26" s="9"/>
      <c r="E26" s="10"/>
    </row>
    <row r="27" spans="1:6" ht="12" customHeight="1">
      <c r="A27" s="19" t="s">
        <v>26</v>
      </c>
      <c r="B27" s="27">
        <v>25</v>
      </c>
      <c r="C27" s="119"/>
      <c r="D27" s="9"/>
      <c r="E27" s="10"/>
    </row>
    <row r="28" spans="1:6" ht="12" customHeight="1">
      <c r="A28" s="19" t="s">
        <v>27</v>
      </c>
      <c r="B28" s="27">
        <v>7</v>
      </c>
      <c r="C28" s="119"/>
      <c r="D28" s="9"/>
      <c r="E28" s="10"/>
    </row>
    <row r="29" spans="1:6" ht="12" customHeight="1">
      <c r="A29" s="19" t="s">
        <v>28</v>
      </c>
      <c r="B29" s="27">
        <v>3</v>
      </c>
      <c r="C29" s="119"/>
      <c r="D29" s="9"/>
      <c r="E29" s="10"/>
    </row>
    <row r="30" spans="1:6" ht="24">
      <c r="A30" s="28" t="s">
        <v>29</v>
      </c>
      <c r="B30" s="29">
        <v>30</v>
      </c>
      <c r="C30" s="119"/>
      <c r="D30" s="9"/>
      <c r="E30" s="10"/>
    </row>
    <row r="31" spans="1:6" ht="12" customHeight="1">
      <c r="A31" s="19" t="s">
        <v>30</v>
      </c>
      <c r="B31" s="27">
        <v>2</v>
      </c>
      <c r="C31" s="119"/>
      <c r="D31" s="9"/>
      <c r="E31" s="10"/>
    </row>
    <row r="32" spans="1:6" ht="12" customHeight="1">
      <c r="A32" s="19"/>
      <c r="B32" s="30">
        <f>SUM(B23:B31)</f>
        <v>100</v>
      </c>
      <c r="C32" s="30">
        <f>SUM(C23:C31)</f>
        <v>0</v>
      </c>
      <c r="D32" s="9"/>
      <c r="E32" s="10"/>
    </row>
    <row r="33" spans="1:5" ht="12" customHeight="1">
      <c r="A33" s="19"/>
      <c r="B33" s="20"/>
      <c r="C33" s="23"/>
      <c r="D33" s="9"/>
      <c r="E33" s="10"/>
    </row>
    <row r="34" spans="1:5" ht="12" customHeight="1">
      <c r="A34" s="9" t="s">
        <v>31</v>
      </c>
      <c r="B34" s="31">
        <f>C32</f>
        <v>0</v>
      </c>
      <c r="C34" s="1" t="e">
        <f>C19*B34/100</f>
        <v>#DIV/0!</v>
      </c>
      <c r="D34" s="9"/>
      <c r="E34" s="10"/>
    </row>
    <row r="35" spans="1:5" ht="6.75" customHeight="1">
      <c r="A35" s="19"/>
      <c r="B35" s="20"/>
      <c r="C35" s="3"/>
      <c r="D35" s="9"/>
      <c r="E35" s="10"/>
    </row>
    <row r="36" spans="1:5" ht="12" customHeight="1">
      <c r="A36" s="10" t="s">
        <v>32</v>
      </c>
      <c r="B36" s="119"/>
      <c r="C36" s="1" t="e">
        <f>C34*B36/100</f>
        <v>#DIV/0!</v>
      </c>
      <c r="D36" s="9"/>
      <c r="E36" s="10"/>
    </row>
    <row r="37" spans="1:5" ht="6.75" customHeight="1">
      <c r="C37" s="1"/>
      <c r="D37" s="9"/>
      <c r="E37" s="10"/>
    </row>
    <row r="38" spans="1:5" ht="12" customHeight="1">
      <c r="A38" s="10" t="str">
        <f>A55</f>
        <v>Gesamt Netto</v>
      </c>
      <c r="B38" s="10"/>
      <c r="C38" s="84" t="e">
        <f>C36+C34</f>
        <v>#DIV/0!</v>
      </c>
      <c r="D38" s="9"/>
      <c r="E38" s="10"/>
    </row>
    <row r="39" spans="1:5" ht="12" customHeight="1">
      <c r="A39" s="11"/>
      <c r="B39" s="10"/>
      <c r="C39" s="68"/>
      <c r="D39" s="9"/>
      <c r="E39" s="10"/>
    </row>
    <row r="40" spans="1:5">
      <c r="A40" s="11" t="s">
        <v>61</v>
      </c>
      <c r="B40" s="64">
        <f>SUM(B41:B44)</f>
        <v>0</v>
      </c>
      <c r="C40" s="68" t="e">
        <f>SUM(C41:C44)</f>
        <v>#DIV/0!</v>
      </c>
      <c r="D40" s="9"/>
      <c r="E40" s="10"/>
    </row>
    <row r="41" spans="1:5" ht="22" customHeight="1">
      <c r="A41" s="28" t="s">
        <v>94</v>
      </c>
      <c r="B41" s="119"/>
      <c r="C41" s="1" t="e">
        <f>$C$34*B411/100</f>
        <v>#DIV/0!</v>
      </c>
      <c r="D41" s="9"/>
      <c r="E41" s="10"/>
    </row>
    <row r="42" spans="1:5" ht="24">
      <c r="A42" s="28" t="s">
        <v>66</v>
      </c>
      <c r="B42" s="119"/>
      <c r="C42" s="1" t="e">
        <f>$C$34*B42/1001</f>
        <v>#DIV/0!</v>
      </c>
      <c r="D42" s="9"/>
      <c r="E42" s="10"/>
    </row>
    <row r="43" spans="1:5" ht="24">
      <c r="A43" s="28" t="s">
        <v>62</v>
      </c>
      <c r="B43" s="119"/>
      <c r="C43" s="69" t="e">
        <f t="shared" ref="C43" si="0">$C$34*B43/100</f>
        <v>#DIV/0!</v>
      </c>
      <c r="D43" s="9"/>
      <c r="E43" s="10"/>
    </row>
    <row r="44" spans="1:5" ht="36">
      <c r="A44" s="101" t="s">
        <v>97</v>
      </c>
      <c r="B44" s="119"/>
      <c r="C44" s="69" t="e">
        <f t="shared" ref="C44" si="1">$C$34*B44/100</f>
        <v>#DIV/0!</v>
      </c>
      <c r="D44" s="9"/>
      <c r="E44" s="10"/>
    </row>
    <row r="45" spans="1:5" s="8" customFormat="1">
      <c r="A45" s="44" t="s">
        <v>92</v>
      </c>
      <c r="C45" s="83" t="e">
        <f>C40</f>
        <v>#DIV/0!</v>
      </c>
      <c r="D45" s="9"/>
    </row>
    <row r="46" spans="1:5" s="8" customFormat="1" ht="6.75" customHeight="1">
      <c r="A46" s="10"/>
      <c r="C46" s="1"/>
      <c r="D46" s="9"/>
    </row>
    <row r="47" spans="1:5" s="8" customFormat="1" ht="12" customHeight="1">
      <c r="A47" s="11" t="s">
        <v>76</v>
      </c>
      <c r="C47" s="1"/>
      <c r="D47" s="9"/>
    </row>
    <row r="48" spans="1:5" s="8" customFormat="1" ht="12" customHeight="1">
      <c r="A48" s="10" t="s">
        <v>90</v>
      </c>
      <c r="C48" s="1" t="e">
        <f>C38</f>
        <v>#DIV/0!</v>
      </c>
      <c r="D48" s="9"/>
    </row>
    <row r="49" spans="1:4" s="8" customFormat="1" ht="12" customHeight="1">
      <c r="A49" s="10" t="s">
        <v>91</v>
      </c>
      <c r="C49" s="1" t="e">
        <f>C45</f>
        <v>#DIV/0!</v>
      </c>
      <c r="D49" s="9"/>
    </row>
    <row r="50" spans="1:4" s="8" customFormat="1" ht="12" customHeight="1">
      <c r="A50" s="10" t="s">
        <v>51</v>
      </c>
      <c r="C50" s="1" t="e">
        <f>C49+C48</f>
        <v>#DIV/0!</v>
      </c>
      <c r="D50" s="9"/>
    </row>
    <row r="51" spans="1:4" s="8" customFormat="1" ht="6.75" customHeight="1">
      <c r="A51" s="10"/>
      <c r="C51" s="1"/>
      <c r="D51" s="9"/>
    </row>
    <row r="52" spans="1:4" s="8" customFormat="1" ht="12" customHeight="1">
      <c r="A52" s="10" t="s">
        <v>34</v>
      </c>
      <c r="B52" s="119"/>
      <c r="C52" s="105" t="e">
        <f>C50*B52/100</f>
        <v>#DIV/0!</v>
      </c>
      <c r="D52" s="9"/>
    </row>
    <row r="53" spans="1:4" s="8" customFormat="1">
      <c r="A53" s="10" t="s">
        <v>33</v>
      </c>
      <c r="C53" s="1" t="e">
        <f>SUM(C50:C51)</f>
        <v>#DIV/0!</v>
      </c>
      <c r="D53" s="9"/>
    </row>
    <row r="54" spans="1:4" s="8" customFormat="1" ht="13" thickBot="1">
      <c r="A54" s="10" t="s">
        <v>101</v>
      </c>
      <c r="B54" s="119"/>
      <c r="C54" s="80" t="e">
        <f>+C53*B54/100</f>
        <v>#DIV/0!</v>
      </c>
      <c r="D54" s="9"/>
    </row>
    <row r="55" spans="1:4" s="8" customFormat="1" ht="13" thickBot="1">
      <c r="A55" s="11" t="s">
        <v>50</v>
      </c>
      <c r="C55" s="5" t="e">
        <f>SUM(C53:C54)</f>
        <v>#DIV/0!</v>
      </c>
      <c r="D55" s="9"/>
    </row>
  </sheetData>
  <sheetProtection algorithmName="SHA-512" hashValue="coonroKMuqiBJAtCIn4N9tlJ93W5vosOmh6qj31BBnrMcruxCWkbQoYBcicJ4124NJWpt79PmUFAEEjol82m5A==" saltValue="8xlGEeZQ+4bzDt3UyvowdQ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08C2-7FAB-409D-9DD0-C44FEEF79B48}">
  <sheetPr>
    <tabColor rgb="FFFFC000"/>
  </sheetPr>
  <dimension ref="A1:E58"/>
  <sheetViews>
    <sheetView topLeftCell="A33" zoomScale="130" zoomScaleNormal="130" workbookViewId="0">
      <selection activeCell="D15" sqref="D15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83203125" style="8" customWidth="1"/>
    <col min="5" max="5" width="5.83203125" style="9" customWidth="1"/>
    <col min="6" max="16384" width="10" style="10"/>
  </cols>
  <sheetData>
    <row r="1" spans="1:5" ht="16">
      <c r="A1" s="33" t="s">
        <v>110</v>
      </c>
      <c r="B1" s="34"/>
      <c r="C1" s="43"/>
    </row>
    <row r="2" spans="1:5">
      <c r="A2" s="11" t="s">
        <v>0</v>
      </c>
    </row>
    <row r="3" spans="1:5">
      <c r="A3" s="12" t="s">
        <v>59</v>
      </c>
      <c r="B3" s="14"/>
      <c r="C3" s="14"/>
      <c r="D3" s="14"/>
    </row>
    <row r="4" spans="1:5" ht="4.5" customHeight="1">
      <c r="A4" s="11"/>
      <c r="B4" s="32"/>
    </row>
    <row r="5" spans="1:5" ht="6" customHeight="1"/>
    <row r="6" spans="1:5">
      <c r="A6" s="11" t="s">
        <v>1</v>
      </c>
      <c r="B6" s="115"/>
    </row>
    <row r="7" spans="1:5">
      <c r="A7" s="11" t="s">
        <v>2</v>
      </c>
      <c r="B7" s="115"/>
    </row>
    <row r="8" spans="1:5">
      <c r="A8" s="11" t="s">
        <v>3</v>
      </c>
      <c r="B8" s="116"/>
      <c r="C8" s="35"/>
      <c r="D8" s="36"/>
    </row>
    <row r="9" spans="1:5" ht="6.75" customHeight="1">
      <c r="A9" s="11"/>
      <c r="B9" s="37"/>
      <c r="C9" s="36"/>
      <c r="D9" s="1"/>
    </row>
    <row r="10" spans="1:5" ht="12.5" customHeight="1">
      <c r="A10" s="10" t="s">
        <v>4</v>
      </c>
    </row>
    <row r="11" spans="1:5" ht="12.5" customHeight="1">
      <c r="A11" s="10" t="s">
        <v>5</v>
      </c>
      <c r="B11" s="117"/>
      <c r="C11" s="15"/>
    </row>
    <row r="12" spans="1:5" ht="12.5" customHeight="1">
      <c r="A12" s="10" t="s">
        <v>4</v>
      </c>
      <c r="C12" s="8" t="s">
        <v>6</v>
      </c>
    </row>
    <row r="13" spans="1:5" ht="12.5" customHeight="1">
      <c r="A13" s="10" t="s">
        <v>7</v>
      </c>
      <c r="B13" s="117"/>
    </row>
    <row r="14" spans="1:5" ht="6" customHeight="1">
      <c r="B14" s="1"/>
    </row>
    <row r="15" spans="1:5" ht="10.5" customHeight="1">
      <c r="A15" s="19" t="s">
        <v>36</v>
      </c>
      <c r="B15" s="3">
        <f>B11*0.55</f>
        <v>0</v>
      </c>
      <c r="C15" s="38">
        <v>0.55000000000000004</v>
      </c>
      <c r="D15" s="22"/>
      <c r="E15" s="21">
        <f>IF(D15&gt;B13,0,1)</f>
        <v>1</v>
      </c>
    </row>
    <row r="16" spans="1:5" s="9" customFormat="1" ht="10.5" customHeight="1">
      <c r="A16" s="19" t="s">
        <v>37</v>
      </c>
      <c r="B16" s="3">
        <f>B13*0.1</f>
        <v>0</v>
      </c>
      <c r="C16" s="38">
        <v>0.1</v>
      </c>
      <c r="D16" s="22"/>
    </row>
    <row r="17" spans="1:4" s="9" customFormat="1" ht="6.75" customHeight="1" thickBot="1">
      <c r="A17" s="10"/>
      <c r="B17" s="25"/>
      <c r="C17" s="8"/>
      <c r="D17" s="25"/>
    </row>
    <row r="18" spans="1:4" s="9" customFormat="1" ht="13" thickBot="1">
      <c r="A18" s="96" t="s">
        <v>16</v>
      </c>
      <c r="B18" s="97"/>
      <c r="C18" s="98">
        <f>SUM(B15:B16)</f>
        <v>0</v>
      </c>
      <c r="D18" s="8"/>
    </row>
    <row r="19" spans="1:4" s="9" customFormat="1">
      <c r="A19" s="10"/>
      <c r="B19" s="39"/>
      <c r="C19" s="2"/>
      <c r="D19" s="32"/>
    </row>
    <row r="20" spans="1:4" s="9" customFormat="1" ht="10.5" customHeight="1">
      <c r="A20" s="39"/>
      <c r="B20" s="2"/>
      <c r="C20" s="8"/>
      <c r="D20" s="24" t="s">
        <v>17</v>
      </c>
    </row>
    <row r="21" spans="1:4" s="9" customFormat="1" ht="10.5" customHeight="1">
      <c r="A21" s="10"/>
      <c r="B21" s="24" t="s">
        <v>18</v>
      </c>
      <c r="C21" s="24" t="s">
        <v>19</v>
      </c>
      <c r="D21" s="118"/>
    </row>
    <row r="22" spans="1:4" s="9" customFormat="1" ht="10.5" customHeight="1">
      <c r="A22" s="120"/>
      <c r="B22" s="120"/>
      <c r="C22" s="120"/>
      <c r="D22" s="3">
        <f>(C22-B22)*D21/100+B22</f>
        <v>0</v>
      </c>
    </row>
    <row r="23" spans="1:4" s="9" customFormat="1" ht="10.5" customHeight="1">
      <c r="A23" s="120"/>
      <c r="B23" s="120"/>
      <c r="C23" s="120"/>
      <c r="D23" s="3"/>
    </row>
    <row r="24" spans="1:4" s="9" customFormat="1" ht="6.75" customHeight="1">
      <c r="A24" s="10"/>
      <c r="B24" s="25"/>
      <c r="C24" s="25"/>
      <c r="D24" s="25"/>
    </row>
    <row r="25" spans="1:4" s="9" customFormat="1">
      <c r="A25" s="10" t="s">
        <v>20</v>
      </c>
      <c r="B25" s="10"/>
      <c r="C25" s="1" t="e">
        <f>((D23-D22)/(A23-A22))*(C18-A22)+D22</f>
        <v>#DIV/0!</v>
      </c>
      <c r="D25" s="8"/>
    </row>
    <row r="26" spans="1:4" s="9" customFormat="1" ht="12" customHeight="1">
      <c r="A26" s="10"/>
      <c r="B26" s="10"/>
      <c r="C26" s="1"/>
      <c r="D26" s="8"/>
    </row>
    <row r="27" spans="1:4" s="9" customFormat="1" ht="12" customHeight="1">
      <c r="A27" s="11" t="s">
        <v>21</v>
      </c>
      <c r="B27" s="19"/>
      <c r="C27" s="19"/>
      <c r="D27" s="19"/>
    </row>
    <row r="28" spans="1:4" s="9" customFormat="1" ht="12" customHeight="1">
      <c r="A28" s="11"/>
      <c r="B28" s="26" t="s">
        <v>53</v>
      </c>
      <c r="C28" s="26" t="s">
        <v>95</v>
      </c>
    </row>
    <row r="29" spans="1:4" s="9" customFormat="1" ht="12" customHeight="1">
      <c r="A29" s="19" t="s">
        <v>22</v>
      </c>
      <c r="B29" s="27">
        <v>3</v>
      </c>
      <c r="C29" s="119"/>
    </row>
    <row r="30" spans="1:4" s="9" customFormat="1" ht="12" customHeight="1">
      <c r="A30" s="19" t="s">
        <v>23</v>
      </c>
      <c r="B30" s="27">
        <v>10</v>
      </c>
      <c r="C30" s="119"/>
    </row>
    <row r="31" spans="1:4" s="9" customFormat="1" ht="12" customHeight="1">
      <c r="A31" s="19" t="s">
        <v>24</v>
      </c>
      <c r="B31" s="27">
        <v>15</v>
      </c>
      <c r="C31" s="119"/>
    </row>
    <row r="32" spans="1:4" s="9" customFormat="1" ht="12" customHeight="1">
      <c r="A32" s="19" t="s">
        <v>25</v>
      </c>
      <c r="B32" s="27">
        <v>30</v>
      </c>
      <c r="C32" s="119"/>
    </row>
    <row r="33" spans="1:5" s="9" customFormat="1" ht="12" customHeight="1">
      <c r="A33" s="19" t="s">
        <v>26</v>
      </c>
      <c r="B33" s="27">
        <v>40</v>
      </c>
      <c r="C33" s="119"/>
    </row>
    <row r="34" spans="1:5" s="9" customFormat="1" ht="12" customHeight="1">
      <c r="A34" s="19" t="s">
        <v>27</v>
      </c>
      <c r="B34" s="27">
        <v>2</v>
      </c>
      <c r="C34" s="119"/>
    </row>
    <row r="35" spans="1:5" s="9" customFormat="1" ht="12" customHeight="1">
      <c r="A35" s="19"/>
      <c r="B35" s="27">
        <f>SUM(B29:B34)</f>
        <v>100</v>
      </c>
      <c r="C35" s="27">
        <f>SUM(C29:C34)</f>
        <v>0</v>
      </c>
    </row>
    <row r="36" spans="1:5" s="9" customFormat="1" ht="12" customHeight="1">
      <c r="A36" s="19"/>
      <c r="B36" s="20"/>
      <c r="C36" s="23"/>
    </row>
    <row r="37" spans="1:5" s="9" customFormat="1" ht="12" customHeight="1">
      <c r="A37" s="9" t="s">
        <v>31</v>
      </c>
      <c r="B37" s="31">
        <f>+C35</f>
        <v>0</v>
      </c>
      <c r="C37" s="1" t="e">
        <f>+C25*B37/100</f>
        <v>#DIV/0!</v>
      </c>
    </row>
    <row r="38" spans="1:5" s="9" customFormat="1" ht="6.75" customHeight="1">
      <c r="A38" s="19"/>
      <c r="B38" s="20"/>
      <c r="C38" s="3"/>
    </row>
    <row r="39" spans="1:5" s="9" customFormat="1" ht="12" customHeight="1">
      <c r="A39" s="10" t="s">
        <v>32</v>
      </c>
      <c r="B39" s="119"/>
      <c r="C39" s="1" t="e">
        <f>C37*B39/100</f>
        <v>#DIV/0!</v>
      </c>
    </row>
    <row r="40" spans="1:5" s="9" customFormat="1" ht="6.75" customHeight="1">
      <c r="A40" s="10"/>
      <c r="B40" s="8"/>
      <c r="C40" s="1"/>
    </row>
    <row r="41" spans="1:5" s="9" customFormat="1" ht="12" customHeight="1">
      <c r="A41" s="11" t="str">
        <f>A57</f>
        <v>Gesamt Netto</v>
      </c>
      <c r="B41" s="11"/>
      <c r="C41" s="85" t="e">
        <f>C39+C37</f>
        <v>#DIV/0!</v>
      </c>
    </row>
    <row r="42" spans="1:5" s="9" customFormat="1" ht="12" customHeight="1">
      <c r="A42" s="10"/>
      <c r="B42" s="10"/>
      <c r="C42" s="1"/>
    </row>
    <row r="43" spans="1:5">
      <c r="A43" s="11" t="s">
        <v>61</v>
      </c>
      <c r="B43" s="35">
        <f>SUM(B44:B46)</f>
        <v>0</v>
      </c>
      <c r="C43" s="1" t="e">
        <f>SUM(C44:C46)</f>
        <v>#DIV/0!</v>
      </c>
      <c r="D43" s="9"/>
      <c r="E43" s="10"/>
    </row>
    <row r="44" spans="1:5" ht="22.5" customHeight="1">
      <c r="A44" s="28" t="s">
        <v>98</v>
      </c>
      <c r="B44" s="119"/>
      <c r="C44" s="1" t="e">
        <f t="shared" ref="C44:C46" si="0">+B44*$C$37/100</f>
        <v>#DIV/0!</v>
      </c>
      <c r="D44" s="9"/>
      <c r="E44" s="10"/>
    </row>
    <row r="45" spans="1:5" ht="60">
      <c r="A45" s="28" t="s">
        <v>99</v>
      </c>
      <c r="B45" s="119"/>
      <c r="C45" s="1" t="e">
        <f t="shared" si="0"/>
        <v>#DIV/0!</v>
      </c>
      <c r="D45" s="9"/>
      <c r="E45" s="10"/>
    </row>
    <row r="46" spans="1:5" ht="48">
      <c r="A46" s="101" t="s">
        <v>97</v>
      </c>
      <c r="B46" s="119"/>
      <c r="C46" s="1" t="e">
        <f t="shared" si="0"/>
        <v>#DIV/0!</v>
      </c>
      <c r="D46" s="9"/>
      <c r="E46" s="10"/>
    </row>
    <row r="47" spans="1:5" s="8" customFormat="1">
      <c r="A47" s="44" t="s">
        <v>92</v>
      </c>
      <c r="C47" s="104" t="e">
        <f>C43</f>
        <v>#DIV/0!</v>
      </c>
      <c r="D47" s="9"/>
    </row>
    <row r="48" spans="1:5" s="8" customFormat="1" ht="6.75" customHeight="1">
      <c r="A48" s="10"/>
      <c r="C48" s="1"/>
      <c r="D48" s="9"/>
    </row>
    <row r="49" spans="1:5" s="8" customFormat="1" ht="12" customHeight="1">
      <c r="A49" s="11" t="s">
        <v>76</v>
      </c>
      <c r="C49" s="1"/>
      <c r="D49" s="9"/>
    </row>
    <row r="50" spans="1:5" s="8" customFormat="1" ht="12" customHeight="1">
      <c r="A50" s="10" t="s">
        <v>90</v>
      </c>
      <c r="C50" s="1" t="e">
        <f>C41</f>
        <v>#DIV/0!</v>
      </c>
      <c r="D50" s="9"/>
    </row>
    <row r="51" spans="1:5" s="8" customFormat="1" ht="12" customHeight="1">
      <c r="A51" s="10" t="s">
        <v>91</v>
      </c>
      <c r="C51" s="1" t="e">
        <f>C47</f>
        <v>#DIV/0!</v>
      </c>
      <c r="D51" s="9"/>
    </row>
    <row r="52" spans="1:5" s="8" customFormat="1" ht="12" customHeight="1">
      <c r="A52" s="10" t="s">
        <v>51</v>
      </c>
      <c r="C52" s="1" t="e">
        <f>C51+C50</f>
        <v>#DIV/0!</v>
      </c>
      <c r="D52" s="9"/>
    </row>
    <row r="53" spans="1:5" s="8" customFormat="1" ht="6.75" customHeight="1">
      <c r="A53" s="10"/>
      <c r="C53" s="1"/>
      <c r="D53" s="9"/>
    </row>
    <row r="54" spans="1:5" s="8" customFormat="1">
      <c r="A54" s="10" t="s">
        <v>34</v>
      </c>
      <c r="B54" s="119"/>
      <c r="C54" s="103" t="e">
        <f>C52*B54/100</f>
        <v>#DIV/0!</v>
      </c>
      <c r="D54" s="9"/>
    </row>
    <row r="55" spans="1:5" s="8" customFormat="1">
      <c r="A55" s="10" t="s">
        <v>33</v>
      </c>
      <c r="C55" s="1" t="e">
        <f>SUM(C52:C54)</f>
        <v>#DIV/0!</v>
      </c>
      <c r="D55" s="9"/>
    </row>
    <row r="56" spans="1:5" s="8" customFormat="1" ht="13" thickBot="1">
      <c r="A56" s="10" t="s">
        <v>101</v>
      </c>
      <c r="B56" s="119"/>
      <c r="C56" s="1" t="e">
        <f>B56*C55/100</f>
        <v>#DIV/0!</v>
      </c>
      <c r="D56" s="9"/>
    </row>
    <row r="57" spans="1:5" s="8" customFormat="1" ht="13" thickBot="1">
      <c r="A57" s="11" t="s">
        <v>50</v>
      </c>
      <c r="C57" s="5" t="e">
        <f>SUM(C55:C56)</f>
        <v>#DIV/0!</v>
      </c>
      <c r="D57" s="9"/>
    </row>
    <row r="58" spans="1:5">
      <c r="A58" s="46"/>
      <c r="B58" s="47"/>
      <c r="C58" s="47"/>
      <c r="D58" s="47"/>
      <c r="E58" s="47"/>
    </row>
  </sheetData>
  <sheetProtection algorithmName="SHA-512" hashValue="L/Dy8t+b6LYHxujf62XYZXrNraH3ls3meD7S5raUXX8QfHRTT+iEKTfk903Ea2muHDxYOH4vGcPA4O31b6ct9g==" saltValue="LcRtVHz3Nv2XX3TO6854YQ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71141-8452-4E6F-8676-304B54FC635B}">
  <sheetPr>
    <tabColor rgb="FF92D050"/>
  </sheetPr>
  <dimension ref="A1:E58"/>
  <sheetViews>
    <sheetView topLeftCell="A19" zoomScale="120" zoomScaleNormal="120" workbookViewId="0">
      <selection activeCell="B56" activeCellId="9" sqref="B6:B8 B11 B13 A22:C23 D21 C29:C34 B39 B44:B46 B54 B56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83203125" style="8" customWidth="1"/>
    <col min="5" max="5" width="5.83203125" style="9" customWidth="1"/>
    <col min="6" max="16384" width="10" style="10"/>
  </cols>
  <sheetData>
    <row r="1" spans="1:5" ht="16">
      <c r="A1" s="33" t="s">
        <v>111</v>
      </c>
      <c r="B1" s="34"/>
      <c r="C1" s="43"/>
    </row>
    <row r="2" spans="1:5">
      <c r="A2" s="11" t="s">
        <v>0</v>
      </c>
    </row>
    <row r="3" spans="1:5">
      <c r="A3" s="12" t="s">
        <v>59</v>
      </c>
      <c r="B3" s="14"/>
      <c r="C3" s="14"/>
      <c r="D3" s="14"/>
    </row>
    <row r="4" spans="1:5" ht="4.5" customHeight="1">
      <c r="A4" s="11"/>
      <c r="B4" s="32"/>
    </row>
    <row r="5" spans="1:5" ht="6" customHeight="1"/>
    <row r="6" spans="1:5">
      <c r="A6" s="11" t="s">
        <v>1</v>
      </c>
      <c r="B6" s="115"/>
    </row>
    <row r="7" spans="1:5">
      <c r="A7" s="11" t="s">
        <v>2</v>
      </c>
      <c r="B7" s="115"/>
    </row>
    <row r="8" spans="1:5">
      <c r="A8" s="11" t="s">
        <v>3</v>
      </c>
      <c r="B8" s="116"/>
      <c r="C8" s="35"/>
      <c r="D8" s="36"/>
    </row>
    <row r="9" spans="1:5" ht="6.75" customHeight="1">
      <c r="A9" s="11"/>
      <c r="B9" s="37"/>
      <c r="C9" s="36"/>
      <c r="D9" s="1"/>
    </row>
    <row r="10" spans="1:5" ht="12.5" customHeight="1">
      <c r="A10" s="10" t="s">
        <v>4</v>
      </c>
    </row>
    <row r="11" spans="1:5" ht="12.5" customHeight="1">
      <c r="A11" s="10" t="s">
        <v>5</v>
      </c>
      <c r="B11" s="117"/>
      <c r="C11" s="15"/>
    </row>
    <row r="12" spans="1:5" ht="12.5" customHeight="1">
      <c r="A12" s="10" t="s">
        <v>4</v>
      </c>
      <c r="C12" s="8" t="s">
        <v>6</v>
      </c>
    </row>
    <row r="13" spans="1:5" ht="12.5" customHeight="1">
      <c r="A13" s="10" t="s">
        <v>7</v>
      </c>
      <c r="B13" s="117"/>
    </row>
    <row r="14" spans="1:5" ht="6" customHeight="1">
      <c r="B14" s="1"/>
    </row>
    <row r="15" spans="1:5" ht="10.5" customHeight="1">
      <c r="A15" s="19" t="s">
        <v>36</v>
      </c>
      <c r="B15" s="3">
        <f>B11*0.55</f>
        <v>0</v>
      </c>
      <c r="C15" s="38">
        <v>0.55000000000000004</v>
      </c>
      <c r="D15" s="22"/>
      <c r="E15" s="21">
        <f>IF(D15&gt;B13,0,1)</f>
        <v>1</v>
      </c>
    </row>
    <row r="16" spans="1:5" s="9" customFormat="1" ht="10.5" customHeight="1">
      <c r="A16" s="19" t="s">
        <v>37</v>
      </c>
      <c r="B16" s="3">
        <f>B13*0.1</f>
        <v>0</v>
      </c>
      <c r="C16" s="38">
        <v>0.1</v>
      </c>
      <c r="D16" s="22"/>
    </row>
    <row r="17" spans="1:4" s="9" customFormat="1" ht="6.75" customHeight="1" thickBot="1">
      <c r="A17" s="10"/>
      <c r="B17" s="25"/>
      <c r="C17" s="8"/>
      <c r="D17" s="25"/>
    </row>
    <row r="18" spans="1:4" s="9" customFormat="1" ht="13" thickBot="1">
      <c r="A18" s="96" t="s">
        <v>16</v>
      </c>
      <c r="B18" s="97"/>
      <c r="C18" s="98">
        <f>SUM(B15:B16)</f>
        <v>0</v>
      </c>
      <c r="D18" s="8"/>
    </row>
    <row r="19" spans="1:4" s="9" customFormat="1">
      <c r="A19" s="10"/>
      <c r="B19" s="39"/>
      <c r="C19" s="2"/>
      <c r="D19" s="32"/>
    </row>
    <row r="20" spans="1:4" s="9" customFormat="1" ht="10.5" customHeight="1">
      <c r="A20" s="39"/>
      <c r="B20" s="2"/>
      <c r="C20" s="8"/>
      <c r="D20" s="24" t="s">
        <v>17</v>
      </c>
    </row>
    <row r="21" spans="1:4" s="9" customFormat="1" ht="10.5" customHeight="1">
      <c r="A21" s="10"/>
      <c r="B21" s="24" t="s">
        <v>18</v>
      </c>
      <c r="C21" s="24" t="s">
        <v>19</v>
      </c>
      <c r="D21" s="118"/>
    </row>
    <row r="22" spans="1:4" s="9" customFormat="1" ht="10.5" customHeight="1">
      <c r="A22" s="120"/>
      <c r="B22" s="120"/>
      <c r="C22" s="120"/>
      <c r="D22" s="3">
        <f>(C22-B22)*D21/100+B22</f>
        <v>0</v>
      </c>
    </row>
    <row r="23" spans="1:4" s="9" customFormat="1" ht="10.5" customHeight="1">
      <c r="A23" s="120"/>
      <c r="B23" s="120"/>
      <c r="C23" s="120"/>
      <c r="D23" s="3"/>
    </row>
    <row r="24" spans="1:4" s="9" customFormat="1" ht="6.75" customHeight="1">
      <c r="A24" s="10"/>
      <c r="B24" s="25"/>
      <c r="C24" s="25"/>
      <c r="D24" s="25"/>
    </row>
    <row r="25" spans="1:4" s="9" customFormat="1">
      <c r="A25" s="10" t="s">
        <v>20</v>
      </c>
      <c r="B25" s="10"/>
      <c r="C25" s="1" t="e">
        <f>((D23-D22)/(A23-A22))*(C18-A22)+D22</f>
        <v>#DIV/0!</v>
      </c>
      <c r="D25" s="8"/>
    </row>
    <row r="26" spans="1:4" s="9" customFormat="1" ht="12" customHeight="1">
      <c r="A26" s="10"/>
      <c r="B26" s="10"/>
      <c r="C26" s="1"/>
      <c r="D26" s="8"/>
    </row>
    <row r="27" spans="1:4" s="9" customFormat="1" ht="12" customHeight="1">
      <c r="A27" s="11" t="s">
        <v>21</v>
      </c>
      <c r="B27" s="19"/>
      <c r="C27" s="19"/>
      <c r="D27" s="19"/>
    </row>
    <row r="28" spans="1:4" s="9" customFormat="1" ht="12" customHeight="1">
      <c r="A28" s="11"/>
      <c r="B28" s="26" t="s">
        <v>53</v>
      </c>
      <c r="C28" s="26" t="s">
        <v>95</v>
      </c>
    </row>
    <row r="29" spans="1:4" s="9" customFormat="1" ht="12" customHeight="1">
      <c r="A29" s="19" t="s">
        <v>22</v>
      </c>
      <c r="B29" s="27">
        <v>3</v>
      </c>
      <c r="C29" s="119"/>
    </row>
    <row r="30" spans="1:4" s="9" customFormat="1" ht="12" customHeight="1">
      <c r="A30" s="19" t="s">
        <v>23</v>
      </c>
      <c r="B30" s="27">
        <v>10</v>
      </c>
      <c r="C30" s="119"/>
    </row>
    <row r="31" spans="1:4" s="9" customFormat="1" ht="12" customHeight="1">
      <c r="A31" s="19" t="s">
        <v>24</v>
      </c>
      <c r="B31" s="27">
        <v>15</v>
      </c>
      <c r="C31" s="119"/>
    </row>
    <row r="32" spans="1:4" s="9" customFormat="1" ht="12" customHeight="1">
      <c r="A32" s="19" t="s">
        <v>25</v>
      </c>
      <c r="B32" s="27">
        <v>30</v>
      </c>
      <c r="C32" s="119"/>
    </row>
    <row r="33" spans="1:5" s="9" customFormat="1" ht="12" customHeight="1">
      <c r="A33" s="19" t="s">
        <v>26</v>
      </c>
      <c r="B33" s="27">
        <v>40</v>
      </c>
      <c r="C33" s="119"/>
    </row>
    <row r="34" spans="1:5" s="9" customFormat="1" ht="12" customHeight="1">
      <c r="A34" s="19" t="s">
        <v>27</v>
      </c>
      <c r="B34" s="27">
        <v>2</v>
      </c>
      <c r="C34" s="119"/>
    </row>
    <row r="35" spans="1:5" s="9" customFormat="1" ht="12" customHeight="1">
      <c r="A35" s="19"/>
      <c r="B35" s="27">
        <f>SUM(B29:B34)</f>
        <v>100</v>
      </c>
      <c r="C35" s="27">
        <f>SUM(C29:C34)</f>
        <v>0</v>
      </c>
    </row>
    <row r="36" spans="1:5" s="9" customFormat="1" ht="12" customHeight="1">
      <c r="A36" s="19"/>
      <c r="B36" s="20"/>
      <c r="C36" s="23"/>
    </row>
    <row r="37" spans="1:5" s="9" customFormat="1" ht="12" customHeight="1">
      <c r="A37" s="9" t="s">
        <v>31</v>
      </c>
      <c r="B37" s="31">
        <f>+C35</f>
        <v>0</v>
      </c>
      <c r="C37" s="1" t="e">
        <f>+C25*B37/100</f>
        <v>#DIV/0!</v>
      </c>
    </row>
    <row r="38" spans="1:5" s="9" customFormat="1" ht="6.75" customHeight="1">
      <c r="A38" s="19"/>
      <c r="B38" s="20"/>
      <c r="C38" s="3"/>
    </row>
    <row r="39" spans="1:5" s="9" customFormat="1" ht="12" customHeight="1">
      <c r="A39" s="10" t="s">
        <v>32</v>
      </c>
      <c r="B39" s="119"/>
      <c r="C39" s="1" t="e">
        <f>C37*B39/100</f>
        <v>#DIV/0!</v>
      </c>
    </row>
    <row r="40" spans="1:5" s="9" customFormat="1" ht="6.75" customHeight="1">
      <c r="A40" s="10"/>
      <c r="B40" s="8"/>
      <c r="C40" s="1"/>
    </row>
    <row r="41" spans="1:5" s="9" customFormat="1" ht="12" customHeight="1">
      <c r="A41" s="11" t="str">
        <f>A57</f>
        <v>Gesamt Netto</v>
      </c>
      <c r="B41" s="11"/>
      <c r="C41" s="85" t="e">
        <f>C39+C37</f>
        <v>#DIV/0!</v>
      </c>
    </row>
    <row r="42" spans="1:5" s="9" customFormat="1" ht="12" customHeight="1">
      <c r="A42" s="10"/>
      <c r="B42" s="10"/>
      <c r="C42" s="1"/>
    </row>
    <row r="43" spans="1:5">
      <c r="A43" s="11" t="s">
        <v>61</v>
      </c>
      <c r="B43" s="35">
        <f>SUM(B44:B46)</f>
        <v>0</v>
      </c>
      <c r="C43" s="1" t="e">
        <f>SUM(C44:C46)</f>
        <v>#DIV/0!</v>
      </c>
      <c r="D43" s="9"/>
      <c r="E43" s="10"/>
    </row>
    <row r="44" spans="1:5" ht="22.5" customHeight="1">
      <c r="A44" s="28" t="s">
        <v>98</v>
      </c>
      <c r="B44" s="119"/>
      <c r="C44" s="1" t="e">
        <f t="shared" ref="C44:C46" si="0">+B44*$C$37/100</f>
        <v>#DIV/0!</v>
      </c>
      <c r="D44" s="9"/>
      <c r="E44" s="10"/>
    </row>
    <row r="45" spans="1:5" ht="60">
      <c r="A45" s="28" t="s">
        <v>99</v>
      </c>
      <c r="B45" s="119"/>
      <c r="C45" s="1" t="e">
        <f t="shared" si="0"/>
        <v>#DIV/0!</v>
      </c>
      <c r="D45" s="9"/>
      <c r="E45" s="10"/>
    </row>
    <row r="46" spans="1:5" ht="48">
      <c r="A46" s="101" t="s">
        <v>97</v>
      </c>
      <c r="B46" s="119"/>
      <c r="C46" s="1" t="e">
        <f t="shared" si="0"/>
        <v>#DIV/0!</v>
      </c>
      <c r="D46" s="9"/>
      <c r="E46" s="10"/>
    </row>
    <row r="47" spans="1:5" s="8" customFormat="1">
      <c r="A47" s="44" t="s">
        <v>92</v>
      </c>
      <c r="C47" s="104" t="e">
        <f>C43</f>
        <v>#DIV/0!</v>
      </c>
      <c r="D47" s="9"/>
    </row>
    <row r="48" spans="1:5" s="8" customFormat="1" ht="6.75" customHeight="1">
      <c r="A48" s="10"/>
      <c r="C48" s="1"/>
      <c r="D48" s="9"/>
    </row>
    <row r="49" spans="1:5" s="8" customFormat="1" ht="12" customHeight="1">
      <c r="A49" s="11" t="s">
        <v>76</v>
      </c>
      <c r="C49" s="1"/>
      <c r="D49" s="9"/>
    </row>
    <row r="50" spans="1:5" s="8" customFormat="1" ht="12" customHeight="1">
      <c r="A50" s="10" t="s">
        <v>90</v>
      </c>
      <c r="C50" s="1" t="e">
        <f>C41</f>
        <v>#DIV/0!</v>
      </c>
      <c r="D50" s="9"/>
    </row>
    <row r="51" spans="1:5" s="8" customFormat="1" ht="12" customHeight="1">
      <c r="A51" s="10" t="s">
        <v>91</v>
      </c>
      <c r="C51" s="1" t="e">
        <f>C47</f>
        <v>#DIV/0!</v>
      </c>
      <c r="D51" s="9"/>
    </row>
    <row r="52" spans="1:5" s="8" customFormat="1" ht="12" customHeight="1">
      <c r="A52" s="10" t="s">
        <v>51</v>
      </c>
      <c r="C52" s="1" t="e">
        <f>C51+C50</f>
        <v>#DIV/0!</v>
      </c>
      <c r="D52" s="9"/>
    </row>
    <row r="53" spans="1:5" s="8" customFormat="1" ht="6.75" customHeight="1">
      <c r="A53" s="10"/>
      <c r="C53" s="1"/>
      <c r="D53" s="9"/>
    </row>
    <row r="54" spans="1:5" s="8" customFormat="1">
      <c r="A54" s="10" t="s">
        <v>34</v>
      </c>
      <c r="B54" s="119"/>
      <c r="C54" s="103" t="e">
        <f>C52*B54/100</f>
        <v>#DIV/0!</v>
      </c>
      <c r="D54" s="9"/>
    </row>
    <row r="55" spans="1:5" s="8" customFormat="1">
      <c r="A55" s="10" t="s">
        <v>33</v>
      </c>
      <c r="C55" s="1" t="e">
        <f>SUM(C52:C54)</f>
        <v>#DIV/0!</v>
      </c>
      <c r="D55" s="9"/>
    </row>
    <row r="56" spans="1:5" s="8" customFormat="1" ht="13" thickBot="1">
      <c r="A56" s="10" t="s">
        <v>101</v>
      </c>
      <c r="B56" s="119"/>
      <c r="C56" s="1" t="e">
        <f>B56*C55/100</f>
        <v>#DIV/0!</v>
      </c>
      <c r="D56" s="9"/>
    </row>
    <row r="57" spans="1:5" s="8" customFormat="1" ht="13" thickBot="1">
      <c r="A57" s="11" t="s">
        <v>50</v>
      </c>
      <c r="C57" s="5" t="e">
        <f>SUM(C55:C56)</f>
        <v>#DIV/0!</v>
      </c>
      <c r="D57" s="9"/>
    </row>
    <row r="58" spans="1:5">
      <c r="A58" s="46"/>
      <c r="B58" s="47"/>
      <c r="C58" s="47"/>
      <c r="D58" s="47"/>
      <c r="E58" s="47"/>
    </row>
  </sheetData>
  <sheetProtection algorithmName="SHA-512" hashValue="zqmj+M6PGBGFD1gU1lSyxw40ja5aqHDX0CcknM68AMv6G3XXrrpxZNb7Qyh4q1Eg92KQyytLMtW3OJ2tJFW7mA==" saltValue="aICrMXw2m4acy10ntggvFQ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20240106/ MUE</oddFooter>
  </headerFooter>
  <rowBreaks count="1" manualBreakCount="1">
    <brk id="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D2075-151C-408F-9977-D154880241B7}">
  <sheetPr>
    <tabColor rgb="FFFFC000"/>
  </sheetPr>
  <dimension ref="A1:E61"/>
  <sheetViews>
    <sheetView topLeftCell="A35" zoomScale="140" zoomScaleNormal="140" workbookViewId="0">
      <selection activeCell="B60" activeCellId="7" sqref="B13:B15 D21 A22:C23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" style="8" customWidth="1"/>
    <col min="4" max="4" width="17.83203125" style="8" customWidth="1"/>
    <col min="5" max="5" width="6" style="10" customWidth="1"/>
    <col min="6" max="16384" width="10" style="10"/>
  </cols>
  <sheetData>
    <row r="1" spans="1:5" ht="16">
      <c r="A1" s="33" t="s">
        <v>63</v>
      </c>
      <c r="B1" s="34"/>
      <c r="C1" s="34"/>
    </row>
    <row r="2" spans="1:5" s="8" customFormat="1">
      <c r="A2" s="11" t="s">
        <v>0</v>
      </c>
    </row>
    <row r="3" spans="1:5" s="8" customFormat="1">
      <c r="A3" s="12" t="s">
        <v>60</v>
      </c>
      <c r="B3" s="13"/>
      <c r="C3" s="14"/>
      <c r="D3" s="14"/>
      <c r="E3" s="14"/>
    </row>
    <row r="4" spans="1:5" s="8" customFormat="1">
      <c r="A4" s="11"/>
      <c r="B4" s="14" t="s">
        <v>38</v>
      </c>
      <c r="C4" s="14"/>
    </row>
    <row r="5" spans="1:5" s="8" customFormat="1">
      <c r="A5" s="11"/>
      <c r="B5" s="8" t="s">
        <v>39</v>
      </c>
    </row>
    <row r="6" spans="1:5" s="8" customFormat="1">
      <c r="A6" s="11"/>
      <c r="B6" s="8" t="s">
        <v>40</v>
      </c>
    </row>
    <row r="7" spans="1:5" s="8" customFormat="1">
      <c r="A7" s="11"/>
      <c r="B7" s="8" t="s">
        <v>41</v>
      </c>
    </row>
    <row r="8" spans="1:5" s="8" customFormat="1">
      <c r="A8" s="11"/>
      <c r="B8" s="8" t="s">
        <v>42</v>
      </c>
    </row>
    <row r="9" spans="1:5" s="8" customFormat="1">
      <c r="A9" s="11"/>
      <c r="B9" s="8" t="s">
        <v>43</v>
      </c>
    </row>
    <row r="10" spans="1:5" s="8" customFormat="1">
      <c r="A10" s="11"/>
      <c r="B10" s="8" t="s">
        <v>44</v>
      </c>
    </row>
    <row r="11" spans="1:5" s="8" customFormat="1">
      <c r="A11" s="11"/>
      <c r="B11" s="8" t="s">
        <v>45</v>
      </c>
    </row>
    <row r="12" spans="1:5" s="8" customFormat="1" ht="2.25" customHeight="1">
      <c r="A12" s="11"/>
    </row>
    <row r="13" spans="1:5" s="8" customFormat="1">
      <c r="A13" s="11" t="s">
        <v>1</v>
      </c>
      <c r="B13" s="115"/>
    </row>
    <row r="14" spans="1:5" s="8" customFormat="1">
      <c r="A14" s="11" t="s">
        <v>2</v>
      </c>
      <c r="B14" s="115"/>
    </row>
    <row r="15" spans="1:5" s="8" customFormat="1">
      <c r="A15" s="11" t="s">
        <v>3</v>
      </c>
      <c r="B15" s="116"/>
    </row>
    <row r="16" spans="1:5">
      <c r="B16" s="10"/>
      <c r="C16" s="37"/>
      <c r="D16" s="36"/>
    </row>
    <row r="17" spans="1:4">
      <c r="A17" s="36" t="s">
        <v>67</v>
      </c>
      <c r="B17" s="10"/>
      <c r="C17" s="4"/>
      <c r="D17" s="40"/>
    </row>
    <row r="18" spans="1:4" ht="13" thickBot="1">
      <c r="B18" s="41"/>
      <c r="C18" s="1"/>
    </row>
    <row r="19" spans="1:4" ht="13" thickBot="1">
      <c r="B19" s="94" t="s">
        <v>35</v>
      </c>
      <c r="C19" s="95">
        <f>B17/1.19</f>
        <v>0</v>
      </c>
    </row>
    <row r="20" spans="1:4" ht="10.5" customHeight="1">
      <c r="D20" s="24" t="s">
        <v>17</v>
      </c>
    </row>
    <row r="21" spans="1:4" ht="10.5" customHeight="1">
      <c r="B21" s="24" t="s">
        <v>18</v>
      </c>
      <c r="C21" s="24" t="s">
        <v>19</v>
      </c>
      <c r="D21" s="118"/>
    </row>
    <row r="22" spans="1:4" ht="10.5" customHeight="1">
      <c r="A22" s="121"/>
      <c r="B22" s="121"/>
      <c r="C22" s="121"/>
      <c r="D22" s="3">
        <f>(C22-B22)*D21/100+B22</f>
        <v>0</v>
      </c>
    </row>
    <row r="23" spans="1:4" ht="10.5" customHeight="1">
      <c r="A23" s="121"/>
      <c r="B23" s="121"/>
      <c r="C23" s="121"/>
      <c r="D23" s="3">
        <f>(C23-B23)*$D$21/100+B23</f>
        <v>0</v>
      </c>
    </row>
    <row r="24" spans="1:4">
      <c r="B24" s="25"/>
      <c r="C24" s="25"/>
      <c r="D24" s="25"/>
    </row>
    <row r="25" spans="1:4">
      <c r="A25" s="10" t="s">
        <v>20</v>
      </c>
      <c r="B25" s="10"/>
      <c r="C25" s="1" t="e">
        <f>((D23-D22)/(A23-A22))*(C19-A22)+D22</f>
        <v>#DIV/0!</v>
      </c>
    </row>
    <row r="26" spans="1:4">
      <c r="B26" s="10"/>
      <c r="C26" s="1"/>
    </row>
    <row r="27" spans="1:4">
      <c r="A27" s="48" t="s">
        <v>21</v>
      </c>
      <c r="B27" s="49"/>
      <c r="C27" s="50"/>
      <c r="D27" s="51"/>
    </row>
    <row r="28" spans="1:4">
      <c r="A28" s="52"/>
      <c r="B28" s="26" t="s">
        <v>53</v>
      </c>
      <c r="C28" s="26" t="s">
        <v>95</v>
      </c>
    </row>
    <row r="29" spans="1:4">
      <c r="A29" s="53" t="s">
        <v>22</v>
      </c>
      <c r="B29" s="27">
        <v>2</v>
      </c>
      <c r="C29" s="119"/>
    </row>
    <row r="30" spans="1:4">
      <c r="A30" s="53" t="s">
        <v>23</v>
      </c>
      <c r="B30" s="27">
        <v>9</v>
      </c>
      <c r="C30" s="119"/>
    </row>
    <row r="31" spans="1:4">
      <c r="A31" s="53" t="s">
        <v>24</v>
      </c>
      <c r="B31" s="27">
        <v>17</v>
      </c>
      <c r="C31" s="119"/>
    </row>
    <row r="32" spans="1:4">
      <c r="A32" s="53" t="s">
        <v>25</v>
      </c>
      <c r="B32" s="27">
        <v>2</v>
      </c>
      <c r="C32" s="119"/>
    </row>
    <row r="33" spans="1:3">
      <c r="A33" s="53" t="s">
        <v>26</v>
      </c>
      <c r="B33" s="27">
        <v>22</v>
      </c>
      <c r="C33" s="119"/>
    </row>
    <row r="34" spans="1:3">
      <c r="A34" s="53" t="s">
        <v>27</v>
      </c>
      <c r="B34" s="27">
        <v>7</v>
      </c>
      <c r="C34" s="119"/>
    </row>
    <row r="35" spans="1:3">
      <c r="A35" s="53" t="s">
        <v>28</v>
      </c>
      <c r="B35" s="27">
        <v>5</v>
      </c>
      <c r="C35" s="119"/>
    </row>
    <row r="36" spans="1:3" ht="23.25" customHeight="1">
      <c r="A36" s="54" t="s">
        <v>46</v>
      </c>
      <c r="B36" s="29">
        <v>35</v>
      </c>
      <c r="C36" s="119"/>
    </row>
    <row r="37" spans="1:3">
      <c r="A37" s="53" t="s">
        <v>30</v>
      </c>
      <c r="B37" s="27">
        <v>1</v>
      </c>
      <c r="C37" s="119"/>
    </row>
    <row r="38" spans="1:3">
      <c r="A38" s="53"/>
      <c r="B38" s="27">
        <f>SUM(B29:B37)</f>
        <v>100</v>
      </c>
      <c r="C38" s="27">
        <f>SUM(C29:C37)</f>
        <v>0</v>
      </c>
    </row>
    <row r="39" spans="1:3">
      <c r="A39" s="55"/>
      <c r="C39" s="1"/>
    </row>
    <row r="40" spans="1:3">
      <c r="A40" s="56" t="s">
        <v>31</v>
      </c>
      <c r="B40" s="31">
        <f>+C38</f>
        <v>0</v>
      </c>
      <c r="C40" s="1" t="e">
        <f>+B40*C25/100</f>
        <v>#DIV/0!</v>
      </c>
    </row>
    <row r="41" spans="1:3" ht="6.75" customHeight="1">
      <c r="A41" s="53"/>
      <c r="B41" s="20"/>
      <c r="C41" s="3"/>
    </row>
    <row r="42" spans="1:3">
      <c r="A42" s="55" t="s">
        <v>32</v>
      </c>
      <c r="B42" s="119"/>
      <c r="C42" s="69" t="e">
        <f>C40*B42/100</f>
        <v>#DIV/0!</v>
      </c>
    </row>
    <row r="43" spans="1:3" ht="6.75" customHeight="1">
      <c r="B43" s="10"/>
      <c r="C43" s="1"/>
    </row>
    <row r="44" spans="1:3">
      <c r="A44" s="59" t="str">
        <f>A61</f>
        <v>Gesamt Netto</v>
      </c>
      <c r="B44" s="65"/>
      <c r="C44" s="82" t="e">
        <f>C42+C40</f>
        <v>#DIV/0!</v>
      </c>
    </row>
    <row r="45" spans="1:3">
      <c r="A45" s="59"/>
      <c r="B45" s="60"/>
      <c r="C45" s="1"/>
    </row>
    <row r="46" spans="1:3">
      <c r="A46" s="52" t="s">
        <v>65</v>
      </c>
      <c r="B46" s="8">
        <f>SUM(B47:B50)</f>
        <v>0</v>
      </c>
      <c r="C46" s="68" t="e">
        <f>SUM(C47:C50)</f>
        <v>#DIV/0!</v>
      </c>
    </row>
    <row r="47" spans="1:3" ht="24">
      <c r="A47" s="54" t="s">
        <v>64</v>
      </c>
      <c r="B47" s="119"/>
      <c r="C47" s="1" t="e">
        <f t="shared" ref="C47:C50" si="0">+$C$40*B47/100</f>
        <v>#DIV/0!</v>
      </c>
    </row>
    <row r="48" spans="1:3" ht="39.75" customHeight="1">
      <c r="A48" s="54" t="s">
        <v>121</v>
      </c>
      <c r="B48" s="119"/>
      <c r="C48" s="1" t="e">
        <f t="shared" ref="C48" si="1">+$C$40*B48/100</f>
        <v>#DIV/0!</v>
      </c>
    </row>
    <row r="49" spans="1:3" ht="24">
      <c r="A49" s="54" t="s">
        <v>62</v>
      </c>
      <c r="B49" s="119"/>
      <c r="C49" s="1" t="e">
        <f t="shared" ref="C49" si="2">+$C$40*B49/100</f>
        <v>#DIV/0!</v>
      </c>
    </row>
    <row r="50" spans="1:3" ht="48">
      <c r="A50" s="101" t="s">
        <v>97</v>
      </c>
      <c r="B50" s="119"/>
      <c r="C50" s="1" t="e">
        <f t="shared" si="0"/>
        <v>#DIV/0!</v>
      </c>
    </row>
    <row r="51" spans="1:3">
      <c r="A51" s="57" t="s">
        <v>92</v>
      </c>
      <c r="B51" s="45"/>
      <c r="C51" s="104" t="e">
        <f>C46</f>
        <v>#DIV/0!</v>
      </c>
    </row>
    <row r="52" spans="1:3" ht="6.75" customHeight="1">
      <c r="A52" s="55"/>
      <c r="C52" s="1"/>
    </row>
    <row r="53" spans="1:3" ht="12" customHeight="1">
      <c r="A53" s="11" t="s">
        <v>76</v>
      </c>
      <c r="C53" s="1"/>
    </row>
    <row r="54" spans="1:3" ht="12" customHeight="1">
      <c r="A54" s="10" t="s">
        <v>90</v>
      </c>
      <c r="C54" s="1" t="e">
        <f>C44</f>
        <v>#DIV/0!</v>
      </c>
    </row>
    <row r="55" spans="1:3" ht="12" customHeight="1">
      <c r="A55" s="10" t="s">
        <v>91</v>
      </c>
      <c r="C55" s="1" t="e">
        <f>C51</f>
        <v>#DIV/0!</v>
      </c>
    </row>
    <row r="56" spans="1:3" ht="12" customHeight="1">
      <c r="A56" s="10" t="s">
        <v>51</v>
      </c>
      <c r="C56" s="1" t="e">
        <f>C55+C54</f>
        <v>#DIV/0!</v>
      </c>
    </row>
    <row r="57" spans="1:3" ht="6.75" customHeight="1">
      <c r="C57" s="1"/>
    </row>
    <row r="58" spans="1:3" ht="12" customHeight="1">
      <c r="A58" s="10" t="s">
        <v>34</v>
      </c>
      <c r="B58" s="119"/>
      <c r="C58" s="105" t="e">
        <f>C56*B58/100</f>
        <v>#DIV/0!</v>
      </c>
    </row>
    <row r="59" spans="1:3">
      <c r="A59" s="55" t="s">
        <v>33</v>
      </c>
      <c r="C59" s="1" t="e">
        <f>SUM(C56:C58)</f>
        <v>#DIV/0!</v>
      </c>
    </row>
    <row r="60" spans="1:3" ht="13" thickBot="1">
      <c r="A60" s="10" t="s">
        <v>101</v>
      </c>
      <c r="B60" s="119"/>
      <c r="C60" s="105" t="e">
        <f>C59*B60/100</f>
        <v>#DIV/0!</v>
      </c>
    </row>
    <row r="61" spans="1:3" ht="13" thickBot="1">
      <c r="A61" s="63" t="s">
        <v>50</v>
      </c>
      <c r="B61" s="58"/>
      <c r="C61" s="67" t="e">
        <f>SUM(C59:C60)</f>
        <v>#DIV/0!</v>
      </c>
    </row>
  </sheetData>
  <sheetProtection algorithmName="SHA-512" hashValue="EwLNPiZBzdlO07SrZJqpVpYFdGCg0c8gFJPD+HdxSkpSH+1/6Db94N4O46vj/amIiL9cPiE20UflMLAj1Pc53w==" saltValue="IQAtMn/kn8bu6pfg7GCZzw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42C79-79C3-4F64-9EA0-3F70B4CBC09B}">
  <sheetPr>
    <tabColor rgb="FFFFC000"/>
  </sheetPr>
  <dimension ref="A1:E91"/>
  <sheetViews>
    <sheetView topLeftCell="A40" zoomScale="140" zoomScaleNormal="140" workbookViewId="0">
      <selection activeCell="B60" activeCellId="8" sqref="B91 B13:B15 D21 A22:C23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33203125" style="8" customWidth="1"/>
    <col min="4" max="4" width="17.83203125" style="8" customWidth="1"/>
    <col min="5" max="5" width="5.83203125" style="10" customWidth="1"/>
    <col min="6" max="16384" width="10" style="10"/>
  </cols>
  <sheetData>
    <row r="1" spans="1:4" ht="16">
      <c r="A1" s="33" t="s">
        <v>113</v>
      </c>
      <c r="B1" s="34"/>
      <c r="C1" s="34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43" t="s">
        <v>39</v>
      </c>
      <c r="C5" s="43"/>
    </row>
    <row r="6" spans="1:4" s="8" customFormat="1">
      <c r="A6" s="11"/>
      <c r="B6" s="8" t="s">
        <v>40</v>
      </c>
    </row>
    <row r="7" spans="1:4" s="8" customFormat="1">
      <c r="A7" s="11"/>
      <c r="B7" s="8" t="s">
        <v>41</v>
      </c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68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 ht="12" customHeight="1">
      <c r="A26" s="59"/>
      <c r="B26" s="60"/>
      <c r="C26" s="61"/>
      <c r="D26" s="62"/>
    </row>
    <row r="27" spans="1:5" ht="12" customHeight="1">
      <c r="A27" s="48" t="s">
        <v>21</v>
      </c>
      <c r="B27" s="49"/>
      <c r="C27" s="50"/>
      <c r="D27" s="51"/>
    </row>
    <row r="28" spans="1:5" ht="12" customHeight="1">
      <c r="A28" s="52"/>
      <c r="B28" s="26" t="s">
        <v>53</v>
      </c>
      <c r="C28" s="26" t="s">
        <v>95</v>
      </c>
      <c r="D28" s="10"/>
    </row>
    <row r="29" spans="1:5" ht="12" customHeight="1">
      <c r="A29" s="53" t="s">
        <v>22</v>
      </c>
      <c r="B29" s="27">
        <v>2</v>
      </c>
      <c r="C29" s="119"/>
      <c r="D29" s="10"/>
    </row>
    <row r="30" spans="1:5" ht="12" customHeight="1">
      <c r="A30" s="53" t="s">
        <v>23</v>
      </c>
      <c r="B30" s="27">
        <v>9</v>
      </c>
      <c r="C30" s="119"/>
      <c r="D30" s="10"/>
    </row>
    <row r="31" spans="1:5" ht="12" customHeight="1">
      <c r="A31" s="53" t="s">
        <v>24</v>
      </c>
      <c r="B31" s="27">
        <v>17</v>
      </c>
      <c r="C31" s="119"/>
      <c r="D31" s="10"/>
    </row>
    <row r="32" spans="1:5" ht="12" customHeight="1">
      <c r="A32" s="53" t="s">
        <v>25</v>
      </c>
      <c r="B32" s="27">
        <v>2</v>
      </c>
      <c r="C32" s="119"/>
      <c r="D32" s="10"/>
    </row>
    <row r="33" spans="1:4" ht="12" customHeight="1">
      <c r="A33" s="53" t="s">
        <v>26</v>
      </c>
      <c r="B33" s="27">
        <v>22</v>
      </c>
      <c r="C33" s="119"/>
      <c r="D33" s="10"/>
    </row>
    <row r="34" spans="1:4" ht="12" customHeight="1">
      <c r="A34" s="53" t="s">
        <v>27</v>
      </c>
      <c r="B34" s="27">
        <v>7</v>
      </c>
      <c r="C34" s="119"/>
      <c r="D34" s="10"/>
    </row>
    <row r="35" spans="1:4" ht="12" customHeight="1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 ht="12" customHeight="1">
      <c r="A37" s="53" t="s">
        <v>30</v>
      </c>
      <c r="B37" s="27">
        <v>1</v>
      </c>
      <c r="C37" s="119"/>
      <c r="D37" s="10"/>
    </row>
    <row r="38" spans="1:4" ht="12" customHeight="1">
      <c r="A38" s="53"/>
      <c r="B38" s="27">
        <f>SUM(B29:B37)</f>
        <v>100</v>
      </c>
      <c r="C38" s="27">
        <f>SUM(C29:C37)</f>
        <v>0</v>
      </c>
      <c r="D38" s="10"/>
    </row>
    <row r="39" spans="1:4" ht="12" customHeight="1">
      <c r="A39" s="55"/>
      <c r="C39" s="1"/>
      <c r="D39" s="10"/>
    </row>
    <row r="40" spans="1:4" ht="12" customHeight="1">
      <c r="A40" s="56" t="s">
        <v>31</v>
      </c>
      <c r="B40" s="31">
        <f>+C38</f>
        <v>0</v>
      </c>
      <c r="C40" s="42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9"/>
      <c r="C43" s="61"/>
      <c r="D43" s="10"/>
    </row>
    <row r="44" spans="1:4" ht="12" customHeight="1">
      <c r="A44" s="48" t="str">
        <f>A61</f>
        <v>Gesamt Netto</v>
      </c>
      <c r="B44" s="52"/>
      <c r="C44" s="84" t="e">
        <f>C42+C40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24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ref="C49" si="1">+$C$40*B49/100</f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C57" s="1"/>
    </row>
    <row r="58" spans="1:4" ht="12" customHeight="1">
      <c r="A58" s="10" t="s">
        <v>34</v>
      </c>
      <c r="B58" s="119"/>
      <c r="C58" s="105" t="e">
        <f>C56*B58/100</f>
        <v>#DIV/0!</v>
      </c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5" t="e">
        <f>C59*B60/100</f>
        <v>#DIV/0!</v>
      </c>
      <c r="D60" s="10"/>
    </row>
    <row r="61" spans="1:4" ht="13" thickBot="1">
      <c r="A61" s="63" t="s">
        <v>50</v>
      </c>
      <c r="B61" s="58"/>
      <c r="C61" s="67" t="e">
        <f>SUM(C59:C60)</f>
        <v>#DIV/0!</v>
      </c>
      <c r="D61" s="10"/>
    </row>
    <row r="62" spans="1:4">
      <c r="D62" s="10"/>
    </row>
    <row r="91" spans="2:2">
      <c r="B91" s="122"/>
    </row>
  </sheetData>
  <sheetProtection algorithmName="SHA-512" hashValue="To3AJqj0qhQNERdTautR+AscVZFajQPCGIYNENYL9AQLKjc6Ft3OvNOONncLsn8mnNzKXI/nKj2pxHMnXm4+/w==" saltValue="1jLNE207qlsG0BXx+Y6FHg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D56A9-C7E1-4A69-AD66-8BF738242836}">
  <sheetPr>
    <tabColor rgb="FFFFC000"/>
  </sheetPr>
  <dimension ref="A1:E61"/>
  <sheetViews>
    <sheetView topLeftCell="A47" zoomScale="140" zoomScaleNormal="140" workbookViewId="0">
      <selection activeCell="B60" activeCellId="7" sqref="B13:B15 D21 A22:C23 C29:C37 B42 B47:B50 B58 B60"/>
    </sheetView>
  </sheetViews>
  <sheetFormatPr baseColWidth="10" defaultColWidth="10" defaultRowHeight="12"/>
  <cols>
    <col min="1" max="1" width="24.6640625" style="10" customWidth="1"/>
    <col min="2" max="2" width="18.6640625" style="8" customWidth="1"/>
    <col min="3" max="3" width="20.1640625" style="8" customWidth="1"/>
    <col min="4" max="4" width="17.83203125" style="8" customWidth="1"/>
    <col min="5" max="5" width="5.83203125" style="10" customWidth="1"/>
    <col min="6" max="16384" width="10" style="10"/>
  </cols>
  <sheetData>
    <row r="1" spans="1:4" ht="16">
      <c r="A1" s="33" t="s">
        <v>113</v>
      </c>
      <c r="B1" s="34"/>
      <c r="C1" s="34"/>
    </row>
    <row r="2" spans="1:4" s="8" customFormat="1">
      <c r="A2" s="11" t="s">
        <v>0</v>
      </c>
    </row>
    <row r="3" spans="1:4" s="8" customFormat="1">
      <c r="A3" s="12" t="s">
        <v>60</v>
      </c>
      <c r="B3" s="13"/>
      <c r="C3" s="14"/>
      <c r="D3" s="14"/>
    </row>
    <row r="4" spans="1:4" s="8" customFormat="1">
      <c r="A4" s="11"/>
      <c r="B4" s="8" t="s">
        <v>38</v>
      </c>
    </row>
    <row r="5" spans="1:4" s="8" customFormat="1">
      <c r="A5" s="11"/>
      <c r="B5" s="8" t="s">
        <v>39</v>
      </c>
    </row>
    <row r="6" spans="1:4" s="8" customFormat="1">
      <c r="A6" s="11"/>
      <c r="B6" s="43" t="s">
        <v>40</v>
      </c>
      <c r="C6" s="43"/>
    </row>
    <row r="7" spans="1:4" s="8" customFormat="1">
      <c r="A7" s="11"/>
      <c r="B7" s="8" t="s">
        <v>41</v>
      </c>
    </row>
    <row r="8" spans="1:4" s="8" customFormat="1">
      <c r="A8" s="11"/>
      <c r="B8" s="8" t="s">
        <v>42</v>
      </c>
    </row>
    <row r="9" spans="1:4" s="8" customFormat="1">
      <c r="A9" s="11"/>
      <c r="B9" s="8" t="s">
        <v>43</v>
      </c>
    </row>
    <row r="10" spans="1:4" s="8" customFormat="1">
      <c r="A10" s="11"/>
      <c r="B10" s="8" t="s">
        <v>44</v>
      </c>
    </row>
    <row r="11" spans="1:4" s="8" customFormat="1">
      <c r="A11" s="11"/>
      <c r="B11" s="8" t="s">
        <v>45</v>
      </c>
    </row>
    <row r="12" spans="1:4" s="8" customFormat="1" ht="2.25" customHeight="1">
      <c r="A12" s="11"/>
    </row>
    <row r="13" spans="1:4" s="8" customFormat="1">
      <c r="A13" s="11" t="s">
        <v>1</v>
      </c>
      <c r="B13" s="115"/>
    </row>
    <row r="14" spans="1:4" s="8" customFormat="1">
      <c r="A14" s="11" t="s">
        <v>2</v>
      </c>
      <c r="B14" s="115"/>
    </row>
    <row r="15" spans="1:4" s="8" customFormat="1">
      <c r="A15" s="11" t="s">
        <v>3</v>
      </c>
      <c r="B15" s="116"/>
    </row>
    <row r="16" spans="1:4">
      <c r="B16" s="10"/>
      <c r="C16" s="37"/>
      <c r="D16" s="36"/>
    </row>
    <row r="17" spans="1:5">
      <c r="A17" s="36" t="s">
        <v>69</v>
      </c>
      <c r="B17" s="10"/>
      <c r="C17" s="4"/>
      <c r="D17" s="40"/>
    </row>
    <row r="18" spans="1:5" ht="13" thickBot="1">
      <c r="B18" s="41"/>
      <c r="C18" s="1"/>
    </row>
    <row r="19" spans="1:5" ht="13" thickBot="1">
      <c r="B19" s="94" t="s">
        <v>35</v>
      </c>
      <c r="C19" s="95">
        <f>B17/1.19</f>
        <v>0</v>
      </c>
      <c r="E19" s="18"/>
    </row>
    <row r="20" spans="1:5" ht="10.5" customHeight="1">
      <c r="D20" s="24" t="s">
        <v>17</v>
      </c>
    </row>
    <row r="21" spans="1:5" ht="10.5" customHeight="1">
      <c r="B21" s="24" t="s">
        <v>18</v>
      </c>
      <c r="C21" s="24" t="s">
        <v>19</v>
      </c>
      <c r="D21" s="118"/>
    </row>
    <row r="22" spans="1:5" ht="10.5" customHeight="1">
      <c r="A22" s="121"/>
      <c r="B22" s="121"/>
      <c r="C22" s="121"/>
      <c r="D22" s="3">
        <f>(C22-B22)*D21/100+B22</f>
        <v>0</v>
      </c>
    </row>
    <row r="23" spans="1:5" ht="10.5" customHeight="1">
      <c r="A23" s="121"/>
      <c r="B23" s="121"/>
      <c r="C23" s="121"/>
      <c r="D23" s="3">
        <f>(C23-B23)*$D$21/100+B23</f>
        <v>0</v>
      </c>
    </row>
    <row r="24" spans="1:5">
      <c r="B24" s="25"/>
      <c r="C24" s="25"/>
      <c r="D24" s="25"/>
    </row>
    <row r="25" spans="1:5">
      <c r="A25" s="10" t="s">
        <v>20</v>
      </c>
      <c r="B25" s="10"/>
      <c r="C25" s="1" t="e">
        <f>((D23-D22)/(A23-A22))*(C19-A22)+D22</f>
        <v>#DIV/0!</v>
      </c>
    </row>
    <row r="26" spans="1:5" ht="12" customHeight="1">
      <c r="A26" s="59"/>
      <c r="B26" s="60"/>
      <c r="C26" s="61"/>
      <c r="D26" s="62"/>
    </row>
    <row r="27" spans="1:5" ht="12" customHeight="1">
      <c r="A27" s="48" t="s">
        <v>21</v>
      </c>
      <c r="B27" s="49"/>
      <c r="C27" s="50"/>
      <c r="D27" s="51"/>
    </row>
    <row r="28" spans="1:5" ht="12" customHeight="1">
      <c r="A28" s="52"/>
      <c r="B28" s="26" t="s">
        <v>53</v>
      </c>
      <c r="C28" s="26" t="s">
        <v>95</v>
      </c>
      <c r="D28" s="10"/>
    </row>
    <row r="29" spans="1:5" ht="12" customHeight="1">
      <c r="A29" s="53" t="s">
        <v>22</v>
      </c>
      <c r="B29" s="27">
        <v>2</v>
      </c>
      <c r="C29" s="119"/>
      <c r="D29" s="10"/>
    </row>
    <row r="30" spans="1:5" ht="12" customHeight="1">
      <c r="A30" s="53" t="s">
        <v>23</v>
      </c>
      <c r="B30" s="27">
        <v>9</v>
      </c>
      <c r="C30" s="119"/>
      <c r="D30" s="10"/>
    </row>
    <row r="31" spans="1:5" ht="12" customHeight="1">
      <c r="A31" s="53" t="s">
        <v>24</v>
      </c>
      <c r="B31" s="27">
        <v>17</v>
      </c>
      <c r="C31" s="119"/>
      <c r="D31" s="10"/>
    </row>
    <row r="32" spans="1:5" ht="12" customHeight="1">
      <c r="A32" s="53" t="s">
        <v>25</v>
      </c>
      <c r="B32" s="27">
        <v>2</v>
      </c>
      <c r="C32" s="119"/>
      <c r="D32" s="10"/>
    </row>
    <row r="33" spans="1:4" ht="12" customHeight="1">
      <c r="A33" s="53" t="s">
        <v>26</v>
      </c>
      <c r="B33" s="27">
        <v>22</v>
      </c>
      <c r="C33" s="119"/>
      <c r="D33" s="10"/>
    </row>
    <row r="34" spans="1:4" ht="12" customHeight="1">
      <c r="A34" s="53" t="s">
        <v>27</v>
      </c>
      <c r="B34" s="27">
        <v>7</v>
      </c>
      <c r="C34" s="119"/>
      <c r="D34" s="10"/>
    </row>
    <row r="35" spans="1:4" ht="12" customHeight="1">
      <c r="A35" s="53" t="s">
        <v>28</v>
      </c>
      <c r="B35" s="27">
        <v>5</v>
      </c>
      <c r="C35" s="119"/>
      <c r="D35" s="10"/>
    </row>
    <row r="36" spans="1:4" ht="23.25" customHeight="1">
      <c r="A36" s="54" t="s">
        <v>46</v>
      </c>
      <c r="B36" s="29">
        <v>35</v>
      </c>
      <c r="C36" s="119"/>
      <c r="D36" s="10"/>
    </row>
    <row r="37" spans="1:4" ht="12" customHeight="1">
      <c r="A37" s="53" t="s">
        <v>30</v>
      </c>
      <c r="B37" s="27">
        <v>1</v>
      </c>
      <c r="C37" s="119"/>
      <c r="D37" s="10"/>
    </row>
    <row r="38" spans="1:4" ht="12" customHeight="1">
      <c r="A38" s="53"/>
      <c r="B38" s="27">
        <f>SUM(B29:B37)</f>
        <v>100</v>
      </c>
      <c r="C38" s="27">
        <f>SUM(C29:C37)</f>
        <v>0</v>
      </c>
      <c r="D38" s="10"/>
    </row>
    <row r="39" spans="1:4" ht="12" customHeight="1">
      <c r="A39" s="55"/>
      <c r="D39" s="10"/>
    </row>
    <row r="40" spans="1:4" ht="12" customHeight="1">
      <c r="A40" s="56" t="s">
        <v>31</v>
      </c>
      <c r="B40" s="31">
        <f>+C38</f>
        <v>0</v>
      </c>
      <c r="C40" s="42" t="e">
        <f>+B40*C25/100</f>
        <v>#DIV/0!</v>
      </c>
      <c r="D40" s="10"/>
    </row>
    <row r="41" spans="1:4" ht="6.75" customHeight="1">
      <c r="A41" s="53"/>
      <c r="B41" s="20"/>
      <c r="C41" s="3"/>
      <c r="D41" s="10"/>
    </row>
    <row r="42" spans="1:4" ht="12" customHeight="1">
      <c r="A42" s="55" t="s">
        <v>32</v>
      </c>
      <c r="B42" s="119"/>
      <c r="C42" s="69" t="e">
        <f>C40*B42/100</f>
        <v>#DIV/0!</v>
      </c>
      <c r="D42" s="10"/>
    </row>
    <row r="43" spans="1:4" ht="6.75" customHeight="1">
      <c r="A43" s="55"/>
      <c r="C43" s="1"/>
      <c r="D43" s="10"/>
    </row>
    <row r="44" spans="1:4" ht="12" customHeight="1">
      <c r="A44" s="48" t="str">
        <f>A61</f>
        <v>Gesamt Netto</v>
      </c>
      <c r="B44" s="52"/>
      <c r="C44" s="85" t="e">
        <f>C42+C40</f>
        <v>#DIV/0!</v>
      </c>
      <c r="D44" s="10"/>
    </row>
    <row r="45" spans="1:4" ht="12" customHeight="1">
      <c r="A45" s="59"/>
      <c r="B45" s="60"/>
      <c r="C45" s="1"/>
      <c r="D45" s="10"/>
    </row>
    <row r="46" spans="1:4">
      <c r="A46" s="52" t="s">
        <v>65</v>
      </c>
      <c r="B46" s="8">
        <f>SUM(B47:B50)</f>
        <v>0</v>
      </c>
      <c r="C46" s="68" t="e">
        <f>SUM(C47:C50)</f>
        <v>#DIV/0!</v>
      </c>
      <c r="D46" s="10"/>
    </row>
    <row r="47" spans="1:4" ht="24">
      <c r="A47" s="54" t="s">
        <v>64</v>
      </c>
      <c r="B47" s="119"/>
      <c r="C47" s="1" t="e">
        <f t="shared" ref="C47:C50" si="0">+$C$40*B47/100</f>
        <v>#DIV/0!</v>
      </c>
      <c r="D47" s="10"/>
    </row>
    <row r="48" spans="1:4" ht="31.5" customHeight="1">
      <c r="A48" s="54" t="s">
        <v>121</v>
      </c>
      <c r="B48" s="119"/>
      <c r="C48" s="1" t="e">
        <f t="shared" si="0"/>
        <v>#DIV/0!</v>
      </c>
      <c r="D48" s="10"/>
    </row>
    <row r="49" spans="1:4" ht="24">
      <c r="A49" s="54" t="s">
        <v>62</v>
      </c>
      <c r="B49" s="119"/>
      <c r="C49" s="1" t="e">
        <f t="shared" ref="C49" si="1">+$C$40*B49/100</f>
        <v>#DIV/0!</v>
      </c>
      <c r="D49" s="10"/>
    </row>
    <row r="50" spans="1:4" ht="48">
      <c r="A50" s="101" t="s">
        <v>97</v>
      </c>
      <c r="B50" s="119"/>
      <c r="C50" s="1" t="e">
        <f t="shared" si="0"/>
        <v>#DIV/0!</v>
      </c>
      <c r="D50" s="10"/>
    </row>
    <row r="51" spans="1:4">
      <c r="A51" s="57" t="s">
        <v>92</v>
      </c>
      <c r="B51" s="45"/>
      <c r="C51" s="104" t="e">
        <f>C46</f>
        <v>#DIV/0!</v>
      </c>
      <c r="D51" s="10"/>
    </row>
    <row r="52" spans="1:4" ht="6.75" customHeight="1">
      <c r="A52" s="55"/>
      <c r="C52" s="1"/>
      <c r="D52" s="10"/>
    </row>
    <row r="53" spans="1:4" ht="12" customHeight="1">
      <c r="A53" s="11" t="s">
        <v>76</v>
      </c>
      <c r="C53" s="1"/>
    </row>
    <row r="54" spans="1:4" ht="12" customHeight="1">
      <c r="A54" s="10" t="s">
        <v>90</v>
      </c>
      <c r="C54" s="1" t="e">
        <f>C44</f>
        <v>#DIV/0!</v>
      </c>
    </row>
    <row r="55" spans="1:4" ht="12" customHeight="1">
      <c r="A55" s="10" t="s">
        <v>91</v>
      </c>
      <c r="C55" s="1" t="e">
        <f>C51</f>
        <v>#DIV/0!</v>
      </c>
    </row>
    <row r="56" spans="1:4" ht="12" customHeight="1">
      <c r="A56" s="10" t="s">
        <v>51</v>
      </c>
      <c r="C56" s="1" t="e">
        <f>C55+C54</f>
        <v>#DIV/0!</v>
      </c>
    </row>
    <row r="57" spans="1:4" ht="6.75" customHeight="1">
      <c r="C57" s="1"/>
    </row>
    <row r="58" spans="1:4">
      <c r="A58" s="55" t="s">
        <v>34</v>
      </c>
      <c r="B58" s="119"/>
      <c r="C58" s="105" t="e">
        <f>C56*B58/100</f>
        <v>#DIV/0!</v>
      </c>
      <c r="D58" s="10"/>
    </row>
    <row r="59" spans="1:4">
      <c r="A59" s="55" t="s">
        <v>33</v>
      </c>
      <c r="C59" s="1" t="e">
        <f>SUM(C56:C58)</f>
        <v>#DIV/0!</v>
      </c>
      <c r="D59" s="10"/>
    </row>
    <row r="60" spans="1:4" ht="13" thickBot="1">
      <c r="A60" s="10" t="s">
        <v>101</v>
      </c>
      <c r="B60" s="119"/>
      <c r="C60" s="106" t="e">
        <f>+C59*B60/100</f>
        <v>#DIV/0!</v>
      </c>
      <c r="D60" s="10"/>
    </row>
    <row r="61" spans="1:4" ht="13" thickBot="1">
      <c r="A61" s="63" t="s">
        <v>50</v>
      </c>
      <c r="B61" s="58"/>
      <c r="C61" s="5" t="e">
        <f>SUM(C59:C60)</f>
        <v>#DIV/0!</v>
      </c>
      <c r="D61" s="10"/>
    </row>
  </sheetData>
  <sheetProtection algorithmName="SHA-512" hashValue="ujlzltT7h35PfC+RqKBrXs+4CMtczvGxjWPUCguV5fdZr+VZx+Oz7e4uf3qFrSfoYdEpsmf5jtv6Xi7lILMPbg==" saltValue="s632dhIbKeNMJKBRgP7TEA==" spinCount="100000" sheet="1" objects="1" scenarios="1"/>
  <pageMargins left="0.70866141732283472" right="0.19685039370078741" top="1.1811023622047245" bottom="0.78740157480314965" header="0.31496062992125984" footer="0.31496062992125984"/>
  <pageSetup paperSize="9" orientation="portrait" r:id="rId1"/>
  <headerFooter>
    <oddHeader>&amp;C&amp;"Arial,Fett"&amp;14Naturenergie
Neubau Besucher- und Betriebsgebäude Wyhlen
Anfrage Generalplanerleistungen</oddHeader>
    <oddFooter>&amp;L&amp;7Harrer Ingenieure GmbH
&amp;F&amp;C&amp;7&amp;D
&amp;R&amp;7&amp;P/&amp;N
20240106 / MUE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6F7ED2C5C5B3488868D4DE80B6BE7C" ma:contentTypeVersion="14" ma:contentTypeDescription="Ein neues Dokument erstellen." ma:contentTypeScope="" ma:versionID="3c40e9e2e96d2f3d27f8f9562c73415d">
  <xsd:schema xmlns:xsd="http://www.w3.org/2001/XMLSchema" xmlns:xs="http://www.w3.org/2001/XMLSchema" xmlns:p="http://schemas.microsoft.com/office/2006/metadata/properties" xmlns:ns2="46b5d2af-6b04-4fbf-bb23-0dac37854b3a" xmlns:ns3="55dd25f6-dce8-4498-9454-9c9d1884e688" targetNamespace="http://schemas.microsoft.com/office/2006/metadata/properties" ma:root="true" ma:fieldsID="3f5bf90e641a63042bdcd81d5ae21047" ns2:_="" ns3:_="">
    <xsd:import namespace="46b5d2af-6b04-4fbf-bb23-0dac37854b3a"/>
    <xsd:import namespace="55dd25f6-dce8-4498-9454-9c9d1884e6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5d2af-6b04-4fbf-bb23-0dac37854b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e8f6d1e3-9ba0-4073-932a-d9edc92b7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d25f6-dce8-4498-9454-9c9d1884e68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5e4b55-b611-410b-87b0-6d8a37332d37}" ma:internalName="TaxCatchAll" ma:showField="CatchAllData" ma:web="55dd25f6-dce8-4498-9454-9c9d1884e6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dd25f6-dce8-4498-9454-9c9d1884e688" xsi:nil="true"/>
    <lcf76f155ced4ddcb4097134ff3c332f xmlns="46b5d2af-6b04-4fbf-bb23-0dac37854b3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8609F2-293B-4871-9A14-DF9D8F79E7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4F26C4-EF26-4980-A630-32101EE96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b5d2af-6b04-4fbf-bb23-0dac37854b3a"/>
    <ds:schemaRef ds:uri="55dd25f6-dce8-4498-9454-9c9d1884e6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0351F-8B2C-43DD-9EF1-EFA43D061586}">
  <ds:schemaRefs>
    <ds:schemaRef ds:uri="http://www.w3.org/XML/1998/namespace"/>
    <ds:schemaRef ds:uri="http://purl.org/dc/elements/1.1/"/>
    <ds:schemaRef ds:uri="http://schemas.microsoft.com/office/2006/metadata/properties"/>
    <ds:schemaRef ds:uri="55dd25f6-dce8-4498-9454-9c9d1884e688"/>
    <ds:schemaRef ds:uri="http://schemas.microsoft.com/office/2006/documentManagement/types"/>
    <ds:schemaRef ds:uri="46b5d2af-6b04-4fbf-bb23-0dac37854b3a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25</vt:i4>
      </vt:variant>
      <vt:variant>
        <vt:lpstr>Benannte Bereiche</vt:lpstr>
      </vt:variant>
      <vt:variant>
        <vt:i4>6</vt:i4>
      </vt:variant>
    </vt:vector>
  </HeadingPairs>
  <TitlesOfParts>
    <vt:vector size="31" baseType="lpstr">
      <vt:lpstr>Übersicht</vt:lpstr>
      <vt:lpstr>Objektplanung Geb.1</vt:lpstr>
      <vt:lpstr>Objektplanung Geb.2</vt:lpstr>
      <vt:lpstr>Freianlagen</vt:lpstr>
      <vt:lpstr>Tragwerksplanung Geb.1</vt:lpstr>
      <vt:lpstr>Tragwerksplanung Geb.2</vt:lpstr>
      <vt:lpstr>TGA Anl.gr.1 Geb.1</vt:lpstr>
      <vt:lpstr>TGA Anl.gr.2 Geb.1</vt:lpstr>
      <vt:lpstr>TGA Anl.gr.3 Geb.1</vt:lpstr>
      <vt:lpstr>TGA Anl.gr.4 Geb.1</vt:lpstr>
      <vt:lpstr>TGA Anl.gr.5 Geb.1</vt:lpstr>
      <vt:lpstr>TGA Anl.gr.6 Geb.1</vt:lpstr>
      <vt:lpstr>TGA Anl.gr.7 Geb.1</vt:lpstr>
      <vt:lpstr>TGA Anl.gr.8 Geb.1</vt:lpstr>
      <vt:lpstr>TGA Anl.gr.1 Geb.2</vt:lpstr>
      <vt:lpstr>TGA Anl.gr.2 Geb.2</vt:lpstr>
      <vt:lpstr>TGA Anl.gr.3 Geb.2</vt:lpstr>
      <vt:lpstr>TGA Anl.gr.4 Geb.2</vt:lpstr>
      <vt:lpstr>TGA Anl.gr.5 Geb.2</vt:lpstr>
      <vt:lpstr>TGA Anl.gr.7 Geb.2</vt:lpstr>
      <vt:lpstr>TGA Anl.gr.8 Geb.2</vt:lpstr>
      <vt:lpstr>Beratungsleistungen Geb.1</vt:lpstr>
      <vt:lpstr>Beratungsleistungen Geb.2</vt:lpstr>
      <vt:lpstr>Tabelle1</vt:lpstr>
      <vt:lpstr>Tabelle2</vt:lpstr>
      <vt:lpstr>Freianlagen!Druckbereich</vt:lpstr>
      <vt:lpstr>'Objektplanung Geb.1'!Druckbereich</vt:lpstr>
      <vt:lpstr>'Objektplanung Geb.2'!Druckbereich</vt:lpstr>
      <vt:lpstr>'Tragwerksplanung Geb.1'!Druckbereich</vt:lpstr>
      <vt:lpstr>'Tragwerksplanung Geb.2'!Druckbereich</vt:lpstr>
      <vt:lpstr>Übersicht!Druckbereich</vt:lpstr>
    </vt:vector>
  </TitlesOfParts>
  <Company>Harrer-Ing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Baumann, Patricia  -  Harrer-Ingenieure</dc:creator>
  <cp:lastModifiedBy>zilly | consulting - Daniel Zilly</cp:lastModifiedBy>
  <cp:lastPrinted>2024-06-04T13:19:30Z</cp:lastPrinted>
  <dcterms:created xsi:type="dcterms:W3CDTF">2018-07-03T11:35:06Z</dcterms:created>
  <dcterms:modified xsi:type="dcterms:W3CDTF">2024-12-13T11:31:23Z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0x0101006B6F7ED2C5C5B3488868D4DE80B6BE7C</vt:lpwstr>
  </property>
  <property fmtid="{D5CDD505-2E9C-101B-9397-08002B2CF9AE}" pid="3" name="MediaServiceImageTags">
    <vt:lpwstr/>
  </property>
</Properties>
</file>