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64_VgV_AWO_Psychiatriezentrum_Halle\4_Angebotsphase\4.1_Aufforderung-zur-Angebotsabgabe\"/>
    </mc:Choice>
  </mc:AlternateContent>
  <xr:revisionPtr revIDLastSave="0" documentId="13_ncr:1_{A80E8D7F-F0A3-4F00-9652-E02E2124F483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Honorardatenblatt!$A$1:$F$38</definedName>
    <definedName name="_xlnm.Print_Titles" localSheetId="0">Honorardatenblatt!$1:$4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 l="1"/>
  <c r="E25" i="1"/>
  <c r="D13" i="1"/>
  <c r="D12" i="1"/>
  <c r="D9" i="1"/>
  <c r="F10" i="1" l="1"/>
  <c r="F11" i="1"/>
  <c r="F9" i="1"/>
  <c r="F12" i="1" l="1"/>
  <c r="F13" i="1" l="1"/>
  <c r="F14" i="1" s="1"/>
  <c r="D14" i="1"/>
  <c r="F15" i="1" l="1"/>
  <c r="F16" i="1" s="1"/>
  <c r="F32" i="1" l="1"/>
  <c r="F33" i="1" s="1"/>
  <c r="F34" i="1" s="1"/>
  <c r="F35" i="1" l="1"/>
  <c r="F36" i="1" s="1"/>
</calcChain>
</file>

<file path=xl/sharedStrings.xml><?xml version="1.0" encoding="utf-8"?>
<sst xmlns="http://schemas.openxmlformats.org/spreadsheetml/2006/main" count="65" uniqueCount="61">
  <si>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</si>
  <si>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</si>
  <si>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</si>
  <si>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</si>
  <si>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</si>
  <si>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</si>
  <si>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</si>
  <si>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</si>
  <si>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</si>
  <si>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</si>
  <si>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</si>
  <si>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</si>
  <si>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</si>
  <si>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</si>
  <si>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</si>
  <si>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</si>
  <si>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</si>
  <si>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</si>
  <si>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</si>
  <si>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</si>
  <si>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</si>
  <si>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</si>
  <si>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</si>
  <si>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</si>
  <si>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</si>
  <si>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</si>
  <si>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</si>
  <si>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</si>
  <si>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</si>
  <si>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</si>
  <si>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</si>
  <si>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</si>
  <si>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Objektplanung Gebäude</t>
  </si>
  <si>
    <t>davon Leistungsphase 9   (  2 %)</t>
  </si>
  <si>
    <t>davon Leistungsphase 5   (25 %)</t>
  </si>
  <si>
    <t xml:space="preserve">Zusammenfassung </t>
  </si>
  <si>
    <t>Umbauzuschlag</t>
  </si>
  <si>
    <t>Pauschalfestpreis:</t>
  </si>
  <si>
    <t>Technische Zeichner und sonstige Mitarbeiter</t>
  </si>
  <si>
    <t>Summe Honorar Besondere Leistungen:</t>
  </si>
  <si>
    <t>AWO Psychiatriezentrum Halle Umbau Haus 2 - Bauliche Anpassung an die besonderen
Behandlungserfordernisse im Falle einer Pandemie/ Epidemie
Los 1 – Vergabe der Objektplanung Gebäude LPH 5-9</t>
  </si>
  <si>
    <t>Honorarerstangebot des Büros  (Angabe Name+Adresse):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</si>
  <si>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28.11.2024)</t>
    </r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</si>
  <si>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
siehe Vertragsentwurf und Projektbeschreibung des AG, evtl. Bieterinformationen
                                                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</si>
  <si>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456.618,04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IV, anrechenb. Kosten einschl. mitzuverarbeitende Bausubstanz: 3.696.965,97 Euro netto, bei 100% Leistungsumfang für LP 1-9)</t>
    </r>
    <r>
      <rPr>
        <sz val="10"/>
        <rFont val="Arial"/>
        <family val="2"/>
      </rPr>
      <t xml:space="preserve">
</t>
    </r>
  </si>
  <si>
    <t>Stundensätze gemäß Vertrag §11 (11.3)</t>
  </si>
  <si>
    <t>davon Leistungsphase 8   (31 %)</t>
  </si>
  <si>
    <t>Summe Grundleistungen inkl. Umbauzuschlag</t>
  </si>
  <si>
    <t>davon Leistungsphase 6   (9,2 %)</t>
  </si>
  <si>
    <t xml:space="preserve">Honorar Gundleistungen Objektplanung Gebäude gemäß Vertrag § 3 (3.1 - 3.4): </t>
  </si>
  <si>
    <t xml:space="preserve">Honorar Besondere Leistungen  Objektplanung Gebäude gemäß Vertrag § 3 (3.5 - 3.9): </t>
  </si>
  <si>
    <t>LPH 5 - Aufstellen und Fortschreiben des Baustelleneinrichtungsplanes</t>
  </si>
  <si>
    <t>LPH 5 - Einrichten und Pflegen des Planmanagements, Koordinieren der Einstellung und Versendung aller Ausführungspläne (Hochbau und Fachtechnik), Verwaltung der Zugangsberechtigungen</t>
  </si>
  <si>
    <t>LPH 6+7 - Mitwirken bei der Mittelabflussplanung</t>
  </si>
  <si>
    <t>LPH 8 - Aufstellen, Überwachen und Fortschreiben von differenzierten Terminplänen (Detailterminplanung)</t>
  </si>
  <si>
    <t>LPH 8 - Aufstellen, Überwachen und Fortschreiben eines Zahlungsplanes als Grundlage für die Fördermittelabrufe</t>
  </si>
  <si>
    <t>LPH 8 - Überprüfen der von den Gewerken erstellten Dokumentationsunterlagen auf Richtigkeit und Vollständigkeit</t>
  </si>
  <si>
    <t>LPH 9 - Überwachung der Mangelbeseitigung innerhalb der Verjährungsfristen</t>
  </si>
  <si>
    <t>Gesamthonorar ohne Nebenkosten (A.1.-A.2.)</t>
  </si>
  <si>
    <t>davon Leistungsphase 7   (3,2 %)</t>
  </si>
  <si>
    <t xml:space="preserve">Summe Grundleistungen LPH 5 - 9  (70,4 %)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</si>
</sst>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8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64" fontId="1" fillId="0" borderId="0" xfId="0" applyNumberFormat="1" applyFont="1"/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vertical="center"/>
    </xf>
    <xf numFmtId="164" fontId="8" fillId="0" borderId="0" xfId="0" applyNumberFormat="1" applyFont="1"/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/>
    <xf numFmtId="16" fontId="12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showRuler="0" zoomScaleNormal="100" workbookViewId="0">
      <selection activeCell="E18" sqref="E18:F18"/>
    </sheetView>
  </sheetViews>
  <sheetFormatPr baseColWidth="10" defaultColWidth="11.42578125" defaultRowHeight="12.75" x14ac:dyDescent="0.2"/>
  <cols>
    <col min="1" max="1" width="7" style="12" bestFit="1" customWidth="1"/>
    <col min="2" max="2" width="42" style="12" customWidth="1"/>
    <col min="3" max="3" width="15.85546875" style="12" customWidth="1"/>
    <col min="4" max="4" width="16" style="12" customWidth="1"/>
    <col min="5" max="5" width="14.5703125" style="12" customWidth="1"/>
    <col min="6" max="6" width="16.28515625" style="12" customWidth="1"/>
    <col min="7" max="7" width="6.42578125" style="12" customWidth="1"/>
    <col min="8" max="8" width="11.42578125" style="12"/>
    <col min="9" max="9" width="11.7109375" style="12" bestFit="1" customWidth="1"/>
    <col min="10" max="13" width="11.42578125" style="12"/>
    <col min="14" max="14" width="11.42578125" style="66"/>
    <col min="15" max="16" width="14.28515625" style="66" bestFit="1" customWidth="1"/>
    <col min="17" max="17" width="13.28515625" style="66" bestFit="1" customWidth="1"/>
    <col min="18" max="16384" width="11.42578125" style="12"/>
  </cols>
  <sheetData>
    <row r="1" spans="1:17" s="6" customFormat="1" ht="39.75" customHeight="1" x14ac:dyDescent="0.25">
      <c r="A1" s="92" t="s">
        <v>40</v>
      </c>
      <c r="B1" s="93"/>
      <c r="C1" s="93"/>
      <c r="D1" s="93"/>
      <c r="E1" s="91" t="s">
        <v>42</v>
      </c>
      <c r="F1" s="91"/>
      <c r="N1" s="59"/>
      <c r="O1" s="59"/>
      <c r="P1" s="59"/>
      <c r="Q1" s="59"/>
    </row>
    <row r="2" spans="1:17" s="7" customFormat="1" ht="16.5" customHeight="1" thickBot="1" x14ac:dyDescent="0.25">
      <c r="A2" s="39"/>
      <c r="B2" s="39"/>
      <c r="C2" s="102" t="s">
        <v>41</v>
      </c>
      <c r="D2" s="102"/>
      <c r="E2" s="102"/>
      <c r="F2" s="102"/>
      <c r="N2" s="60"/>
      <c r="O2" s="60"/>
      <c r="P2" s="60"/>
      <c r="Q2" s="60"/>
    </row>
    <row r="3" spans="1:17" s="8" customFormat="1" ht="39" customHeight="1" thickBot="1" x14ac:dyDescent="0.25">
      <c r="A3" s="94" t="s">
        <v>43</v>
      </c>
      <c r="B3" s="95"/>
      <c r="C3" s="99"/>
      <c r="D3" s="100"/>
      <c r="E3" s="100"/>
      <c r="F3" s="101"/>
      <c r="N3" s="61"/>
      <c r="O3" s="61"/>
      <c r="P3" s="61"/>
      <c r="Q3" s="61"/>
    </row>
    <row r="4" spans="1:17" s="5" customFormat="1" ht="13.5" thickBot="1" x14ac:dyDescent="0.25">
      <c r="A4" s="96" t="s">
        <v>3</v>
      </c>
      <c r="B4" s="97"/>
      <c r="C4" s="97"/>
      <c r="D4" s="97"/>
      <c r="E4" s="97"/>
      <c r="F4" s="98"/>
      <c r="N4" s="62"/>
      <c r="O4" s="62"/>
      <c r="P4" s="62"/>
      <c r="Q4" s="62"/>
    </row>
    <row r="5" spans="1:17" s="9" customFormat="1" ht="21" customHeight="1" x14ac:dyDescent="0.2">
      <c r="A5" s="29" t="s">
        <v>18</v>
      </c>
      <c r="B5" s="54" t="s">
        <v>32</v>
      </c>
      <c r="C5" s="55"/>
      <c r="D5" s="55"/>
      <c r="E5" s="55"/>
      <c r="F5" s="56"/>
      <c r="G5" s="4"/>
      <c r="N5" s="63"/>
      <c r="O5" s="63"/>
      <c r="P5" s="63"/>
      <c r="Q5" s="63"/>
    </row>
    <row r="6" spans="1:17" s="22" customFormat="1" ht="15" customHeight="1" x14ac:dyDescent="0.2">
      <c r="A6" s="45" t="s">
        <v>12</v>
      </c>
      <c r="B6" s="46" t="s">
        <v>49</v>
      </c>
      <c r="C6" s="47"/>
      <c r="D6" s="47"/>
      <c r="E6" s="47"/>
      <c r="F6" s="58"/>
      <c r="N6" s="64"/>
      <c r="O6" s="64"/>
      <c r="P6" s="64"/>
      <c r="Q6" s="64"/>
    </row>
    <row r="7" spans="1:17" s="22" customFormat="1" ht="21" customHeight="1" x14ac:dyDescent="0.2">
      <c r="A7" s="30" t="s">
        <v>9</v>
      </c>
      <c r="B7" s="103" t="s">
        <v>0</v>
      </c>
      <c r="C7" s="104"/>
      <c r="D7" s="43" t="s">
        <v>2</v>
      </c>
      <c r="E7" s="43" t="s">
        <v>5</v>
      </c>
      <c r="F7" s="44" t="s">
        <v>1</v>
      </c>
      <c r="N7" s="64"/>
      <c r="O7" s="64"/>
      <c r="P7" s="64"/>
      <c r="Q7" s="64"/>
    </row>
    <row r="8" spans="1:17" s="10" customFormat="1" ht="59.25" customHeight="1" x14ac:dyDescent="0.2">
      <c r="A8" s="37"/>
      <c r="B8" s="105" t="s">
        <v>44</v>
      </c>
      <c r="C8" s="106"/>
      <c r="D8" s="3">
        <v>456618.04</v>
      </c>
      <c r="E8" s="35" t="s">
        <v>26</v>
      </c>
      <c r="F8" s="13"/>
      <c r="I8" s="40"/>
      <c r="N8" s="40"/>
      <c r="O8" s="40"/>
      <c r="P8" s="40"/>
      <c r="Q8" s="40"/>
    </row>
    <row r="9" spans="1:17" s="5" customFormat="1" ht="17.100000000000001" customHeight="1" x14ac:dyDescent="0.2">
      <c r="A9" s="25"/>
      <c r="B9" s="42" t="s">
        <v>34</v>
      </c>
      <c r="C9" s="41"/>
      <c r="D9" s="1">
        <f>(0.25*D$8)</f>
        <v>114154.51</v>
      </c>
      <c r="E9" s="14"/>
      <c r="F9" s="13">
        <f t="shared" ref="F9:F13" si="0">($D9*E9)</f>
        <v>0</v>
      </c>
      <c r="N9" s="62"/>
      <c r="O9" s="62"/>
      <c r="P9" s="62"/>
      <c r="Q9" s="62"/>
    </row>
    <row r="10" spans="1:17" s="5" customFormat="1" ht="17.100000000000001" customHeight="1" x14ac:dyDescent="0.2">
      <c r="A10" s="25"/>
      <c r="B10" s="42" t="s">
        <v>48</v>
      </c>
      <c r="C10" s="41"/>
      <c r="D10" s="1">
        <f>(0.092*D$8)</f>
        <v>42008.859679999994</v>
      </c>
      <c r="E10" s="14"/>
      <c r="F10" s="13">
        <f t="shared" si="0"/>
        <v>0</v>
      </c>
      <c r="N10" s="62"/>
      <c r="O10" s="62"/>
      <c r="P10" s="62"/>
      <c r="Q10" s="62"/>
    </row>
    <row r="11" spans="1:17" s="5" customFormat="1" ht="17.100000000000001" customHeight="1" x14ac:dyDescent="0.2">
      <c r="A11" s="25"/>
      <c r="B11" s="42" t="s">
        <v>59</v>
      </c>
      <c r="C11" s="41"/>
      <c r="D11" s="1">
        <f>(0.032*D$8)</f>
        <v>14611.77728</v>
      </c>
      <c r="E11" s="14"/>
      <c r="F11" s="13">
        <f t="shared" si="0"/>
        <v>0</v>
      </c>
      <c r="N11" s="62"/>
      <c r="O11" s="62"/>
      <c r="P11" s="62"/>
      <c r="Q11" s="62"/>
    </row>
    <row r="12" spans="1:17" s="5" customFormat="1" ht="17.100000000000001" customHeight="1" x14ac:dyDescent="0.2">
      <c r="A12" s="25"/>
      <c r="B12" s="42" t="s">
        <v>46</v>
      </c>
      <c r="C12" s="41"/>
      <c r="D12" s="1">
        <f>(0.31*D$8)</f>
        <v>141551.59239999999</v>
      </c>
      <c r="E12" s="14"/>
      <c r="F12" s="13">
        <f t="shared" si="0"/>
        <v>0</v>
      </c>
      <c r="N12" s="62"/>
      <c r="O12" s="62"/>
      <c r="P12" s="62"/>
      <c r="Q12" s="62"/>
    </row>
    <row r="13" spans="1:17" s="5" customFormat="1" ht="17.100000000000001" customHeight="1" x14ac:dyDescent="0.2">
      <c r="A13" s="25"/>
      <c r="B13" s="42" t="s">
        <v>33</v>
      </c>
      <c r="C13" s="41"/>
      <c r="D13" s="1">
        <f>(0.02*D$8)</f>
        <v>9132.3608000000004</v>
      </c>
      <c r="E13" s="14"/>
      <c r="F13" s="13">
        <f t="shared" si="0"/>
        <v>0</v>
      </c>
      <c r="N13" s="62"/>
      <c r="O13" s="62"/>
      <c r="P13" s="62"/>
      <c r="Q13" s="62"/>
    </row>
    <row r="14" spans="1:17" s="5" customFormat="1" ht="20.100000000000001" customHeight="1" x14ac:dyDescent="0.2">
      <c r="A14" s="25"/>
      <c r="B14" s="114" t="s">
        <v>60</v>
      </c>
      <c r="C14" s="115"/>
      <c r="D14" s="3">
        <f>SUM(D9:D13)</f>
        <v>321459.10016000003</v>
      </c>
      <c r="E14" s="11"/>
      <c r="F14" s="2">
        <f>SUM(F9:F13)</f>
        <v>0</v>
      </c>
      <c r="N14" s="62"/>
      <c r="O14" s="62"/>
      <c r="P14" s="62"/>
      <c r="Q14" s="62"/>
    </row>
    <row r="15" spans="1:17" s="68" customFormat="1" ht="21" customHeight="1" x14ac:dyDescent="0.2">
      <c r="A15" s="67"/>
      <c r="B15" s="70" t="s">
        <v>36</v>
      </c>
      <c r="C15" s="112" t="s">
        <v>11</v>
      </c>
      <c r="D15" s="113"/>
      <c r="E15" s="71"/>
      <c r="F15" s="20">
        <f>ROUND(E15*F14,2)</f>
        <v>0</v>
      </c>
      <c r="N15" s="69"/>
      <c r="O15" s="69"/>
      <c r="P15" s="69"/>
      <c r="Q15" s="69"/>
    </row>
    <row r="16" spans="1:17" s="5" customFormat="1" ht="20.100000000000001" customHeight="1" thickBot="1" x14ac:dyDescent="0.25">
      <c r="A16" s="28"/>
      <c r="B16" s="107" t="s">
        <v>47</v>
      </c>
      <c r="C16" s="108"/>
      <c r="D16" s="108"/>
      <c r="E16" s="53"/>
      <c r="F16" s="17">
        <f>SUM(F14:F15)</f>
        <v>0</v>
      </c>
      <c r="N16" s="62"/>
      <c r="O16" s="62"/>
      <c r="P16" s="62"/>
      <c r="Q16" s="62"/>
    </row>
    <row r="17" spans="1:17" s="22" customFormat="1" ht="15" customHeight="1" x14ac:dyDescent="0.2">
      <c r="A17" s="45" t="s">
        <v>13</v>
      </c>
      <c r="B17" s="46" t="s">
        <v>50</v>
      </c>
      <c r="C17" s="47"/>
      <c r="D17" s="47"/>
      <c r="E17" s="47"/>
      <c r="F17" s="48" t="s">
        <v>37</v>
      </c>
      <c r="N17" s="64"/>
      <c r="O17" s="64"/>
      <c r="P17" s="64"/>
      <c r="Q17" s="64"/>
    </row>
    <row r="18" spans="1:17" s="5" customFormat="1" ht="15" customHeight="1" x14ac:dyDescent="0.2">
      <c r="A18" s="109"/>
      <c r="B18" s="84" t="s">
        <v>51</v>
      </c>
      <c r="C18" s="85"/>
      <c r="D18" s="85"/>
      <c r="E18" s="72"/>
      <c r="F18" s="73"/>
      <c r="N18" s="62"/>
      <c r="O18" s="62"/>
      <c r="P18" s="62"/>
      <c r="Q18" s="62"/>
    </row>
    <row r="19" spans="1:17" s="5" customFormat="1" ht="41.25" customHeight="1" x14ac:dyDescent="0.2">
      <c r="A19" s="110"/>
      <c r="B19" s="84" t="s">
        <v>52</v>
      </c>
      <c r="C19" s="85"/>
      <c r="D19" s="85"/>
      <c r="E19" s="72"/>
      <c r="F19" s="73"/>
      <c r="N19" s="62"/>
      <c r="O19" s="62"/>
      <c r="P19" s="62"/>
      <c r="Q19" s="62"/>
    </row>
    <row r="20" spans="1:17" s="5" customFormat="1" ht="15" customHeight="1" x14ac:dyDescent="0.2">
      <c r="A20" s="110"/>
      <c r="B20" s="84" t="s">
        <v>53</v>
      </c>
      <c r="C20" s="85"/>
      <c r="D20" s="85"/>
      <c r="E20" s="72"/>
      <c r="F20" s="73"/>
      <c r="N20" s="62"/>
      <c r="O20" s="62"/>
      <c r="P20" s="62"/>
      <c r="Q20" s="62"/>
    </row>
    <row r="21" spans="1:17" s="5" customFormat="1" ht="25.5" customHeight="1" x14ac:dyDescent="0.2">
      <c r="A21" s="110"/>
      <c r="B21" s="84" t="s">
        <v>54</v>
      </c>
      <c r="C21" s="85"/>
      <c r="D21" s="85"/>
      <c r="E21" s="72"/>
      <c r="F21" s="73"/>
      <c r="N21" s="62"/>
      <c r="O21" s="62"/>
      <c r="P21" s="62"/>
      <c r="Q21" s="62"/>
    </row>
    <row r="22" spans="1:17" s="5" customFormat="1" ht="23.1" customHeight="1" x14ac:dyDescent="0.2">
      <c r="A22" s="110"/>
      <c r="B22" s="84" t="s">
        <v>55</v>
      </c>
      <c r="C22" s="85"/>
      <c r="D22" s="85"/>
      <c r="E22" s="72"/>
      <c r="F22" s="73"/>
      <c r="N22" s="62"/>
      <c r="O22" s="62"/>
      <c r="P22" s="62"/>
      <c r="Q22" s="62"/>
    </row>
    <row r="23" spans="1:17" s="5" customFormat="1" ht="23.1" customHeight="1" x14ac:dyDescent="0.2">
      <c r="A23" s="110"/>
      <c r="B23" s="84" t="s">
        <v>56</v>
      </c>
      <c r="C23" s="85"/>
      <c r="D23" s="85"/>
      <c r="E23" s="72"/>
      <c r="F23" s="73"/>
      <c r="N23" s="62"/>
      <c r="O23" s="62"/>
      <c r="P23" s="62"/>
      <c r="Q23" s="62"/>
    </row>
    <row r="24" spans="1:17" s="5" customFormat="1" ht="15" customHeight="1" x14ac:dyDescent="0.2">
      <c r="A24" s="110"/>
      <c r="B24" s="84" t="s">
        <v>57</v>
      </c>
      <c r="C24" s="85"/>
      <c r="D24" s="85"/>
      <c r="E24" s="72"/>
      <c r="F24" s="73"/>
      <c r="N24" s="62"/>
      <c r="O24" s="62"/>
      <c r="P24" s="62"/>
      <c r="Q24" s="62"/>
    </row>
    <row r="25" spans="1:17" s="5" customFormat="1" ht="20.100000000000001" customHeight="1" thickBot="1" x14ac:dyDescent="0.25">
      <c r="A25" s="111"/>
      <c r="B25" s="57" t="s">
        <v>39</v>
      </c>
      <c r="C25" s="34"/>
      <c r="D25" s="34"/>
      <c r="E25" s="116">
        <f>SUM(E18:F24)</f>
        <v>0</v>
      </c>
      <c r="F25" s="117"/>
      <c r="N25" s="62"/>
      <c r="O25" s="62"/>
      <c r="P25" s="62"/>
      <c r="Q25" s="62"/>
    </row>
    <row r="26" spans="1:17" s="9" customFormat="1" ht="21" customHeight="1" x14ac:dyDescent="0.2">
      <c r="A26" s="29" t="s">
        <v>19</v>
      </c>
      <c r="B26" s="54" t="s">
        <v>45</v>
      </c>
      <c r="C26" s="55"/>
      <c r="D26" s="55"/>
      <c r="E26" s="55"/>
      <c r="F26" s="56"/>
      <c r="G26" s="4"/>
      <c r="N26" s="63"/>
      <c r="O26" s="63"/>
      <c r="P26" s="63"/>
      <c r="Q26" s="63"/>
    </row>
    <row r="27" spans="1:17" s="22" customFormat="1" ht="16.5" customHeight="1" x14ac:dyDescent="0.2">
      <c r="A27" s="30" t="s">
        <v>9</v>
      </c>
      <c r="B27" s="90" t="s">
        <v>21</v>
      </c>
      <c r="C27" s="74"/>
      <c r="D27" s="31"/>
      <c r="E27" s="74" t="s">
        <v>28</v>
      </c>
      <c r="F27" s="75"/>
      <c r="N27" s="64"/>
      <c r="O27" s="64"/>
      <c r="P27" s="64"/>
      <c r="Q27" s="64"/>
    </row>
    <row r="28" spans="1:17" s="5" customFormat="1" ht="15" customHeight="1" x14ac:dyDescent="0.2">
      <c r="A28" s="32" t="s">
        <v>14</v>
      </c>
      <c r="B28" s="84" t="s">
        <v>27</v>
      </c>
      <c r="C28" s="85"/>
      <c r="D28" s="26"/>
      <c r="E28" s="86"/>
      <c r="F28" s="87"/>
      <c r="N28" s="62"/>
      <c r="O28" s="62"/>
      <c r="P28" s="62"/>
      <c r="Q28" s="62"/>
    </row>
    <row r="29" spans="1:17" s="5" customFormat="1" ht="15" customHeight="1" x14ac:dyDescent="0.2">
      <c r="A29" s="32" t="s">
        <v>15</v>
      </c>
      <c r="B29" s="84" t="s">
        <v>31</v>
      </c>
      <c r="C29" s="85"/>
      <c r="D29" s="26"/>
      <c r="E29" s="86"/>
      <c r="F29" s="87"/>
      <c r="N29" s="62"/>
      <c r="O29" s="62"/>
      <c r="P29" s="62"/>
      <c r="Q29" s="62"/>
    </row>
    <row r="30" spans="1:17" s="5" customFormat="1" ht="15" customHeight="1" thickBot="1" x14ac:dyDescent="0.25">
      <c r="A30" s="28" t="s">
        <v>22</v>
      </c>
      <c r="B30" s="79" t="s">
        <v>38</v>
      </c>
      <c r="C30" s="80"/>
      <c r="D30" s="81"/>
      <c r="E30" s="82"/>
      <c r="F30" s="83"/>
      <c r="N30" s="62"/>
      <c r="O30" s="62"/>
      <c r="P30" s="62"/>
      <c r="Q30" s="62"/>
    </row>
    <row r="31" spans="1:17" s="9" customFormat="1" ht="21" customHeight="1" x14ac:dyDescent="0.2">
      <c r="A31" s="29" t="s">
        <v>20</v>
      </c>
      <c r="B31" s="54" t="s">
        <v>35</v>
      </c>
      <c r="C31" s="55"/>
      <c r="D31" s="55"/>
      <c r="E31" s="55"/>
      <c r="F31" s="56"/>
      <c r="G31" s="4"/>
      <c r="N31" s="63"/>
      <c r="O31" s="63"/>
      <c r="P31" s="63"/>
      <c r="Q31" s="63"/>
    </row>
    <row r="32" spans="1:17" s="5" customFormat="1" ht="21" customHeight="1" x14ac:dyDescent="0.2">
      <c r="A32" s="38" t="s">
        <v>16</v>
      </c>
      <c r="B32" s="49" t="s">
        <v>58</v>
      </c>
      <c r="C32" s="49"/>
      <c r="D32" s="50"/>
      <c r="E32" s="51" t="s">
        <v>6</v>
      </c>
      <c r="F32" s="52">
        <f>F16+E25</f>
        <v>0</v>
      </c>
      <c r="N32" s="62"/>
      <c r="O32" s="62"/>
      <c r="P32" s="62"/>
      <c r="Q32" s="62"/>
    </row>
    <row r="33" spans="1:17" s="5" customFormat="1" ht="21" customHeight="1" x14ac:dyDescent="0.2">
      <c r="A33" s="24" t="s">
        <v>17</v>
      </c>
      <c r="B33" s="26" t="s">
        <v>10</v>
      </c>
      <c r="C33" s="88" t="s">
        <v>11</v>
      </c>
      <c r="D33" s="89"/>
      <c r="E33" s="27"/>
      <c r="F33" s="20">
        <f>ROUND(E33*F32,2)</f>
        <v>0</v>
      </c>
      <c r="N33" s="62"/>
      <c r="O33" s="62"/>
      <c r="P33" s="62"/>
      <c r="Q33" s="62"/>
    </row>
    <row r="34" spans="1:17" s="5" customFormat="1" ht="21" customHeight="1" x14ac:dyDescent="0.2">
      <c r="A34" s="32" t="s">
        <v>23</v>
      </c>
      <c r="B34" s="33" t="s">
        <v>8</v>
      </c>
      <c r="C34" s="33"/>
      <c r="D34" s="15"/>
      <c r="E34" s="11" t="s">
        <v>6</v>
      </c>
      <c r="F34" s="2">
        <f>F32+F33</f>
        <v>0</v>
      </c>
      <c r="N34" s="62"/>
      <c r="O34" s="62"/>
      <c r="P34" s="62"/>
      <c r="Q34" s="62"/>
    </row>
    <row r="35" spans="1:17" s="5" customFormat="1" ht="21" customHeight="1" x14ac:dyDescent="0.2">
      <c r="A35" s="32" t="s">
        <v>24</v>
      </c>
      <c r="B35" s="33" t="s">
        <v>4</v>
      </c>
      <c r="C35" s="33"/>
      <c r="D35" s="18"/>
      <c r="E35" s="21">
        <v>0.19</v>
      </c>
      <c r="F35" s="19">
        <f>ROUND(E35*F34,2)</f>
        <v>0</v>
      </c>
      <c r="N35" s="62"/>
      <c r="O35" s="62"/>
      <c r="P35" s="62"/>
      <c r="Q35" s="62"/>
    </row>
    <row r="36" spans="1:17" s="16" customFormat="1" ht="21" customHeight="1" thickBot="1" x14ac:dyDescent="0.25">
      <c r="A36" s="36" t="s">
        <v>25</v>
      </c>
      <c r="B36" s="33" t="s">
        <v>8</v>
      </c>
      <c r="C36" s="34"/>
      <c r="D36" s="34"/>
      <c r="E36" s="23" t="s">
        <v>7</v>
      </c>
      <c r="F36" s="17">
        <f>F34+F35</f>
        <v>0</v>
      </c>
      <c r="N36" s="65"/>
      <c r="O36" s="65"/>
      <c r="P36" s="65"/>
      <c r="Q36" s="65"/>
    </row>
    <row r="37" spans="1:17" s="9" customFormat="1" ht="21" customHeight="1" x14ac:dyDescent="0.2">
      <c r="A37" s="29" t="s">
        <v>29</v>
      </c>
      <c r="B37" s="54" t="s">
        <v>30</v>
      </c>
      <c r="C37" s="55"/>
      <c r="D37" s="55"/>
      <c r="E37" s="55"/>
      <c r="F37" s="56"/>
      <c r="G37" s="4"/>
      <c r="N37" s="63"/>
      <c r="O37" s="63"/>
      <c r="P37" s="63"/>
      <c r="Q37" s="63"/>
    </row>
    <row r="38" spans="1:17" ht="83.25" customHeight="1" thickBot="1" x14ac:dyDescent="0.25">
      <c r="A38" s="76"/>
      <c r="B38" s="77"/>
      <c r="C38" s="77"/>
      <c r="D38" s="77"/>
      <c r="E38" s="77"/>
      <c r="F38" s="78"/>
    </row>
  </sheetData>
  <sheetProtection algorithmName="SHA-512" hashValue="0g8eilxSCE9Tto19qAL0HYqHZ9sLSplqOY2s5hdLalPwCFZevzwRlBhZrhjeNeqFBlG5XU5AU+TvO9iqD/tOpw==" saltValue="iV2rFiC6Sl/rCgLarVqUjg==" spinCount="100000" sheet="1" selectLockedCells="1"/>
  <mergeCells count="37">
    <mergeCell ref="E20:F20"/>
    <mergeCell ref="E21:F21"/>
    <mergeCell ref="B7:C7"/>
    <mergeCell ref="B8:C8"/>
    <mergeCell ref="B16:D16"/>
    <mergeCell ref="A18:A25"/>
    <mergeCell ref="C15:D15"/>
    <mergeCell ref="B19:D19"/>
    <mergeCell ref="B18:D18"/>
    <mergeCell ref="B14:C14"/>
    <mergeCell ref="B20:D20"/>
    <mergeCell ref="B21:D21"/>
    <mergeCell ref="B22:D22"/>
    <mergeCell ref="B23:D23"/>
    <mergeCell ref="B24:D24"/>
    <mergeCell ref="E1:F1"/>
    <mergeCell ref="A1:D1"/>
    <mergeCell ref="A3:B3"/>
    <mergeCell ref="A4:F4"/>
    <mergeCell ref="C3:F3"/>
    <mergeCell ref="C2:F2"/>
    <mergeCell ref="E18:F18"/>
    <mergeCell ref="E27:F27"/>
    <mergeCell ref="A38:F38"/>
    <mergeCell ref="B30:D30"/>
    <mergeCell ref="E30:F30"/>
    <mergeCell ref="B28:C28"/>
    <mergeCell ref="E28:F28"/>
    <mergeCell ref="B29:C29"/>
    <mergeCell ref="E29:F29"/>
    <mergeCell ref="C33:D33"/>
    <mergeCell ref="B27:C27"/>
    <mergeCell ref="E25:F25"/>
    <mergeCell ref="E19:F19"/>
    <mergeCell ref="E22:F22"/>
    <mergeCell ref="E23:F23"/>
    <mergeCell ref="E24:F24"/>
  </mergeCells>
  <phoneticPr fontId="0" type="noConversion"/>
  <printOptions horizontalCentered="1"/>
  <pageMargins left="0.23622047244094491" right="0.23622047244094491" top="0.19685039370078741" bottom="0.74803149606299213" header="0.11811023622047245" footer="0.31496062992125984"/>
  <pageSetup paperSize="9" scale="90" fitToHeight="0" orientation="portrait" copies="4" r:id="rId1"/>
  <headerFooter alignWithMargins="0">
    <oddFooter>&amp;L&amp;8&lt;&amp;F&gt;&amp;C&amp;8Funke Management + Bauberatung
Prager Str. 60,  04317 Leipzig&amp;R 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Bastian Heinlin</cp:lastModifiedBy>
  <cp:lastPrinted>2024-11-28T13:10:22Z</cp:lastPrinted>
  <dcterms:created xsi:type="dcterms:W3CDTF">2011-08-17T11:10:42Z</dcterms:created>
  <dcterms:modified xsi:type="dcterms:W3CDTF">2024-11-28T14:30:19Z</dcterms:modified>
</cp:coreProperties>
</file>