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KH Einkauf Lokal\Team KH Einkauf\20 Austausch\IT-Wirtschaftsbedarf\IT\01 KHZG\02 Software Ausschreibung\2024 Software\2024_11_05 FHIR Schnittstelle\2024_11_06 Retour Gabbert\"/>
    </mc:Choice>
  </mc:AlternateContent>
  <xr:revisionPtr revIDLastSave="0" documentId="13_ncr:1_{7A689BB2-1BD7-4A35-B32A-E22204EC068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reisbla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U19" i="1"/>
  <c r="U20" i="1"/>
  <c r="U21" i="1"/>
  <c r="U22" i="1"/>
  <c r="U23" i="1"/>
  <c r="U24" i="1"/>
  <c r="U25" i="1"/>
  <c r="U26" i="1"/>
  <c r="U17" i="1"/>
  <c r="H28" i="1" l="1"/>
  <c r="D28" i="1"/>
  <c r="R28" i="1"/>
  <c r="K28" i="1"/>
  <c r="G28" i="1"/>
  <c r="S17" i="1"/>
  <c r="P17" i="1"/>
  <c r="L17" i="1"/>
  <c r="H17" i="1"/>
  <c r="S16" i="1"/>
  <c r="P16" i="1"/>
  <c r="L16" i="1"/>
  <c r="H16" i="1"/>
  <c r="S15" i="1"/>
  <c r="P15" i="1"/>
  <c r="L15" i="1"/>
  <c r="H15" i="1"/>
  <c r="S14" i="1"/>
  <c r="P14" i="1"/>
  <c r="L14" i="1"/>
  <c r="H14" i="1"/>
  <c r="S13" i="1"/>
  <c r="P13" i="1"/>
  <c r="L13" i="1"/>
  <c r="H13" i="1"/>
  <c r="S12" i="1"/>
  <c r="P12" i="1"/>
  <c r="L12" i="1"/>
  <c r="H12" i="1"/>
  <c r="S11" i="1"/>
  <c r="P11" i="1"/>
  <c r="L11" i="1"/>
  <c r="H11" i="1"/>
  <c r="S10" i="1"/>
  <c r="P10" i="1"/>
  <c r="L10" i="1"/>
  <c r="H10" i="1"/>
  <c r="S9" i="1"/>
  <c r="P9" i="1"/>
  <c r="L9" i="1"/>
  <c r="H9" i="1"/>
  <c r="S8" i="1"/>
  <c r="P8" i="1"/>
  <c r="L8" i="1"/>
  <c r="H8" i="1"/>
  <c r="S7" i="1"/>
  <c r="P7" i="1"/>
  <c r="L7" i="1"/>
  <c r="H7" i="1"/>
  <c r="S6" i="1"/>
  <c r="P6" i="1"/>
  <c r="L6" i="1"/>
  <c r="H6" i="1"/>
  <c r="S5" i="1"/>
  <c r="P5" i="1"/>
  <c r="L5" i="1"/>
  <c r="H5" i="1"/>
  <c r="S18" i="1"/>
  <c r="P18" i="1"/>
  <c r="L18" i="1"/>
  <c r="H18" i="1"/>
  <c r="U15" i="1" l="1"/>
  <c r="U14" i="1"/>
  <c r="U16" i="1"/>
  <c r="U10" i="1"/>
  <c r="U5" i="1"/>
  <c r="U13" i="1"/>
  <c r="U7" i="1"/>
  <c r="U11" i="1"/>
  <c r="U12" i="1"/>
  <c r="U9" i="1"/>
  <c r="U6" i="1"/>
  <c r="U8" i="1"/>
  <c r="S20" i="1"/>
  <c r="S21" i="1"/>
  <c r="S22" i="1"/>
  <c r="S23" i="1"/>
  <c r="S24" i="1"/>
  <c r="S25" i="1"/>
  <c r="S26" i="1"/>
  <c r="P19" i="1" l="1"/>
  <c r="P20" i="1"/>
  <c r="P21" i="1"/>
  <c r="P22" i="1"/>
  <c r="P23" i="1"/>
  <c r="P24" i="1"/>
  <c r="P25" i="1"/>
  <c r="P26" i="1"/>
  <c r="H19" i="1" l="1"/>
  <c r="H20" i="1"/>
  <c r="H21" i="1"/>
  <c r="H22" i="1"/>
  <c r="H23" i="1"/>
  <c r="H24" i="1"/>
  <c r="H25" i="1"/>
  <c r="H26" i="1"/>
  <c r="D30" i="1" l="1"/>
  <c r="G30" i="1"/>
  <c r="I28" i="1"/>
  <c r="I30" i="1" s="1"/>
  <c r="K30" i="1"/>
  <c r="R30" i="1"/>
  <c r="S19" i="1"/>
  <c r="L19" i="1"/>
  <c r="L20" i="1"/>
  <c r="L21" i="1"/>
  <c r="L22" i="1"/>
  <c r="L23" i="1"/>
  <c r="L24" i="1"/>
  <c r="L25" i="1"/>
  <c r="L26" i="1"/>
  <c r="L28" i="1" l="1"/>
  <c r="L30" i="1" s="1"/>
  <c r="S28" i="1"/>
  <c r="S30" i="1" s="1"/>
  <c r="H30" i="1"/>
  <c r="U28" i="1" l="1"/>
  <c r="U30" i="1" s="1"/>
</calcChain>
</file>

<file path=xl/sharedStrings.xml><?xml version="1.0" encoding="utf-8"?>
<sst xmlns="http://schemas.openxmlformats.org/spreadsheetml/2006/main" count="86" uniqueCount="68">
  <si>
    <t>Nr</t>
  </si>
  <si>
    <t>Anzahl</t>
  </si>
  <si>
    <t>Einzelpreis</t>
  </si>
  <si>
    <t>Gesamtpreis</t>
  </si>
  <si>
    <t>Wartungskosten p.a.</t>
  </si>
  <si>
    <t>AMEOS Klinikum Lübeck II</t>
  </si>
  <si>
    <t>AMEOS Klinika Heiligenhafen, Preetz, Kiel und Oldenburg</t>
  </si>
  <si>
    <t>AMEOS Klinika Neustadt, Eutin, und Lübeck I</t>
  </si>
  <si>
    <t>AMEOS Klinika Oberhausen</t>
  </si>
  <si>
    <t>AMEOS Klinikum Halberstadt</t>
  </si>
  <si>
    <t>AMEOS Klinikum Bad Salzuflen</t>
  </si>
  <si>
    <t>AMEOS Klinikum am Bürgerpark Bremerhaven</t>
  </si>
  <si>
    <t>AMEOS Klinikum Seepark Geestland</t>
  </si>
  <si>
    <t>AMEOS Klinikum Kaiserstuhl</t>
  </si>
  <si>
    <t>AMEOS Klinika Anklam und Ueckermünde, Tagesklinik Pasewalk</t>
  </si>
  <si>
    <t>AMEOS Klinikum Hildesheim</t>
  </si>
  <si>
    <t>AMEOS Klinikum Hameln</t>
  </si>
  <si>
    <t>AMEOS Klinikum Dr. Heines (Bremen)</t>
  </si>
  <si>
    <t>AMEOS Klinikum Haldensleben (Somatik)</t>
  </si>
  <si>
    <t>AMEOS Klinikum Bernburg</t>
  </si>
  <si>
    <t>AMEOS Klinika Aschersleben und Staßfurt</t>
  </si>
  <si>
    <t>AMEOS Klinikum Schönebeck</t>
  </si>
  <si>
    <t>AMEOS Klinikum Haldensleben (Psych)</t>
  </si>
  <si>
    <t>AMEOS Klinikum Osnabrück</t>
  </si>
  <si>
    <t>AMEOS Klinika Somatik Eutin, Oldenburg, Middelburg und Fehmarn</t>
  </si>
  <si>
    <t>Standort</t>
  </si>
  <si>
    <t xml:space="preserve">Bettenanzahl </t>
  </si>
  <si>
    <t>Trägergesellschaft</t>
  </si>
  <si>
    <t xml:space="preserve">AMEOS Klinik für Geriatrie Ratzeburg </t>
  </si>
  <si>
    <t>Preise in EUR exkl. MwSt</t>
  </si>
  <si>
    <t>Summe Gesamt für alle Standorte excl. Mwst</t>
  </si>
  <si>
    <t>Summe Gesamt für alle Standorte inkl. Mwst</t>
  </si>
  <si>
    <t>Kalkulatorisch</t>
  </si>
  <si>
    <t>Übernachtungspauschale je Person / Übernachtung</t>
  </si>
  <si>
    <t xml:space="preserve">Hin-Rückreisepauschale Euro je Person </t>
  </si>
  <si>
    <t>Reisekostenangaben</t>
  </si>
  <si>
    <t>Abrechnung nach Aufwand</t>
  </si>
  <si>
    <t>Gesamtpreis= Einzelpreis x Anzahl</t>
  </si>
  <si>
    <t xml:space="preserve">AMEOS Krankenhausgesellschaft Baden mbH </t>
  </si>
  <si>
    <t xml:space="preserve">AMEOS Krankenhausgesellschaft Bremen mbH </t>
  </si>
  <si>
    <t xml:space="preserve">AMEOS Klinikum Bremerhaven mbH </t>
  </si>
  <si>
    <t xml:space="preserve">AMEOS Krankenhausgesellschaft Vorpommern mbH </t>
  </si>
  <si>
    <t xml:space="preserve">AMEOS Krankenhausgesellschaft Niedersachsen mbH </t>
  </si>
  <si>
    <t>AMEOS Krankenhausgesellschaft Niedersachsen mbH</t>
  </si>
  <si>
    <t xml:space="preserve">AMEOS Klinikum Geestland GmbH </t>
  </si>
  <si>
    <t xml:space="preserve">AMEOS Krankenhausgesellschaft Oberhausen mbH </t>
  </si>
  <si>
    <t xml:space="preserve">AMEOS Klinikum Bad Salzuflen GmbH &amp; Co. KG </t>
  </si>
  <si>
    <t xml:space="preserve">AMEOS Klinikum Haldensleben GmbH </t>
  </si>
  <si>
    <t xml:space="preserve">AMEOS Klinikum Bernburg GmbH </t>
  </si>
  <si>
    <t xml:space="preserve">AMEOS Klinikum Schönebeck GmbH </t>
  </si>
  <si>
    <t xml:space="preserve">AMEOS Klinikum Aschersleben-Staßfurt GmbH </t>
  </si>
  <si>
    <t xml:space="preserve">AMEOS Klinikum Halberstadt GmbH </t>
  </si>
  <si>
    <t xml:space="preserve">AMEOS Krankenhausgesellschaft Holstein mbH </t>
  </si>
  <si>
    <t xml:space="preserve">AMEOS Klinika Lübeck GmbH </t>
  </si>
  <si>
    <t xml:space="preserve">Klinik für Geriatrie Ratzeburg GmbH </t>
  </si>
  <si>
    <t>Institutionskennzeichen (IK Nummer)</t>
  </si>
  <si>
    <t>AMEOS Klinikum St. Elisabeth Neuburg</t>
  </si>
  <si>
    <t>tbd</t>
  </si>
  <si>
    <t>Art</t>
  </si>
  <si>
    <t>Hardwarekosten</t>
  </si>
  <si>
    <r>
      <t xml:space="preserve">Schulungskosten
</t>
    </r>
    <r>
      <rPr>
        <sz val="10"/>
        <color theme="1"/>
        <rFont val="Arial"/>
        <family val="2"/>
      </rPr>
      <t>(Schulungstag entspricht 8 Stunden, ohne Teilnehmerbegrenzung, inkl. Lernmaterial und ohne Reisekosten)</t>
    </r>
  </si>
  <si>
    <r>
      <t xml:space="preserve">Implementierungskosten
</t>
    </r>
    <r>
      <rPr>
        <sz val="10"/>
        <color theme="1"/>
        <rFont val="Arial"/>
        <family val="2"/>
      </rPr>
      <t>(8 Stunden pro Arbeitstag, 
ohne Reisekosten)</t>
    </r>
  </si>
  <si>
    <t>Anlage 6 Preisblatt</t>
  </si>
  <si>
    <t>Lizenzkosten</t>
  </si>
  <si>
    <t>Gesamtkosten=
 Lizenzkosten p.a. * 4
 + Wartungskosten p.a. * 4
+ Schulungskosten  
+ Implementierungskosten</t>
  </si>
  <si>
    <t>Gesamtkosten für 4 Jahre</t>
  </si>
  <si>
    <t xml:space="preserve">AMEOS KHG Ostholstein mbH </t>
  </si>
  <si>
    <t>AMEOS KHG Neuburg 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</si>
</sst>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164" fontId="4" fillId="2" borderId="1" xfId="1" applyNumberFormat="1" applyFont="1" applyFill="1" applyBorder="1" applyAlignment="1">
      <alignment vertic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4" fillId="4" borderId="5" xfId="1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4" fillId="5" borderId="0" xfId="0" quotePrefix="1" applyFont="1" applyFill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5" borderId="0" xfId="0" applyFont="1" applyFill="1" applyAlignment="1">
      <alignment horizontal="left"/>
    </xf>
    <xf numFmtId="0" fontId="3" fillId="5" borderId="0" xfId="0" applyFont="1" applyFill="1"/>
    <xf numFmtId="0" fontId="2" fillId="0" borderId="0" xfId="0" applyFont="1" applyAlignment="1">
      <alignment horizontal="left"/>
    </xf>
    <xf numFmtId="0" fontId="3" fillId="3" borderId="12" xfId="0" applyFont="1" applyFill="1" applyBorder="1" applyAlignment="1">
      <alignment horizontal="center" vertical="top"/>
    </xf>
    <xf numFmtId="0" fontId="2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5" borderId="0" xfId="0" applyFont="1" applyFill="1"/>
    <xf numFmtId="44" fontId="2" fillId="4" borderId="4" xfId="2" applyFont="1" applyFill="1" applyBorder="1"/>
    <xf numFmtId="44" fontId="2" fillId="3" borderId="6" xfId="2" applyFont="1" applyFill="1" applyBorder="1"/>
    <xf numFmtId="44" fontId="2" fillId="4" borderId="12" xfId="2" applyFont="1" applyFill="1" applyBorder="1"/>
    <xf numFmtId="44" fontId="2" fillId="3" borderId="8" xfId="2" applyFont="1" applyFill="1" applyBorder="1"/>
    <xf numFmtId="44" fontId="2" fillId="3" borderId="15" xfId="2" applyFont="1" applyFill="1" applyBorder="1"/>
    <xf numFmtId="44" fontId="2" fillId="4" borderId="7" xfId="2" applyFont="1" applyFill="1" applyBorder="1"/>
    <xf numFmtId="44" fontId="2" fillId="4" borderId="13" xfId="2" applyFont="1" applyFill="1" applyBorder="1"/>
    <xf numFmtId="164" fontId="2" fillId="0" borderId="0" xfId="1" applyNumberFormat="1" applyFont="1"/>
    <xf numFmtId="0" fontId="3" fillId="5" borderId="19" xfId="0" applyFont="1" applyFill="1" applyBorder="1"/>
    <xf numFmtId="0" fontId="3" fillId="5" borderId="20" xfId="0" applyFont="1" applyFill="1" applyBorder="1"/>
    <xf numFmtId="164" fontId="3" fillId="3" borderId="21" xfId="1" applyNumberFormat="1" applyFont="1" applyFill="1" applyBorder="1"/>
    <xf numFmtId="164" fontId="3" fillId="3" borderId="20" xfId="1" applyNumberFormat="1" applyFont="1" applyFill="1" applyBorder="1"/>
    <xf numFmtId="44" fontId="3" fillId="3" borderId="21" xfId="2" applyFont="1" applyFill="1" applyBorder="1"/>
    <xf numFmtId="44" fontId="3" fillId="3" borderId="20" xfId="2" applyFont="1" applyFill="1" applyBorder="1"/>
    <xf numFmtId="44" fontId="3" fillId="3" borderId="2" xfId="2" applyFont="1" applyFill="1" applyBorder="1"/>
    <xf numFmtId="0" fontId="2" fillId="5" borderId="7" xfId="0" applyFont="1" applyFill="1" applyBorder="1"/>
    <xf numFmtId="0" fontId="5" fillId="5" borderId="1" xfId="0" applyFont="1" applyFill="1" applyBorder="1"/>
    <xf numFmtId="0" fontId="2" fillId="5" borderId="9" xfId="0" applyFont="1" applyFill="1" applyBorder="1"/>
    <xf numFmtId="0" fontId="5" fillId="5" borderId="10" xfId="0" applyFont="1" applyFill="1" applyBorder="1"/>
    <xf numFmtId="44" fontId="2" fillId="4" borderId="14" xfId="2" applyFont="1" applyFill="1" applyBorder="1"/>
    <xf numFmtId="0" fontId="2" fillId="6" borderId="1" xfId="0" applyFont="1" applyFill="1" applyBorder="1" applyAlignment="1">
      <alignment vertical="center" wrapText="1"/>
    </xf>
    <xf numFmtId="164" fontId="4" fillId="6" borderId="3" xfId="1" applyNumberFormat="1" applyFont="1" applyFill="1" applyBorder="1" applyAlignment="1">
      <alignment vertical="center" wrapText="1"/>
    </xf>
    <xf numFmtId="44" fontId="2" fillId="4" borderId="9" xfId="2" applyFont="1" applyFill="1" applyBorder="1"/>
    <xf numFmtId="164" fontId="4" fillId="4" borderId="10" xfId="1" applyNumberFormat="1" applyFont="1" applyFill="1" applyBorder="1" applyAlignment="1">
      <alignment vertical="center" wrapText="1"/>
    </xf>
    <xf numFmtId="44" fontId="2" fillId="3" borderId="11" xfId="2" applyFont="1" applyFill="1" applyBorder="1"/>
    <xf numFmtId="164" fontId="4" fillId="2" borderId="10" xfId="1" applyNumberFormat="1" applyFont="1" applyFill="1" applyBorder="1" applyAlignment="1">
      <alignment vertical="center" wrapText="1"/>
    </xf>
    <xf numFmtId="164" fontId="4" fillId="2" borderId="5" xfId="1" applyNumberFormat="1" applyFont="1" applyFill="1" applyBorder="1" applyAlignment="1">
      <alignment vertical="center" wrapText="1"/>
    </xf>
    <xf numFmtId="44" fontId="2" fillId="3" borderId="14" xfId="2" applyFont="1" applyFill="1" applyBorder="1"/>
    <xf numFmtId="1" fontId="4" fillId="6" borderId="30" xfId="1" applyNumberFormat="1" applyFont="1" applyFill="1" applyBorder="1" applyAlignment="1">
      <alignment vertical="center" wrapText="1"/>
    </xf>
    <xf numFmtId="1" fontId="4" fillId="6" borderId="31" xfId="1" applyNumberFormat="1" applyFont="1" applyFill="1" applyBorder="1" applyAlignment="1">
      <alignment horizontal="right" vertical="center" wrapText="1"/>
    </xf>
    <xf numFmtId="1" fontId="4" fillId="0" borderId="24" xfId="1" applyNumberFormat="1" applyFont="1" applyFill="1" applyBorder="1" applyAlignment="1">
      <alignment vertical="center" wrapText="1"/>
    </xf>
    <xf numFmtId="1" fontId="4" fillId="0" borderId="26" xfId="1" applyNumberFormat="1" applyFont="1" applyFill="1" applyBorder="1" applyAlignment="1">
      <alignment vertical="center" wrapText="1"/>
    </xf>
    <xf numFmtId="0" fontId="2" fillId="0" borderId="7" xfId="0" applyFont="1" applyFill="1" applyBorder="1"/>
    <xf numFmtId="0" fontId="3" fillId="3" borderId="1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center" vertical="top"/>
    </xf>
    <xf numFmtId="0" fontId="4" fillId="5" borderId="0" xfId="0" quotePrefix="1" applyFont="1" applyFill="1" applyBorder="1" applyAlignment="1">
      <alignment horizontal="right" wrapText="1"/>
    </xf>
    <xf numFmtId="0" fontId="4" fillId="5" borderId="0" xfId="0" quotePrefix="1" applyFont="1" applyFill="1" applyBorder="1" applyAlignment="1">
      <alignment horizontal="right" wrapText="1"/>
    </xf>
    <xf numFmtId="0" fontId="3" fillId="5" borderId="32" xfId="0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0" borderId="9" xfId="0" applyFont="1" applyFill="1" applyBorder="1"/>
    <xf numFmtId="0" fontId="2" fillId="6" borderId="10" xfId="0" applyFont="1" applyFill="1" applyBorder="1" applyAlignment="1">
      <alignment vertical="center" wrapText="1"/>
    </xf>
    <xf numFmtId="164" fontId="4" fillId="6" borderId="17" xfId="1" applyNumberFormat="1" applyFont="1" applyFill="1" applyBorder="1" applyAlignment="1">
      <alignment vertical="center" wrapText="1"/>
    </xf>
    <xf numFmtId="1" fontId="4" fillId="0" borderId="25" xfId="1" applyNumberFormat="1" applyFont="1" applyFill="1" applyBorder="1" applyAlignment="1">
      <alignment vertical="center" wrapText="1"/>
    </xf>
    <xf numFmtId="0" fontId="2" fillId="5" borderId="23" xfId="0" applyFont="1" applyFill="1" applyBorder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34</xdr:row>
      <xdr:rowOff>127001</xdr:rowOff>
    </xdr:from>
    <xdr:to>
      <xdr:col>1</xdr:col>
      <xdr:colOff>2089710</xdr:colOff>
      <xdr:row>38</xdr:row>
      <xdr:rowOff>71531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5" y="9353177"/>
          <a:ext cx="211623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zoomScale="85" zoomScaleNormal="85" workbookViewId="0">
      <pane xSplit="4" ySplit="4" topLeftCell="E10" activePane="bottomRight" state="frozen"/>
      <selection pane="topRight" activeCell="E1" sqref="E1"/>
      <selection pane="bottomLeft" activeCell="A3" sqref="A3"/>
      <selection pane="bottomRight" activeCell="W21" sqref="W21"/>
    </sheetView>
  </sheetViews>
  <sheetFormatPr baseColWidth="10" defaultColWidth="11.42578125" defaultRowHeight="12.75" x14ac:dyDescent="0.2"/>
  <cols>
    <col min="1" max="1" width="3.28515625" style="7" bestFit="1" customWidth="1"/>
    <col min="2" max="2" width="32.140625" style="7" customWidth="1"/>
    <col min="3" max="3" width="58.5703125" style="7" bestFit="1" customWidth="1"/>
    <col min="4" max="4" width="13.140625" style="7" bestFit="1" customWidth="1"/>
    <col min="5" max="5" width="23.5703125" style="7" customWidth="1"/>
    <col min="6" max="6" width="10.5703125" style="7" bestFit="1" customWidth="1"/>
    <col min="7" max="7" width="7.140625" style="7" bestFit="1" customWidth="1"/>
    <col min="8" max="8" width="13.140625" style="7" bestFit="1" customWidth="1"/>
    <col min="9" max="9" width="19.5703125" style="7" bestFit="1" customWidth="1"/>
    <col min="10" max="10" width="10.5703125" style="7" bestFit="1" customWidth="1"/>
    <col min="11" max="11" width="7.85546875" style="7" customWidth="1"/>
    <col min="12" max="12" width="14" style="7" bestFit="1" customWidth="1"/>
    <col min="13" max="15" width="13.85546875" style="7" customWidth="1"/>
    <col min="16" max="16" width="18.42578125" style="7" customWidth="1"/>
    <col min="17" max="17" width="11" style="7" bestFit="1" customWidth="1"/>
    <col min="18" max="18" width="7.140625" style="7" bestFit="1" customWidth="1"/>
    <col min="19" max="19" width="14" style="7" bestFit="1" customWidth="1"/>
    <col min="20" max="20" width="2.5703125" style="7" customWidth="1"/>
    <col min="21" max="21" width="23.7109375" style="7" bestFit="1" customWidth="1"/>
    <col min="22" max="22" width="11.42578125" style="7"/>
    <col min="23" max="23" width="31.5703125" style="7" bestFit="1" customWidth="1"/>
    <col min="24" max="24" width="28.42578125" style="7" bestFit="1" customWidth="1"/>
    <col min="25" max="16384" width="11.42578125" style="7"/>
  </cols>
  <sheetData>
    <row r="1" spans="1:24" x14ac:dyDescent="0.2">
      <c r="B1" s="8" t="s">
        <v>62</v>
      </c>
    </row>
    <row r="2" spans="1:24" s="11" customFormat="1" ht="64.5" customHeight="1" thickBot="1" x14ac:dyDescent="0.25">
      <c r="A2" s="9"/>
      <c r="B2" s="10" t="s">
        <v>29</v>
      </c>
      <c r="C2" s="9"/>
      <c r="D2" s="9"/>
      <c r="E2" s="9"/>
      <c r="F2" s="73" t="s">
        <v>37</v>
      </c>
      <c r="G2" s="73"/>
      <c r="H2" s="73"/>
      <c r="I2" s="5"/>
      <c r="J2" s="73" t="s">
        <v>37</v>
      </c>
      <c r="K2" s="73"/>
      <c r="L2" s="73"/>
      <c r="M2" s="74"/>
      <c r="N2" s="74"/>
      <c r="O2" s="74"/>
      <c r="P2" s="74"/>
      <c r="Q2" s="73" t="s">
        <v>37</v>
      </c>
      <c r="R2" s="73"/>
      <c r="S2" s="73"/>
      <c r="T2" s="5"/>
      <c r="U2" s="6" t="s">
        <v>64</v>
      </c>
      <c r="V2" s="9"/>
      <c r="W2" s="9"/>
      <c r="X2" s="9"/>
    </row>
    <row r="3" spans="1:24" s="14" customFormat="1" ht="57" customHeight="1" x14ac:dyDescent="0.25">
      <c r="A3" s="68" t="s">
        <v>0</v>
      </c>
      <c r="B3" s="60" t="s">
        <v>27</v>
      </c>
      <c r="C3" s="60" t="s">
        <v>25</v>
      </c>
      <c r="D3" s="62" t="s">
        <v>26</v>
      </c>
      <c r="E3" s="64" t="s">
        <v>55</v>
      </c>
      <c r="F3" s="56" t="s">
        <v>63</v>
      </c>
      <c r="G3" s="57"/>
      <c r="H3" s="58"/>
      <c r="I3" s="12" t="s">
        <v>4</v>
      </c>
      <c r="J3" s="59" t="s">
        <v>60</v>
      </c>
      <c r="K3" s="57"/>
      <c r="L3" s="58"/>
      <c r="M3" s="70" t="s">
        <v>59</v>
      </c>
      <c r="N3" s="71"/>
      <c r="O3" s="71"/>
      <c r="P3" s="72"/>
      <c r="Q3" s="59" t="s">
        <v>61</v>
      </c>
      <c r="R3" s="57"/>
      <c r="S3" s="58"/>
      <c r="T3" s="75"/>
      <c r="U3" s="12" t="s">
        <v>65</v>
      </c>
      <c r="V3" s="13"/>
      <c r="W3" s="13"/>
      <c r="X3" s="13"/>
    </row>
    <row r="4" spans="1:24" ht="13.5" thickBot="1" x14ac:dyDescent="0.25">
      <c r="A4" s="69"/>
      <c r="B4" s="61"/>
      <c r="C4" s="61"/>
      <c r="D4" s="63"/>
      <c r="E4" s="65"/>
      <c r="F4" s="15" t="s">
        <v>2</v>
      </c>
      <c r="G4" s="16" t="s">
        <v>1</v>
      </c>
      <c r="H4" s="17" t="s">
        <v>3</v>
      </c>
      <c r="I4" s="18" t="s">
        <v>3</v>
      </c>
      <c r="J4" s="15" t="s">
        <v>2</v>
      </c>
      <c r="K4" s="16" t="s">
        <v>1</v>
      </c>
      <c r="L4" s="17" t="s">
        <v>3</v>
      </c>
      <c r="M4" s="19" t="s">
        <v>1</v>
      </c>
      <c r="N4" s="19" t="s">
        <v>58</v>
      </c>
      <c r="O4" s="19" t="s">
        <v>2</v>
      </c>
      <c r="P4" s="19" t="s">
        <v>3</v>
      </c>
      <c r="Q4" s="15" t="s">
        <v>2</v>
      </c>
      <c r="R4" s="16" t="s">
        <v>1</v>
      </c>
      <c r="S4" s="18" t="s">
        <v>3</v>
      </c>
      <c r="T4" s="76"/>
      <c r="U4" s="18" t="s">
        <v>32</v>
      </c>
      <c r="V4" s="20"/>
      <c r="W4" s="20"/>
      <c r="X4" s="20"/>
    </row>
    <row r="5" spans="1:24" ht="25.5" x14ac:dyDescent="0.2">
      <c r="A5" s="53">
        <v>1</v>
      </c>
      <c r="B5" s="41" t="s">
        <v>45</v>
      </c>
      <c r="C5" s="41" t="s">
        <v>8</v>
      </c>
      <c r="D5" s="42">
        <v>570</v>
      </c>
      <c r="E5" s="49">
        <v>260510791</v>
      </c>
      <c r="F5" s="26"/>
      <c r="G5" s="2"/>
      <c r="H5" s="24">
        <f t="shared" ref="H5:H17" si="0">F5*G5</f>
        <v>0</v>
      </c>
      <c r="I5" s="27"/>
      <c r="J5" s="26"/>
      <c r="K5" s="1">
        <v>2</v>
      </c>
      <c r="L5" s="24">
        <f t="shared" ref="L5:L17" si="1">J5*K5</f>
        <v>0</v>
      </c>
      <c r="M5" s="27"/>
      <c r="N5" s="27"/>
      <c r="O5" s="27"/>
      <c r="P5" s="24">
        <f t="shared" ref="P5:P17" si="2">O5*M5</f>
        <v>0</v>
      </c>
      <c r="Q5" s="26"/>
      <c r="R5" s="2"/>
      <c r="S5" s="24">
        <f t="shared" ref="S5:S17" si="3">Q5*R5</f>
        <v>0</v>
      </c>
      <c r="T5" s="77"/>
      <c r="U5" s="25">
        <f t="shared" ref="U5:U17" si="4">H5*4+I5*4+L5+S5</f>
        <v>0</v>
      </c>
      <c r="V5" s="20"/>
      <c r="W5" s="20"/>
      <c r="X5" s="20"/>
    </row>
    <row r="6" spans="1:24" x14ac:dyDescent="0.2">
      <c r="A6" s="53">
        <v>2</v>
      </c>
      <c r="B6" s="41" t="s">
        <v>51</v>
      </c>
      <c r="C6" s="41" t="s">
        <v>9</v>
      </c>
      <c r="D6" s="42">
        <v>277</v>
      </c>
      <c r="E6" s="49">
        <v>261530252</v>
      </c>
      <c r="F6" s="26"/>
      <c r="G6" s="2"/>
      <c r="H6" s="24">
        <f t="shared" si="0"/>
        <v>0</v>
      </c>
      <c r="I6" s="27"/>
      <c r="J6" s="26"/>
      <c r="K6" s="1">
        <v>2</v>
      </c>
      <c r="L6" s="24">
        <f t="shared" si="1"/>
        <v>0</v>
      </c>
      <c r="M6" s="27"/>
      <c r="N6" s="27"/>
      <c r="O6" s="27"/>
      <c r="P6" s="24">
        <f t="shared" si="2"/>
        <v>0</v>
      </c>
      <c r="Q6" s="26"/>
      <c r="R6" s="2"/>
      <c r="S6" s="24">
        <f t="shared" si="3"/>
        <v>0</v>
      </c>
      <c r="T6" s="77"/>
      <c r="U6" s="25">
        <f t="shared" si="4"/>
        <v>0</v>
      </c>
      <c r="V6" s="20"/>
      <c r="W6" s="20"/>
      <c r="X6" s="20"/>
    </row>
    <row r="7" spans="1:24" x14ac:dyDescent="0.2">
      <c r="A7" s="53">
        <v>3</v>
      </c>
      <c r="B7" s="41" t="s">
        <v>44</v>
      </c>
      <c r="C7" s="41" t="s">
        <v>12</v>
      </c>
      <c r="D7" s="42">
        <v>263</v>
      </c>
      <c r="E7" s="49">
        <v>260330258</v>
      </c>
      <c r="F7" s="26"/>
      <c r="G7" s="2"/>
      <c r="H7" s="24">
        <f t="shared" si="0"/>
        <v>0</v>
      </c>
      <c r="I7" s="27"/>
      <c r="J7" s="26"/>
      <c r="K7" s="1">
        <v>2</v>
      </c>
      <c r="L7" s="24">
        <f t="shared" si="1"/>
        <v>0</v>
      </c>
      <c r="M7" s="27"/>
      <c r="N7" s="27"/>
      <c r="O7" s="27"/>
      <c r="P7" s="24">
        <f t="shared" si="2"/>
        <v>0</v>
      </c>
      <c r="Q7" s="26"/>
      <c r="R7" s="2"/>
      <c r="S7" s="24">
        <f t="shared" si="3"/>
        <v>0</v>
      </c>
      <c r="T7" s="77"/>
      <c r="U7" s="25">
        <f t="shared" si="4"/>
        <v>0</v>
      </c>
      <c r="V7" s="20"/>
      <c r="W7" s="20"/>
      <c r="X7" s="20"/>
    </row>
    <row r="8" spans="1:24" ht="25.5" x14ac:dyDescent="0.2">
      <c r="A8" s="53">
        <v>4</v>
      </c>
      <c r="B8" s="41" t="s">
        <v>43</v>
      </c>
      <c r="C8" s="41" t="s">
        <v>15</v>
      </c>
      <c r="D8" s="42">
        <v>483</v>
      </c>
      <c r="E8" s="49">
        <v>260321509</v>
      </c>
      <c r="F8" s="26"/>
      <c r="G8" s="2"/>
      <c r="H8" s="24">
        <f t="shared" si="0"/>
        <v>0</v>
      </c>
      <c r="I8" s="27"/>
      <c r="J8" s="26"/>
      <c r="K8" s="1">
        <v>2</v>
      </c>
      <c r="L8" s="24">
        <f t="shared" si="1"/>
        <v>0</v>
      </c>
      <c r="M8" s="27"/>
      <c r="N8" s="27"/>
      <c r="O8" s="27"/>
      <c r="P8" s="24">
        <f t="shared" si="2"/>
        <v>0</v>
      </c>
      <c r="Q8" s="26"/>
      <c r="R8" s="2"/>
      <c r="S8" s="24">
        <f t="shared" si="3"/>
        <v>0</v>
      </c>
      <c r="T8" s="77"/>
      <c r="U8" s="25">
        <f t="shared" si="4"/>
        <v>0</v>
      </c>
      <c r="V8" s="20"/>
      <c r="W8" s="20"/>
      <c r="X8" s="20"/>
    </row>
    <row r="9" spans="1:24" ht="25.5" x14ac:dyDescent="0.2">
      <c r="A9" s="53">
        <v>5</v>
      </c>
      <c r="B9" s="41" t="s">
        <v>39</v>
      </c>
      <c r="C9" s="41" t="s">
        <v>17</v>
      </c>
      <c r="D9" s="42">
        <v>234</v>
      </c>
      <c r="E9" s="49">
        <v>260400117</v>
      </c>
      <c r="F9" s="26"/>
      <c r="G9" s="2"/>
      <c r="H9" s="24">
        <f t="shared" si="0"/>
        <v>0</v>
      </c>
      <c r="I9" s="27"/>
      <c r="J9" s="26"/>
      <c r="K9" s="1">
        <v>2</v>
      </c>
      <c r="L9" s="24">
        <f t="shared" si="1"/>
        <v>0</v>
      </c>
      <c r="M9" s="27"/>
      <c r="N9" s="27"/>
      <c r="O9" s="27"/>
      <c r="P9" s="24">
        <f t="shared" si="2"/>
        <v>0</v>
      </c>
      <c r="Q9" s="26"/>
      <c r="R9" s="2"/>
      <c r="S9" s="24">
        <f t="shared" si="3"/>
        <v>0</v>
      </c>
      <c r="T9" s="77"/>
      <c r="U9" s="25">
        <f t="shared" si="4"/>
        <v>0</v>
      </c>
      <c r="V9" s="20"/>
      <c r="W9" s="20"/>
      <c r="X9" s="20"/>
    </row>
    <row r="10" spans="1:24" ht="25.5" x14ac:dyDescent="0.2">
      <c r="A10" s="53">
        <v>6</v>
      </c>
      <c r="B10" s="41" t="s">
        <v>47</v>
      </c>
      <c r="C10" s="41" t="s">
        <v>18</v>
      </c>
      <c r="D10" s="42">
        <v>183</v>
      </c>
      <c r="E10" s="49">
        <v>261501008</v>
      </c>
      <c r="F10" s="26"/>
      <c r="G10" s="2"/>
      <c r="H10" s="24">
        <f t="shared" si="0"/>
        <v>0</v>
      </c>
      <c r="I10" s="27"/>
      <c r="J10" s="26"/>
      <c r="K10" s="1">
        <v>2</v>
      </c>
      <c r="L10" s="24">
        <f t="shared" si="1"/>
        <v>0</v>
      </c>
      <c r="M10" s="27"/>
      <c r="N10" s="27"/>
      <c r="O10" s="27"/>
      <c r="P10" s="24">
        <f t="shared" si="2"/>
        <v>0</v>
      </c>
      <c r="Q10" s="26"/>
      <c r="R10" s="2"/>
      <c r="S10" s="24">
        <f t="shared" si="3"/>
        <v>0</v>
      </c>
      <c r="T10" s="77"/>
      <c r="U10" s="25">
        <f t="shared" si="4"/>
        <v>0</v>
      </c>
      <c r="V10" s="20"/>
      <c r="W10" s="20"/>
      <c r="X10" s="20"/>
    </row>
    <row r="11" spans="1:24" x14ac:dyDescent="0.2">
      <c r="A11" s="53">
        <v>7</v>
      </c>
      <c r="B11" s="41" t="s">
        <v>48</v>
      </c>
      <c r="C11" s="41" t="s">
        <v>19</v>
      </c>
      <c r="D11" s="42">
        <v>245</v>
      </c>
      <c r="E11" s="49">
        <v>261500449</v>
      </c>
      <c r="F11" s="26"/>
      <c r="G11" s="2"/>
      <c r="H11" s="24">
        <f t="shared" si="0"/>
        <v>0</v>
      </c>
      <c r="I11" s="27"/>
      <c r="J11" s="26"/>
      <c r="K11" s="1">
        <v>2</v>
      </c>
      <c r="L11" s="24">
        <f t="shared" si="1"/>
        <v>0</v>
      </c>
      <c r="M11" s="27"/>
      <c r="N11" s="27"/>
      <c r="O11" s="27"/>
      <c r="P11" s="24">
        <f t="shared" si="2"/>
        <v>0</v>
      </c>
      <c r="Q11" s="26"/>
      <c r="R11" s="2"/>
      <c r="S11" s="24">
        <f t="shared" si="3"/>
        <v>0</v>
      </c>
      <c r="T11" s="77"/>
      <c r="U11" s="25">
        <f t="shared" si="4"/>
        <v>0</v>
      </c>
      <c r="V11" s="20"/>
      <c r="W11" s="20"/>
      <c r="X11" s="20"/>
    </row>
    <row r="12" spans="1:24" ht="25.5" x14ac:dyDescent="0.2">
      <c r="A12" s="53">
        <v>8</v>
      </c>
      <c r="B12" s="41" t="s">
        <v>50</v>
      </c>
      <c r="C12" s="41" t="s">
        <v>20</v>
      </c>
      <c r="D12" s="42">
        <v>407</v>
      </c>
      <c r="E12" s="49">
        <v>261500358</v>
      </c>
      <c r="F12" s="26"/>
      <c r="G12" s="2"/>
      <c r="H12" s="24">
        <f t="shared" si="0"/>
        <v>0</v>
      </c>
      <c r="I12" s="27"/>
      <c r="J12" s="26"/>
      <c r="K12" s="1">
        <v>2</v>
      </c>
      <c r="L12" s="24">
        <f t="shared" si="1"/>
        <v>0</v>
      </c>
      <c r="M12" s="27"/>
      <c r="N12" s="27"/>
      <c r="O12" s="27"/>
      <c r="P12" s="24">
        <f t="shared" si="2"/>
        <v>0</v>
      </c>
      <c r="Q12" s="26"/>
      <c r="R12" s="2"/>
      <c r="S12" s="24">
        <f t="shared" si="3"/>
        <v>0</v>
      </c>
      <c r="T12" s="77"/>
      <c r="U12" s="25">
        <f t="shared" si="4"/>
        <v>0</v>
      </c>
      <c r="V12" s="20"/>
      <c r="W12" s="20"/>
      <c r="X12" s="20"/>
    </row>
    <row r="13" spans="1:24" ht="25.5" x14ac:dyDescent="0.2">
      <c r="A13" s="53">
        <v>9</v>
      </c>
      <c r="B13" s="41" t="s">
        <v>49</v>
      </c>
      <c r="C13" s="41" t="s">
        <v>21</v>
      </c>
      <c r="D13" s="42">
        <v>245</v>
      </c>
      <c r="E13" s="49">
        <v>261500542</v>
      </c>
      <c r="F13" s="26"/>
      <c r="G13" s="2"/>
      <c r="H13" s="24">
        <f t="shared" si="0"/>
        <v>0</v>
      </c>
      <c r="I13" s="27"/>
      <c r="J13" s="26"/>
      <c r="K13" s="1">
        <v>2</v>
      </c>
      <c r="L13" s="24">
        <f t="shared" si="1"/>
        <v>0</v>
      </c>
      <c r="M13" s="27"/>
      <c r="N13" s="27"/>
      <c r="O13" s="27"/>
      <c r="P13" s="24">
        <f t="shared" si="2"/>
        <v>0</v>
      </c>
      <c r="Q13" s="26"/>
      <c r="R13" s="2"/>
      <c r="S13" s="24">
        <f t="shared" si="3"/>
        <v>0</v>
      </c>
      <c r="T13" s="77"/>
      <c r="U13" s="25">
        <f t="shared" si="4"/>
        <v>0</v>
      </c>
      <c r="V13" s="20"/>
      <c r="W13" s="20"/>
      <c r="X13" s="20"/>
    </row>
    <row r="14" spans="1:24" ht="25.5" x14ac:dyDescent="0.2">
      <c r="A14" s="53">
        <v>10</v>
      </c>
      <c r="B14" s="41" t="s">
        <v>47</v>
      </c>
      <c r="C14" s="41" t="s">
        <v>22</v>
      </c>
      <c r="D14" s="42">
        <v>235</v>
      </c>
      <c r="E14" s="49">
        <v>261530230</v>
      </c>
      <c r="F14" s="26"/>
      <c r="G14" s="2"/>
      <c r="H14" s="24">
        <f t="shared" si="0"/>
        <v>0</v>
      </c>
      <c r="I14" s="27"/>
      <c r="J14" s="26"/>
      <c r="K14" s="1">
        <v>2</v>
      </c>
      <c r="L14" s="24">
        <f t="shared" si="1"/>
        <v>0</v>
      </c>
      <c r="M14" s="27"/>
      <c r="N14" s="27"/>
      <c r="O14" s="27"/>
      <c r="P14" s="24">
        <f t="shared" si="2"/>
        <v>0</v>
      </c>
      <c r="Q14" s="26"/>
      <c r="R14" s="2"/>
      <c r="S14" s="24">
        <f t="shared" si="3"/>
        <v>0</v>
      </c>
      <c r="T14" s="77"/>
      <c r="U14" s="25">
        <f t="shared" si="4"/>
        <v>0</v>
      </c>
      <c r="V14" s="20"/>
      <c r="W14" s="20"/>
      <c r="X14" s="20"/>
    </row>
    <row r="15" spans="1:24" ht="25.5" x14ac:dyDescent="0.2">
      <c r="A15" s="53">
        <v>11</v>
      </c>
      <c r="B15" s="41" t="s">
        <v>42</v>
      </c>
      <c r="C15" s="41" t="s">
        <v>23</v>
      </c>
      <c r="D15" s="42">
        <v>420</v>
      </c>
      <c r="E15" s="49">
        <v>260342310</v>
      </c>
      <c r="F15" s="26"/>
      <c r="G15" s="2"/>
      <c r="H15" s="24">
        <f t="shared" si="0"/>
        <v>0</v>
      </c>
      <c r="I15" s="27"/>
      <c r="J15" s="26"/>
      <c r="K15" s="1">
        <v>2</v>
      </c>
      <c r="L15" s="24">
        <f t="shared" si="1"/>
        <v>0</v>
      </c>
      <c r="M15" s="27"/>
      <c r="N15" s="27"/>
      <c r="O15" s="27"/>
      <c r="P15" s="24">
        <f t="shared" si="2"/>
        <v>0</v>
      </c>
      <c r="Q15" s="26"/>
      <c r="R15" s="2"/>
      <c r="S15" s="24">
        <f t="shared" si="3"/>
        <v>0</v>
      </c>
      <c r="T15" s="77"/>
      <c r="U15" s="25">
        <f t="shared" si="4"/>
        <v>0</v>
      </c>
      <c r="V15" s="20"/>
      <c r="W15" s="20"/>
      <c r="X15" s="20"/>
    </row>
    <row r="16" spans="1:24" ht="15" customHeight="1" x14ac:dyDescent="0.2">
      <c r="A16" s="53">
        <v>12</v>
      </c>
      <c r="B16" s="41" t="s">
        <v>66</v>
      </c>
      <c r="C16" s="41" t="s">
        <v>24</v>
      </c>
      <c r="D16" s="42">
        <v>476</v>
      </c>
      <c r="E16" s="49">
        <v>260100626</v>
      </c>
      <c r="F16" s="26"/>
      <c r="G16" s="2"/>
      <c r="H16" s="24">
        <f t="shared" si="0"/>
        <v>0</v>
      </c>
      <c r="I16" s="27"/>
      <c r="J16" s="26"/>
      <c r="K16" s="1">
        <v>2</v>
      </c>
      <c r="L16" s="24">
        <f t="shared" si="1"/>
        <v>0</v>
      </c>
      <c r="M16" s="27"/>
      <c r="N16" s="27"/>
      <c r="O16" s="27"/>
      <c r="P16" s="24">
        <f t="shared" si="2"/>
        <v>0</v>
      </c>
      <c r="Q16" s="26"/>
      <c r="R16" s="2"/>
      <c r="S16" s="24">
        <f t="shared" si="3"/>
        <v>0</v>
      </c>
      <c r="T16" s="77"/>
      <c r="U16" s="25">
        <f t="shared" si="4"/>
        <v>0</v>
      </c>
      <c r="V16" s="20"/>
      <c r="W16" s="20"/>
      <c r="X16" s="20"/>
    </row>
    <row r="17" spans="1:24" ht="27" customHeight="1" thickBot="1" x14ac:dyDescent="0.25">
      <c r="A17" s="53">
        <v>13</v>
      </c>
      <c r="B17" s="41" t="s">
        <v>67</v>
      </c>
      <c r="C17" s="41" t="s">
        <v>56</v>
      </c>
      <c r="D17" s="42" t="s">
        <v>57</v>
      </c>
      <c r="E17" s="50" t="s">
        <v>57</v>
      </c>
      <c r="F17" s="43"/>
      <c r="G17" s="44"/>
      <c r="H17" s="45">
        <f t="shared" si="0"/>
        <v>0</v>
      </c>
      <c r="I17" s="40"/>
      <c r="J17" s="43"/>
      <c r="K17" s="46">
        <v>2</v>
      </c>
      <c r="L17" s="45">
        <f t="shared" si="1"/>
        <v>0</v>
      </c>
      <c r="M17" s="40"/>
      <c r="N17" s="40"/>
      <c r="O17" s="40"/>
      <c r="P17" s="45">
        <f t="shared" si="2"/>
        <v>0</v>
      </c>
      <c r="Q17" s="43"/>
      <c r="R17" s="44"/>
      <c r="S17" s="45">
        <f t="shared" si="3"/>
        <v>0</v>
      </c>
      <c r="T17" s="77"/>
      <c r="U17" s="48">
        <f>H17+I17*4+L17+P17+S17</f>
        <v>0</v>
      </c>
      <c r="V17" s="20"/>
      <c r="W17" s="20"/>
      <c r="X17" s="20"/>
    </row>
    <row r="18" spans="1:24" ht="13.5" thickBot="1" x14ac:dyDescent="0.25">
      <c r="A18" s="53">
        <v>14</v>
      </c>
      <c r="B18" s="41" t="s">
        <v>53</v>
      </c>
      <c r="C18" s="41" t="s">
        <v>5</v>
      </c>
      <c r="D18" s="42">
        <v>26</v>
      </c>
      <c r="E18" s="51">
        <v>260102412</v>
      </c>
      <c r="F18" s="21"/>
      <c r="G18" s="3"/>
      <c r="H18" s="22">
        <f>F18*G18</f>
        <v>0</v>
      </c>
      <c r="I18" s="23"/>
      <c r="J18" s="21"/>
      <c r="K18" s="47">
        <v>2</v>
      </c>
      <c r="L18" s="22">
        <f>J18*K18</f>
        <v>0</v>
      </c>
      <c r="M18" s="23"/>
      <c r="N18" s="23"/>
      <c r="O18" s="23"/>
      <c r="P18" s="22">
        <f>O18*M18</f>
        <v>0</v>
      </c>
      <c r="Q18" s="21"/>
      <c r="R18" s="3"/>
      <c r="S18" s="22">
        <f>Q18*R18</f>
        <v>0</v>
      </c>
      <c r="T18" s="77"/>
      <c r="U18" s="48">
        <f t="shared" ref="U18:U26" si="5">H18+I18*4+L18+P18+S18</f>
        <v>0</v>
      </c>
      <c r="V18" s="20"/>
      <c r="W18" s="20"/>
      <c r="X18" s="20"/>
    </row>
    <row r="19" spans="1:24" ht="26.25" thickBot="1" x14ac:dyDescent="0.25">
      <c r="A19" s="53">
        <v>15</v>
      </c>
      <c r="B19" s="41" t="s">
        <v>52</v>
      </c>
      <c r="C19" s="41" t="s">
        <v>6</v>
      </c>
      <c r="D19" s="42">
        <v>365</v>
      </c>
      <c r="E19" s="52">
        <v>260100660</v>
      </c>
      <c r="F19" s="26"/>
      <c r="G19" s="2"/>
      <c r="H19" s="24">
        <f>F19*G19</f>
        <v>0</v>
      </c>
      <c r="I19" s="27"/>
      <c r="J19" s="26"/>
      <c r="K19" s="1">
        <v>2</v>
      </c>
      <c r="L19" s="24">
        <f t="shared" ref="L19:L26" si="6">J19*K19</f>
        <v>0</v>
      </c>
      <c r="M19" s="27"/>
      <c r="N19" s="27"/>
      <c r="O19" s="27"/>
      <c r="P19" s="24">
        <f t="shared" ref="P19:P26" si="7">O19*M19</f>
        <v>0</v>
      </c>
      <c r="Q19" s="26"/>
      <c r="R19" s="2"/>
      <c r="S19" s="24">
        <f>Q19*R19</f>
        <v>0</v>
      </c>
      <c r="T19" s="77"/>
      <c r="U19" s="48">
        <f t="shared" si="5"/>
        <v>0</v>
      </c>
      <c r="V19" s="20"/>
      <c r="W19" s="20"/>
      <c r="X19" s="20"/>
    </row>
    <row r="20" spans="1:24" ht="26.25" thickBot="1" x14ac:dyDescent="0.25">
      <c r="A20" s="53">
        <v>16</v>
      </c>
      <c r="B20" s="41" t="s">
        <v>52</v>
      </c>
      <c r="C20" s="41" t="s">
        <v>7</v>
      </c>
      <c r="D20" s="42">
        <v>282</v>
      </c>
      <c r="E20" s="52">
        <v>260100659</v>
      </c>
      <c r="F20" s="26"/>
      <c r="G20" s="2"/>
      <c r="H20" s="24">
        <f t="shared" ref="H20:H26" si="8">F20*G20</f>
        <v>0</v>
      </c>
      <c r="I20" s="27"/>
      <c r="J20" s="26"/>
      <c r="K20" s="1">
        <v>2</v>
      </c>
      <c r="L20" s="24">
        <f t="shared" si="6"/>
        <v>0</v>
      </c>
      <c r="M20" s="27"/>
      <c r="N20" s="27"/>
      <c r="O20" s="27"/>
      <c r="P20" s="24">
        <f t="shared" si="7"/>
        <v>0</v>
      </c>
      <c r="Q20" s="26"/>
      <c r="R20" s="2"/>
      <c r="S20" s="24">
        <f t="shared" ref="S20:S26" si="9">Q20*R20</f>
        <v>0</v>
      </c>
      <c r="T20" s="77"/>
      <c r="U20" s="48">
        <f t="shared" si="5"/>
        <v>0</v>
      </c>
      <c r="V20" s="20"/>
      <c r="W20" s="20"/>
      <c r="X20" s="20"/>
    </row>
    <row r="21" spans="1:24" ht="26.25" thickBot="1" x14ac:dyDescent="0.25">
      <c r="A21" s="53">
        <v>17</v>
      </c>
      <c r="B21" s="41" t="s">
        <v>46</v>
      </c>
      <c r="C21" s="41" t="s">
        <v>10</v>
      </c>
      <c r="D21" s="42">
        <v>148</v>
      </c>
      <c r="E21" s="52">
        <v>260570453</v>
      </c>
      <c r="F21" s="26"/>
      <c r="G21" s="2"/>
      <c r="H21" s="24">
        <f t="shared" si="8"/>
        <v>0</v>
      </c>
      <c r="I21" s="27"/>
      <c r="J21" s="26"/>
      <c r="K21" s="1">
        <v>2</v>
      </c>
      <c r="L21" s="24">
        <f t="shared" si="6"/>
        <v>0</v>
      </c>
      <c r="M21" s="27"/>
      <c r="N21" s="27"/>
      <c r="O21" s="27"/>
      <c r="P21" s="24">
        <f t="shared" si="7"/>
        <v>0</v>
      </c>
      <c r="Q21" s="26"/>
      <c r="R21" s="2"/>
      <c r="S21" s="24">
        <f t="shared" si="9"/>
        <v>0</v>
      </c>
      <c r="T21" s="77"/>
      <c r="U21" s="48">
        <f t="shared" si="5"/>
        <v>0</v>
      </c>
      <c r="V21" s="20"/>
      <c r="W21" s="20"/>
      <c r="X21" s="20"/>
    </row>
    <row r="22" spans="1:24" ht="13.5" thickBot="1" x14ac:dyDescent="0.25">
      <c r="A22" s="53">
        <v>18</v>
      </c>
      <c r="B22" s="41" t="s">
        <v>40</v>
      </c>
      <c r="C22" s="41" t="s">
        <v>11</v>
      </c>
      <c r="D22" s="42">
        <v>168</v>
      </c>
      <c r="E22" s="52">
        <v>260400195</v>
      </c>
      <c r="F22" s="26"/>
      <c r="G22" s="2"/>
      <c r="H22" s="24">
        <f t="shared" si="8"/>
        <v>0</v>
      </c>
      <c r="I22" s="27"/>
      <c r="J22" s="26"/>
      <c r="K22" s="1">
        <v>2</v>
      </c>
      <c r="L22" s="24">
        <f t="shared" si="6"/>
        <v>0</v>
      </c>
      <c r="M22" s="27"/>
      <c r="N22" s="27"/>
      <c r="O22" s="27"/>
      <c r="P22" s="24">
        <f t="shared" si="7"/>
        <v>0</v>
      </c>
      <c r="Q22" s="26"/>
      <c r="R22" s="2"/>
      <c r="S22" s="24">
        <f t="shared" si="9"/>
        <v>0</v>
      </c>
      <c r="T22" s="77"/>
      <c r="U22" s="48">
        <f t="shared" si="5"/>
        <v>0</v>
      </c>
      <c r="V22" s="20"/>
      <c r="W22" s="20"/>
      <c r="X22" s="20"/>
    </row>
    <row r="23" spans="1:24" ht="26.25" thickBot="1" x14ac:dyDescent="0.25">
      <c r="A23" s="53">
        <v>19</v>
      </c>
      <c r="B23" s="41" t="s">
        <v>38</v>
      </c>
      <c r="C23" s="41" t="s">
        <v>13</v>
      </c>
      <c r="D23" s="42">
        <v>68</v>
      </c>
      <c r="E23" s="52">
        <v>260830399</v>
      </c>
      <c r="F23" s="26"/>
      <c r="G23" s="2"/>
      <c r="H23" s="24">
        <f t="shared" si="8"/>
        <v>0</v>
      </c>
      <c r="I23" s="27"/>
      <c r="J23" s="26"/>
      <c r="K23" s="1">
        <v>2</v>
      </c>
      <c r="L23" s="24">
        <f t="shared" si="6"/>
        <v>0</v>
      </c>
      <c r="M23" s="27"/>
      <c r="N23" s="27"/>
      <c r="O23" s="27"/>
      <c r="P23" s="24">
        <f t="shared" si="7"/>
        <v>0</v>
      </c>
      <c r="Q23" s="26"/>
      <c r="R23" s="2"/>
      <c r="S23" s="24">
        <f t="shared" si="9"/>
        <v>0</v>
      </c>
      <c r="T23" s="77"/>
      <c r="U23" s="48">
        <f t="shared" si="5"/>
        <v>0</v>
      </c>
      <c r="V23" s="20"/>
      <c r="W23" s="20"/>
      <c r="X23" s="20"/>
    </row>
    <row r="24" spans="1:24" ht="26.25" thickBot="1" x14ac:dyDescent="0.25">
      <c r="A24" s="53">
        <v>20</v>
      </c>
      <c r="B24" s="41" t="s">
        <v>41</v>
      </c>
      <c r="C24" s="41" t="s">
        <v>14</v>
      </c>
      <c r="D24" s="42">
        <v>397</v>
      </c>
      <c r="E24" s="52">
        <v>261300802</v>
      </c>
      <c r="F24" s="26"/>
      <c r="G24" s="2"/>
      <c r="H24" s="24">
        <f t="shared" si="8"/>
        <v>0</v>
      </c>
      <c r="I24" s="27"/>
      <c r="J24" s="26"/>
      <c r="K24" s="1">
        <v>2</v>
      </c>
      <c r="L24" s="24">
        <f t="shared" si="6"/>
        <v>0</v>
      </c>
      <c r="M24" s="27"/>
      <c r="N24" s="27"/>
      <c r="O24" s="27"/>
      <c r="P24" s="24">
        <f t="shared" si="7"/>
        <v>0</v>
      </c>
      <c r="Q24" s="26"/>
      <c r="R24" s="2"/>
      <c r="S24" s="24">
        <f t="shared" si="9"/>
        <v>0</v>
      </c>
      <c r="T24" s="77"/>
      <c r="U24" s="48">
        <f t="shared" si="5"/>
        <v>0</v>
      </c>
      <c r="V24" s="20"/>
      <c r="W24" s="20"/>
      <c r="X24" s="20"/>
    </row>
    <row r="25" spans="1:24" ht="26.25" thickBot="1" x14ac:dyDescent="0.25">
      <c r="A25" s="53">
        <v>21</v>
      </c>
      <c r="B25" s="41" t="s">
        <v>43</v>
      </c>
      <c r="C25" s="41" t="s">
        <v>16</v>
      </c>
      <c r="D25" s="42">
        <v>38</v>
      </c>
      <c r="E25" s="52">
        <v>260321634</v>
      </c>
      <c r="F25" s="26"/>
      <c r="G25" s="2"/>
      <c r="H25" s="24">
        <f t="shared" si="8"/>
        <v>0</v>
      </c>
      <c r="I25" s="27"/>
      <c r="J25" s="26"/>
      <c r="K25" s="1">
        <v>2</v>
      </c>
      <c r="L25" s="24">
        <f t="shared" si="6"/>
        <v>0</v>
      </c>
      <c r="M25" s="27"/>
      <c r="N25" s="27"/>
      <c r="O25" s="27"/>
      <c r="P25" s="24">
        <f t="shared" si="7"/>
        <v>0</v>
      </c>
      <c r="Q25" s="26"/>
      <c r="R25" s="2"/>
      <c r="S25" s="24">
        <f t="shared" si="9"/>
        <v>0</v>
      </c>
      <c r="T25" s="77"/>
      <c r="U25" s="48">
        <f t="shared" si="5"/>
        <v>0</v>
      </c>
      <c r="V25" s="20"/>
      <c r="W25" s="20"/>
      <c r="X25" s="20"/>
    </row>
    <row r="26" spans="1:24" ht="13.5" thickBot="1" x14ac:dyDescent="0.25">
      <c r="A26" s="78">
        <v>22</v>
      </c>
      <c r="B26" s="79" t="s">
        <v>54</v>
      </c>
      <c r="C26" s="79" t="s">
        <v>28</v>
      </c>
      <c r="D26" s="80">
        <v>83</v>
      </c>
      <c r="E26" s="81">
        <v>260102058</v>
      </c>
      <c r="F26" s="43"/>
      <c r="G26" s="44"/>
      <c r="H26" s="45">
        <f t="shared" si="8"/>
        <v>0</v>
      </c>
      <c r="I26" s="40"/>
      <c r="J26" s="43"/>
      <c r="K26" s="46">
        <v>2</v>
      </c>
      <c r="L26" s="45">
        <f t="shared" si="6"/>
        <v>0</v>
      </c>
      <c r="M26" s="40"/>
      <c r="N26" s="40"/>
      <c r="O26" s="40"/>
      <c r="P26" s="45">
        <f t="shared" si="7"/>
        <v>0</v>
      </c>
      <c r="Q26" s="43"/>
      <c r="R26" s="44"/>
      <c r="S26" s="45">
        <f t="shared" si="9"/>
        <v>0</v>
      </c>
      <c r="T26" s="82"/>
      <c r="U26" s="48">
        <f t="shared" si="5"/>
        <v>0</v>
      </c>
      <c r="V26" s="20"/>
      <c r="W26" s="20"/>
      <c r="X26" s="20"/>
    </row>
    <row r="27" spans="1:24" ht="7.5" customHeight="1" thickBot="1" x14ac:dyDescent="0.25">
      <c r="D27" s="28"/>
      <c r="E27" s="28"/>
      <c r="G27" s="28"/>
      <c r="K27" s="28"/>
      <c r="R27" s="20"/>
      <c r="S27" s="20"/>
      <c r="T27" s="20"/>
      <c r="V27" s="20"/>
      <c r="W27" s="20"/>
      <c r="X27" s="20"/>
    </row>
    <row r="28" spans="1:24" s="8" customFormat="1" ht="15.75" customHeight="1" thickBot="1" x14ac:dyDescent="0.25">
      <c r="A28" s="29"/>
      <c r="B28" s="66" t="s">
        <v>30</v>
      </c>
      <c r="C28" s="67"/>
      <c r="D28" s="31">
        <f>SUM(D5:D17,D18:D26)</f>
        <v>5613</v>
      </c>
      <c r="E28" s="32"/>
      <c r="F28" s="30"/>
      <c r="G28" s="31">
        <f>SUM(G5:G17,G18:G26)</f>
        <v>0</v>
      </c>
      <c r="H28" s="33">
        <f>SUM(H5:H26)</f>
        <v>0</v>
      </c>
      <c r="I28" s="33">
        <f>SUM(I5:I26)</f>
        <v>0</v>
      </c>
      <c r="J28" s="30"/>
      <c r="K28" s="31">
        <f>SUM(K5:K17,K18:K26)</f>
        <v>44</v>
      </c>
      <c r="L28" s="31">
        <f>SUM(L5:L17,L18:L26)</f>
        <v>0</v>
      </c>
      <c r="M28" s="34"/>
      <c r="N28" s="34"/>
      <c r="O28" s="34"/>
      <c r="P28" s="34"/>
      <c r="Q28" s="30"/>
      <c r="R28" s="31">
        <f>SUM(R5:R17,R18:R26)</f>
        <v>0</v>
      </c>
      <c r="S28" s="31">
        <f>SUM(S5:S17,S18:S26)</f>
        <v>0</v>
      </c>
      <c r="T28" s="20"/>
      <c r="U28" s="35">
        <f>SUM(U5:U26)</f>
        <v>0</v>
      </c>
      <c r="V28" s="10"/>
      <c r="W28" s="10"/>
      <c r="X28" s="10"/>
    </row>
    <row r="29" spans="1:24" ht="6" customHeight="1" thickBo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s="8" customFormat="1" ht="15.75" customHeight="1" thickBot="1" x14ac:dyDescent="0.25">
      <c r="A30" s="29"/>
      <c r="B30" s="66" t="s">
        <v>31</v>
      </c>
      <c r="C30" s="67"/>
      <c r="D30" s="31">
        <f>D28</f>
        <v>5613</v>
      </c>
      <c r="E30" s="32"/>
      <c r="F30" s="30"/>
      <c r="G30" s="31">
        <f>G28</f>
        <v>0</v>
      </c>
      <c r="H30" s="33">
        <f>H28*1.19</f>
        <v>0</v>
      </c>
      <c r="I30" s="33">
        <f>I28*1.19</f>
        <v>0</v>
      </c>
      <c r="J30" s="30"/>
      <c r="K30" s="31">
        <f>K28</f>
        <v>44</v>
      </c>
      <c r="L30" s="33">
        <f>L28*1.19</f>
        <v>0</v>
      </c>
      <c r="M30" s="34"/>
      <c r="N30" s="34"/>
      <c r="O30" s="34"/>
      <c r="P30" s="34"/>
      <c r="Q30" s="30"/>
      <c r="R30" s="31">
        <f>R28</f>
        <v>0</v>
      </c>
      <c r="S30" s="33">
        <f>S28*1.19</f>
        <v>0</v>
      </c>
      <c r="T30" s="20"/>
      <c r="U30" s="33">
        <f>U28*1.19</f>
        <v>0</v>
      </c>
      <c r="V30" s="10"/>
      <c r="W30" s="10"/>
      <c r="X30" s="10"/>
    </row>
    <row r="31" spans="1:24" ht="13.5" thickBo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x14ac:dyDescent="0.2">
      <c r="A32" s="20"/>
      <c r="B32" s="54" t="s">
        <v>35</v>
      </c>
      <c r="C32" s="55"/>
      <c r="D32" s="4" t="s">
        <v>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4" s="20" customFormat="1" x14ac:dyDescent="0.2">
      <c r="B33" s="36" t="s">
        <v>36</v>
      </c>
      <c r="C33" s="37" t="s">
        <v>33</v>
      </c>
      <c r="D33" s="27"/>
    </row>
    <row r="34" spans="1:24" s="20" customFormat="1" ht="13.5" thickBot="1" x14ac:dyDescent="0.25">
      <c r="B34" s="38" t="s">
        <v>36</v>
      </c>
      <c r="C34" s="39" t="s">
        <v>34</v>
      </c>
      <c r="D34" s="40"/>
    </row>
    <row r="35" spans="1:24" s="20" customFormat="1" x14ac:dyDescent="0.2"/>
    <row r="36" spans="1:24" s="20" customFormat="1" x14ac:dyDescent="0.2"/>
    <row r="37" spans="1:24" s="20" customFormat="1" x14ac:dyDescent="0.2"/>
    <row r="38" spans="1:24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</sheetData>
  <mergeCells count="15">
    <mergeCell ref="A3:A4"/>
    <mergeCell ref="B3:B4"/>
    <mergeCell ref="Q2:S2"/>
    <mergeCell ref="J2:L2"/>
    <mergeCell ref="F2:H2"/>
    <mergeCell ref="Q3:S3"/>
    <mergeCell ref="M3:P3"/>
    <mergeCell ref="B32:C32"/>
    <mergeCell ref="F3:H3"/>
    <mergeCell ref="J3:L3"/>
    <mergeCell ref="C3:C4"/>
    <mergeCell ref="D3:D4"/>
    <mergeCell ref="E3:E4"/>
    <mergeCell ref="B28:C28"/>
    <mergeCell ref="B30:C30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94424F958D974995DBCC1F74A4C237" ma:contentTypeVersion="10" ma:contentTypeDescription="Ein neues Dokument erstellen." ma:contentTypeScope="" ma:versionID="530c871b8c585ce8b781ed76ca0a481d">
  <xsd:schema xmlns:xsd="http://www.w3.org/2001/XMLSchema" xmlns:xs="http://www.w3.org/2001/XMLSchema" xmlns:p="http://schemas.microsoft.com/office/2006/metadata/properties" xmlns:ns2="c37721e5-e7a2-49fc-a8ec-ddea63aa4342" xmlns:ns3="46860188-afeb-4cdd-b64a-02b24ec5c734" targetNamespace="http://schemas.microsoft.com/office/2006/metadata/properties" ma:root="true" ma:fieldsID="146a476d128421315b436564db5232c4" ns2:_="" ns3:_="">
    <xsd:import namespace="c37721e5-e7a2-49fc-a8ec-ddea63aa4342"/>
    <xsd:import namespace="46860188-afeb-4cdd-b64a-02b24ec5c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_x0020_by_x0020__x0028_External_x0029_" minOccurs="0"/>
                <xsd:element ref="ns3:Beschreibung" minOccurs="0"/>
                <xsd:element ref="ns3:Quelle" minOccurs="0"/>
                <xsd:element ref="ns3:Arbeit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721e5-e7a2-49fc-a8ec-ddea63aa4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0188-afeb-4cdd-b64a-02b24ec5c734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10" nillable="true" ma:displayName="Modified by (External)" ma:internalName="Modified_x0020_by_x0020__x0028_External_x0029_" ma:readOnly="true">
      <xsd:simpleType>
        <xsd:restriction base="dms:Text"/>
      </xsd:simpleType>
    </xsd:element>
    <xsd:element name="Beschreibung" ma:index="11" nillable="true" ma:displayName="Beschreibung" ma:internalName="Beschreibung">
      <xsd:simpleType>
        <xsd:restriction base="dms:Text">
          <xsd:maxLength value="255"/>
        </xsd:restriction>
      </xsd:simpleType>
    </xsd:element>
    <xsd:element name="Quelle" ma:index="12" nillable="true" ma:displayName="Quelle" ma:internalName="Quelle">
      <xsd:simpleType>
        <xsd:restriction base="dms:Text">
          <xsd:maxLength value="255"/>
        </xsd:restriction>
      </xsd:simpleType>
    </xsd:element>
    <xsd:element name="Arbeiten" ma:index="13" nillable="true" ma:displayName="Arbeiten" ma:internalName="Arbeite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lle xmlns="46860188-afeb-4cdd-b64a-02b24ec5c734" xsi:nil="true"/>
    <Arbeiten xmlns="46860188-afeb-4cdd-b64a-02b24ec5c734" xsi:nil="true"/>
    <Beschreibung xmlns="46860188-afeb-4cdd-b64a-02b24ec5c734" xsi:nil="true"/>
  </documentManagement>
</p:properties>
</file>

<file path=customXml/itemProps1.xml><?xml version="1.0" encoding="utf-8"?>
<ds:datastoreItem xmlns:ds="http://schemas.openxmlformats.org/officeDocument/2006/customXml" ds:itemID="{3C2D401D-6C6E-4AEC-96F8-A802D12C59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C2D7F-6574-4DE9-A648-1B817CAE1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721e5-e7a2-49fc-a8ec-ddea63aa4342"/>
    <ds:schemaRef ds:uri="46860188-afeb-4cdd-b64a-02b24ec5c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BFE92C-09F7-4580-9731-0EC2EDDC6FE7}">
  <ds:schemaRefs>
    <ds:schemaRef ds:uri="http://schemas.openxmlformats.org/package/2006/metadata/core-properties"/>
    <ds:schemaRef ds:uri="http://purl.org/dc/terms/"/>
    <ds:schemaRef ds:uri="c37721e5-e7a2-49fc-a8ec-ddea63aa4342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46860188-afeb-4cdd-b64a-02b24ec5c73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Cerepanov, Konstantin</dc:creator>
  <cp:lastModifiedBy>Goßmann Marco</cp:lastModifiedBy>
  <dcterms:created xsi:type="dcterms:W3CDTF">2022-02-08T13:03:57Z</dcterms:created>
  <dcterms:modified xsi:type="dcterms:W3CDTF">2024-11-08T08:07:08Z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0x0101005C94424F958D974995DBCC1F74A4C237</vt:lpwstr>
  </property>
</Properties>
</file>