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n-Funke-01\Projekte\255_VgV_PRZ_Halle\4_Angebotsphase\4.1_Aufforderung-zur-Angebotsabgabe\P255-4_Angebotsaufforderung\"/>
    </mc:Choice>
  </mc:AlternateContent>
  <xr:revisionPtr revIDLastSave="0" documentId="8_{F25D0C25-B829-427D-AEFC-F4E1F7DFBA78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</sheets>
  <definedNames>
    <definedName name="_xlnm.Print_Area" localSheetId="0">Honorardatenblatt!$A$1:$F$54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2" i="1" s="1"/>
  <c r="E38" i="1" l="1"/>
  <c r="F47" i="1" s="1"/>
  <c r="J15" i="1" l="1"/>
  <c r="J13" i="1"/>
  <c r="J16" i="1" l="1"/>
  <c r="J18" i="1" s="1"/>
  <c r="D15" i="1" l="1"/>
  <c r="D14" i="1"/>
  <c r="D13" i="1"/>
  <c r="D12" i="1"/>
  <c r="D11" i="1"/>
  <c r="F46" i="1"/>
  <c r="F15" i="1" l="1"/>
  <c r="F14" i="1"/>
  <c r="F13" i="1"/>
  <c r="F12" i="1"/>
  <c r="F11" i="1"/>
  <c r="F16" i="1" l="1"/>
  <c r="F45" i="1" s="1"/>
  <c r="F48" i="1" s="1"/>
  <c r="D16" i="1"/>
  <c r="F49" i="1" l="1"/>
  <c r="F50" i="1" s="1"/>
  <c r="F51" i="1" l="1"/>
  <c r="F52" i="1" s="1"/>
</calcChain>
</file>

<file path=xl/sharedStrings.xml><?xml version="1.0" encoding="utf-8"?>
<sst xmlns="http://schemas.openxmlformats.org/spreadsheetml/2006/main" count="103" uniqueCount="94">
  <si>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</si>
  <si>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</si>
  <si>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</si>
  <si>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</si>
  <si>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</si>
  <si>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</si>
  <si>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</si>
  <si>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</si>
  <si>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</si>
  <si>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</si>
  <si>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</si>
  <si>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</si>
  <si>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</t>
  </si>
  <si>
    <t>B.</t>
  </si>
  <si>
    <t>C.</t>
  </si>
  <si>
    <t>Stundensatz für:</t>
  </si>
  <si>
    <t>Zu- oder Abschläge auf Basishonorar</t>
  </si>
  <si>
    <t xml:space="preserve">den Auftragnehmer (Geschäftsführung / Gesamtprojektleitung) </t>
  </si>
  <si>
    <t>Stundensatz in Euro netto:</t>
  </si>
  <si>
    <t>Anmerkungen / Unterschrift Angebot</t>
  </si>
  <si>
    <t xml:space="preserve">Zusammenfassung </t>
  </si>
  <si>
    <t>Technische Zeichner und sonstige Mitarbeiter</t>
  </si>
  <si>
    <t>den Mitarbeiter / Dipl.Ing.</t>
  </si>
  <si>
    <t>Honorarerstangebot des Büros  (Angabe Name+Adresse):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</si>
  <si>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    
                                                </t>
    </r>
  </si>
  <si>
    <t>D.1.</t>
  </si>
  <si>
    <t>D.2.</t>
  </si>
  <si>
    <t>D.3.</t>
  </si>
  <si>
    <t>E.</t>
  </si>
  <si>
    <t>Pauschalfestpreis:</t>
  </si>
  <si>
    <t>D.</t>
  </si>
  <si>
    <t xml:space="preserve">GNUE - Neubau Pandemieresilienz-Zentrum Halle
Los 4 – Vergabe der Tragwerksplanung und Brandschutz
</t>
  </si>
  <si>
    <t>davon Leistungsphase 2   (  9,75 %)</t>
  </si>
  <si>
    <t>davon Leistungsphase 3   (14,85 %)</t>
  </si>
  <si>
    <t>davon Leistungsphase 4   (30,00 %)</t>
  </si>
  <si>
    <t>Honorar Besondere Leistungen Tragwerksplanung</t>
  </si>
  <si>
    <t>Aufstellen eines Lastenplans als Grundlage für die Baugrundbeurteilung und Gründungsberatung</t>
  </si>
  <si>
    <t>Nachweise zum konstruktiven Brandschutz</t>
  </si>
  <si>
    <t>davon Leistungsphase 5   (40,00 %)</t>
  </si>
  <si>
    <t>davon Leistungsphase 6   (  2,00 %)</t>
  </si>
  <si>
    <t>Summe Honorar Besondere Leistungen Tragwerksplanung:</t>
  </si>
  <si>
    <t xml:space="preserve">Summe Grundleistungen Tragwerksplanung LPH 2 - 6  (96,60 %)              </t>
  </si>
  <si>
    <t>Ermittlung der anrechenbaren Kosten - TWP</t>
  </si>
  <si>
    <t>KG 300</t>
  </si>
  <si>
    <t>55% von KG 300</t>
  </si>
  <si>
    <t>KG 400</t>
  </si>
  <si>
    <t>10% von KG 400</t>
  </si>
  <si>
    <t>Summe:</t>
  </si>
  <si>
    <t>Netto:</t>
  </si>
  <si>
    <t>Leistungsstufe 2 – Ausführungsplanung, Mitwirkung bei der Vergabe</t>
  </si>
  <si>
    <t>Leistungsstufe 4 – Dokumentation</t>
  </si>
  <si>
    <t>Leistungsstufe 1 – Brandschutzkonzept</t>
  </si>
  <si>
    <t>Leistungsstufe 3 – Objektüberwachung</t>
  </si>
  <si>
    <t>Honorar Grundleistungen Tragwerksplanung</t>
  </si>
  <si>
    <t>E.1.</t>
  </si>
  <si>
    <t>E.2.</t>
  </si>
  <si>
    <t>E.3.</t>
  </si>
  <si>
    <t>E.4.</t>
  </si>
  <si>
    <t>E.5.</t>
  </si>
  <si>
    <t>E.6.</t>
  </si>
  <si>
    <t>E.7.</t>
  </si>
  <si>
    <t>E.8.</t>
  </si>
  <si>
    <t>Stundensätze gemäß Vertrag § 8.2</t>
  </si>
  <si>
    <t>F.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</si>
  <si>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309.252,27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III, anrechenb. Kosten: 5.919.684,83 Euro netto, bei 100% Leistungsumfang für LP 1-6)</t>
    </r>
    <r>
      <rPr>
        <sz val="10"/>
        <rFont val="Arial"/>
        <family val="2"/>
      </rPr>
      <t xml:space="preserve">
</t>
    </r>
  </si>
  <si>
    <t>Brandschutzplanung gemäß § 6 Vertrag</t>
  </si>
  <si>
    <t>Honorar Brandschutzplanung</t>
  </si>
  <si>
    <t>Grundleistungen der Vorplanung (LPH 2)</t>
  </si>
  <si>
    <t>Grundleistungen der Entwurfsplanung (LPH 3)</t>
  </si>
  <si>
    <t>Grundleistungen der Genehmigungsplanung (LPH 4)</t>
  </si>
  <si>
    <t>Besondere Leistungen für die Leistungsstufe 1</t>
  </si>
  <si>
    <t>Grundleistungen der Ausführungsplanung und Mitwirkung bei der Vergabe (LPH 5 - 7)</t>
  </si>
  <si>
    <t>Besondere Leistungen für die Leistungsstufe 2</t>
  </si>
  <si>
    <t>Grundleistungen für die Objektüberwachung (LPH 8)</t>
  </si>
  <si>
    <t>Besondere Leistungen für die Leistungsstufe 3</t>
  </si>
  <si>
    <t>Grundleistungen für die Dokumentation</t>
  </si>
  <si>
    <t>Besondere Leistungen für die Leistungsstufe 4</t>
  </si>
  <si>
    <t>Summe Honorar Brandschutzplanung:</t>
  </si>
  <si>
    <t>C.1.</t>
  </si>
  <si>
    <t>C.2.</t>
  </si>
  <si>
    <t>C.3.</t>
  </si>
  <si>
    <t>C.4.</t>
  </si>
  <si>
    <t>C.5.</t>
  </si>
  <si>
    <t>B.1.</t>
  </si>
  <si>
    <t>B.2.</t>
  </si>
  <si>
    <t>B.3.</t>
  </si>
  <si>
    <t>B.4.</t>
  </si>
  <si>
    <t>A.1.</t>
  </si>
  <si>
    <t>Gesamthonorar (E.1. - E.3.)</t>
  </si>
  <si>
    <t>Menge / Einheit</t>
  </si>
  <si>
    <t>Std.-Satz</t>
  </si>
  <si>
    <t>Gesamtpreis</t>
  </si>
  <si>
    <t>Ingenieurtechnische Kontrolle der Ausführung des Tragwerks auf Übereinstimmung mit den geprüften statischen Unterlagen -  Abrechnung auf Nachweis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</si>
  <si>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02.10.2024)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</si>
</sst>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€ / Std.&quot;"/>
    <numFmt numFmtId="166" formatCode="#,##0\ &quot;Std.&quot;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164" fontId="2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164" fontId="1" fillId="0" borderId="32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0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164" fontId="1" fillId="0" borderId="26" xfId="1" applyNumberFormat="1" applyFont="1" applyFill="1" applyBorder="1" applyAlignment="1" applyProtection="1">
      <alignment horizontal="center" vertical="center"/>
    </xf>
    <xf numFmtId="10" fontId="2" fillId="0" borderId="16" xfId="1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2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4" fontId="1" fillId="0" borderId="34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164" fontId="1" fillId="0" borderId="36" xfId="0" applyNumberFormat="1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64" fontId="1" fillId="0" borderId="38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9" fillId="0" borderId="0" xfId="0" applyNumberFormat="1" applyFont="1"/>
    <xf numFmtId="164" fontId="4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0" fontId="1" fillId="0" borderId="31" xfId="0" applyFont="1" applyBorder="1" applyAlignment="1">
      <alignment vertical="center"/>
    </xf>
    <xf numFmtId="164" fontId="1" fillId="0" borderId="26" xfId="0" applyNumberFormat="1" applyFont="1" applyBorder="1" applyAlignment="1">
      <alignment vertical="center"/>
    </xf>
    <xf numFmtId="164" fontId="1" fillId="0" borderId="32" xfId="0" applyNumberFormat="1" applyFont="1" applyBorder="1"/>
    <xf numFmtId="0" fontId="1" fillId="0" borderId="22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22" xfId="0" applyFont="1" applyBorder="1" applyAlignment="1">
      <alignment horizontal="left" vertical="center" wrapText="1" indent="6"/>
    </xf>
    <xf numFmtId="164" fontId="1" fillId="0" borderId="21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3" borderId="12" xfId="0" applyNumberFormat="1" applyFont="1" applyFill="1" applyBorder="1" applyAlignment="1" applyProtection="1">
      <alignment vertical="center"/>
      <protection locked="0"/>
    </xf>
    <xf numFmtId="164" fontId="1" fillId="0" borderId="1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1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showRuler="0" view="pageBreakPreview" zoomScaleNormal="100" zoomScaleSheetLayoutView="100" workbookViewId="0">
      <selection activeCell="C4" sqref="C4:F4"/>
    </sheetView>
  </sheetViews>
  <sheetFormatPr baseColWidth="10" defaultColWidth="11.42578125" defaultRowHeight="12.75" x14ac:dyDescent="0.2"/>
  <cols>
    <col min="1" max="1" width="7" style="12" bestFit="1" customWidth="1"/>
    <col min="2" max="2" width="48" style="12" customWidth="1"/>
    <col min="3" max="3" width="33.42578125" style="12" customWidth="1"/>
    <col min="4" max="4" width="13.85546875" style="12" customWidth="1"/>
    <col min="5" max="5" width="14.5703125" style="12" customWidth="1"/>
    <col min="6" max="6" width="16.28515625" style="12" customWidth="1"/>
    <col min="7" max="7" width="6.42578125" style="12" customWidth="1"/>
    <col min="8" max="8" width="11.7109375" style="10" bestFit="1" customWidth="1"/>
    <col min="9" max="9" width="16.42578125" style="40" customWidth="1"/>
    <col min="10" max="10" width="16.7109375" style="40" customWidth="1"/>
    <col min="11" max="16384" width="11.42578125" style="12"/>
  </cols>
  <sheetData>
    <row r="1" spans="1:10" s="4" customFormat="1" ht="39.75" customHeight="1" x14ac:dyDescent="0.25">
      <c r="A1" s="105" t="s">
        <v>31</v>
      </c>
      <c r="B1" s="105"/>
      <c r="C1" s="105"/>
      <c r="D1" s="105"/>
      <c r="E1" s="104" t="s">
        <v>93</v>
      </c>
      <c r="F1" s="104"/>
      <c r="I1" s="68"/>
      <c r="J1" s="68"/>
    </row>
    <row r="2" spans="1:10" s="5" customFormat="1" ht="8.25" customHeight="1" x14ac:dyDescent="0.2">
      <c r="A2" s="105"/>
      <c r="B2" s="105"/>
      <c r="C2" s="105"/>
      <c r="D2" s="105"/>
      <c r="E2" s="36"/>
      <c r="F2" s="37"/>
      <c r="I2" s="69"/>
      <c r="J2" s="69"/>
    </row>
    <row r="3" spans="1:10" s="5" customFormat="1" ht="16.5" customHeight="1" thickBot="1" x14ac:dyDescent="0.25">
      <c r="A3" s="36"/>
      <c r="B3" s="36"/>
      <c r="C3" s="114" t="s">
        <v>23</v>
      </c>
      <c r="D3" s="114"/>
      <c r="E3" s="114"/>
      <c r="F3" s="114"/>
      <c r="I3" s="69"/>
      <c r="J3" s="69"/>
    </row>
    <row r="4" spans="1:10" s="6" customFormat="1" ht="41.25" customHeight="1" thickBot="1" x14ac:dyDescent="0.25">
      <c r="A4" s="106" t="s">
        <v>24</v>
      </c>
      <c r="B4" s="107"/>
      <c r="C4" s="111"/>
      <c r="D4" s="112"/>
      <c r="E4" s="112"/>
      <c r="F4" s="113"/>
      <c r="I4" s="70"/>
      <c r="J4" s="70"/>
    </row>
    <row r="5" spans="1:10" s="3" customFormat="1" ht="6" customHeight="1" thickBot="1" x14ac:dyDescent="0.25">
      <c r="A5" s="7"/>
      <c r="B5" s="8"/>
      <c r="C5" s="8"/>
      <c r="D5" s="8"/>
      <c r="E5" s="8"/>
      <c r="F5" s="38"/>
      <c r="I5" s="56"/>
      <c r="J5" s="56"/>
    </row>
    <row r="6" spans="1:10" s="3" customFormat="1" ht="13.5" thickBot="1" x14ac:dyDescent="0.25">
      <c r="A6" s="108" t="s">
        <v>3</v>
      </c>
      <c r="B6" s="109"/>
      <c r="C6" s="109"/>
      <c r="D6" s="109"/>
      <c r="E6" s="109"/>
      <c r="F6" s="110"/>
      <c r="I6" s="56"/>
      <c r="J6" s="56"/>
    </row>
    <row r="7" spans="1:10" s="3" customFormat="1" ht="6" customHeight="1" thickBot="1" x14ac:dyDescent="0.25">
      <c r="A7" s="39"/>
      <c r="B7" s="39"/>
      <c r="C7" s="39"/>
      <c r="D7" s="39"/>
      <c r="E7" s="39"/>
      <c r="F7" s="39"/>
      <c r="I7" s="56"/>
      <c r="J7" s="56"/>
    </row>
    <row r="8" spans="1:10" s="9" customFormat="1" ht="15" customHeight="1" x14ac:dyDescent="0.2">
      <c r="A8" s="26" t="s">
        <v>12</v>
      </c>
      <c r="B8" s="47" t="s">
        <v>53</v>
      </c>
      <c r="C8" s="48"/>
      <c r="D8" s="48"/>
      <c r="E8" s="48"/>
      <c r="F8" s="49"/>
      <c r="G8" s="2"/>
      <c r="I8" s="71"/>
      <c r="J8" s="71"/>
    </row>
    <row r="9" spans="1:10" s="20" customFormat="1" ht="21" customHeight="1" x14ac:dyDescent="0.2">
      <c r="A9" s="27" t="s">
        <v>9</v>
      </c>
      <c r="B9" s="131" t="s">
        <v>0</v>
      </c>
      <c r="C9" s="132"/>
      <c r="D9" s="41" t="s">
        <v>2</v>
      </c>
      <c r="E9" s="41" t="s">
        <v>5</v>
      </c>
      <c r="F9" s="42" t="s">
        <v>1</v>
      </c>
      <c r="I9" s="72"/>
      <c r="J9" s="72"/>
    </row>
    <row r="10" spans="1:10" s="10" customFormat="1" ht="38.25" customHeight="1" x14ac:dyDescent="0.2">
      <c r="A10" s="34"/>
      <c r="B10" s="133" t="s">
        <v>64</v>
      </c>
      <c r="C10" s="134"/>
      <c r="D10" s="77">
        <v>309252.27</v>
      </c>
      <c r="E10" s="32" t="s">
        <v>16</v>
      </c>
      <c r="F10" s="13"/>
      <c r="H10" s="59" t="s">
        <v>42</v>
      </c>
      <c r="I10" s="40"/>
      <c r="J10" s="40"/>
    </row>
    <row r="11" spans="1:10" s="3" customFormat="1" ht="15" customHeight="1" x14ac:dyDescent="0.2">
      <c r="A11" s="22"/>
      <c r="B11" s="78" t="s">
        <v>32</v>
      </c>
      <c r="C11" s="58"/>
      <c r="D11" s="79">
        <f>ROUND(0.0975*D10,2)</f>
        <v>30152.1</v>
      </c>
      <c r="E11" s="14"/>
      <c r="F11" s="13">
        <f t="shared" ref="F11:F14" si="0">ROUND($D11*E11,2)</f>
        <v>0</v>
      </c>
      <c r="H11" s="75"/>
      <c r="I11" s="44"/>
      <c r="J11" s="44"/>
    </row>
    <row r="12" spans="1:10" s="3" customFormat="1" ht="15" customHeight="1" x14ac:dyDescent="0.2">
      <c r="A12" s="22"/>
      <c r="B12" s="78" t="s">
        <v>33</v>
      </c>
      <c r="C12" s="58"/>
      <c r="D12" s="79">
        <f>ROUND(0.1485*D10,2)</f>
        <v>45923.96</v>
      </c>
      <c r="E12" s="14"/>
      <c r="F12" s="13">
        <f>ROUND($D12*E12,2)</f>
        <v>0</v>
      </c>
      <c r="H12" s="73" t="s">
        <v>43</v>
      </c>
      <c r="I12" s="44">
        <v>10769947.65</v>
      </c>
      <c r="J12" s="60"/>
    </row>
    <row r="13" spans="1:10" s="3" customFormat="1" ht="15" customHeight="1" x14ac:dyDescent="0.2">
      <c r="A13" s="22"/>
      <c r="B13" s="78" t="s">
        <v>34</v>
      </c>
      <c r="C13" s="58"/>
      <c r="D13" s="79">
        <f>ROUND(0.3*D10,2)</f>
        <v>92775.679999999993</v>
      </c>
      <c r="E13" s="14"/>
      <c r="F13" s="13">
        <f>ROUND($D13*E13,2)</f>
        <v>0</v>
      </c>
      <c r="H13" s="66"/>
      <c r="I13" s="76" t="s">
        <v>44</v>
      </c>
      <c r="J13" s="65">
        <f>0.55*I12</f>
        <v>5923471.2075000005</v>
      </c>
    </row>
    <row r="14" spans="1:10" s="3" customFormat="1" ht="15" customHeight="1" x14ac:dyDescent="0.2">
      <c r="A14" s="22"/>
      <c r="B14" s="78" t="s">
        <v>38</v>
      </c>
      <c r="C14" s="58"/>
      <c r="D14" s="79">
        <f>ROUND(0.4*D10,2)</f>
        <v>123700.91</v>
      </c>
      <c r="E14" s="14"/>
      <c r="F14" s="13">
        <f t="shared" si="0"/>
        <v>0</v>
      </c>
      <c r="H14" s="62" t="s">
        <v>45</v>
      </c>
      <c r="I14" s="63">
        <v>11209537.35</v>
      </c>
      <c r="J14" s="60"/>
    </row>
    <row r="15" spans="1:10" s="3" customFormat="1" ht="15" customHeight="1" x14ac:dyDescent="0.2">
      <c r="A15" s="22"/>
      <c r="B15" s="78" t="s">
        <v>39</v>
      </c>
      <c r="C15" s="58"/>
      <c r="D15" s="79">
        <f>ROUND(0.02*D10,2)</f>
        <v>6185.05</v>
      </c>
      <c r="E15" s="14"/>
      <c r="F15" s="13">
        <f>ROUND($D15*E15,2)</f>
        <v>0</v>
      </c>
      <c r="H15" s="73"/>
      <c r="I15" s="74" t="s">
        <v>46</v>
      </c>
      <c r="J15" s="61">
        <f>0.1*I14</f>
        <v>1120953.7350000001</v>
      </c>
    </row>
    <row r="16" spans="1:10" s="3" customFormat="1" ht="20.100000000000001" customHeight="1" thickBot="1" x14ac:dyDescent="0.25">
      <c r="A16" s="33" t="s">
        <v>87</v>
      </c>
      <c r="B16" s="100" t="s">
        <v>41</v>
      </c>
      <c r="C16" s="101"/>
      <c r="D16" s="77">
        <f>SUM(D11:D15)</f>
        <v>298737.7</v>
      </c>
      <c r="E16" s="11"/>
      <c r="F16" s="1">
        <f>SUM(F11:F15)</f>
        <v>0</v>
      </c>
      <c r="H16" s="64"/>
      <c r="I16" s="56" t="s">
        <v>47</v>
      </c>
      <c r="J16" s="65">
        <f>SUM(J12:J15)</f>
        <v>7044424.9425000008</v>
      </c>
    </row>
    <row r="17" spans="1:10" s="9" customFormat="1" ht="15" customHeight="1" x14ac:dyDescent="0.2">
      <c r="A17" s="26" t="s">
        <v>13</v>
      </c>
      <c r="B17" s="47" t="s">
        <v>35</v>
      </c>
      <c r="C17" s="48"/>
      <c r="D17" s="48"/>
      <c r="E17" s="48"/>
      <c r="F17" s="55" t="s">
        <v>29</v>
      </c>
      <c r="G17" s="2"/>
      <c r="H17" s="73"/>
      <c r="I17" s="44"/>
      <c r="J17" s="61"/>
    </row>
    <row r="18" spans="1:10" s="3" customFormat="1" ht="20.100000000000001" customHeight="1" x14ac:dyDescent="0.2">
      <c r="A18" s="29" t="s">
        <v>83</v>
      </c>
      <c r="B18" s="97" t="s">
        <v>36</v>
      </c>
      <c r="C18" s="98"/>
      <c r="D18" s="99"/>
      <c r="E18" s="90"/>
      <c r="F18" s="91"/>
      <c r="H18" s="66"/>
      <c r="I18" s="15" t="s">
        <v>48</v>
      </c>
      <c r="J18" s="67">
        <f>J16/1.19</f>
        <v>5919684.8256302532</v>
      </c>
    </row>
    <row r="19" spans="1:10" s="3" customFormat="1" ht="20.100000000000001" customHeight="1" x14ac:dyDescent="0.2">
      <c r="A19" s="29" t="s">
        <v>84</v>
      </c>
      <c r="B19" s="97" t="s">
        <v>37</v>
      </c>
      <c r="C19" s="98"/>
      <c r="D19" s="99"/>
      <c r="E19" s="90"/>
      <c r="F19" s="91"/>
      <c r="I19" s="56"/>
      <c r="J19" s="56"/>
    </row>
    <row r="20" spans="1:10" s="3" customFormat="1" ht="26.25" customHeight="1" x14ac:dyDescent="0.2">
      <c r="A20" s="125" t="s">
        <v>85</v>
      </c>
      <c r="B20" s="127" t="s">
        <v>92</v>
      </c>
      <c r="C20" s="128"/>
      <c r="D20" s="86" t="s">
        <v>89</v>
      </c>
      <c r="E20" s="88" t="s">
        <v>90</v>
      </c>
      <c r="F20" s="89" t="s">
        <v>91</v>
      </c>
    </row>
    <row r="21" spans="1:10" s="3" customFormat="1" ht="23.25" customHeight="1" x14ac:dyDescent="0.2">
      <c r="A21" s="126"/>
      <c r="B21" s="129"/>
      <c r="C21" s="130"/>
      <c r="D21" s="84">
        <v>40</v>
      </c>
      <c r="E21" s="87"/>
      <c r="F21" s="85">
        <f>D21*E21</f>
        <v>0</v>
      </c>
    </row>
    <row r="22" spans="1:10" s="3" customFormat="1" ht="20.100000000000001" customHeight="1" thickBot="1" x14ac:dyDescent="0.25">
      <c r="A22" s="33" t="s">
        <v>86</v>
      </c>
      <c r="B22" s="100" t="s">
        <v>40</v>
      </c>
      <c r="C22" s="101"/>
      <c r="D22" s="103"/>
      <c r="E22" s="95">
        <f>SUM(E18+E19+F21)</f>
        <v>0</v>
      </c>
      <c r="F22" s="96"/>
      <c r="I22" s="56"/>
      <c r="J22" s="56"/>
    </row>
    <row r="23" spans="1:10" s="3" customFormat="1" ht="20.100000000000001" customHeight="1" x14ac:dyDescent="0.2">
      <c r="A23" s="26" t="s">
        <v>14</v>
      </c>
      <c r="B23" s="47" t="s">
        <v>65</v>
      </c>
      <c r="C23" s="48"/>
      <c r="D23" s="48"/>
      <c r="E23" s="48"/>
      <c r="F23" s="55" t="s">
        <v>29</v>
      </c>
      <c r="I23" s="56"/>
      <c r="J23" s="56"/>
    </row>
    <row r="24" spans="1:10" s="3" customFormat="1" ht="20.100000000000001" customHeight="1" x14ac:dyDescent="0.2">
      <c r="A24" s="29" t="s">
        <v>78</v>
      </c>
      <c r="B24" s="100" t="s">
        <v>51</v>
      </c>
      <c r="C24" s="101"/>
      <c r="D24" s="101"/>
      <c r="E24" s="101"/>
      <c r="F24" s="102"/>
      <c r="I24" s="56"/>
      <c r="J24" s="56"/>
    </row>
    <row r="25" spans="1:10" s="3" customFormat="1" ht="19.5" customHeight="1" x14ac:dyDescent="0.2">
      <c r="A25" s="22"/>
      <c r="B25" s="80" t="s">
        <v>67</v>
      </c>
      <c r="C25" s="81"/>
      <c r="D25" s="58"/>
      <c r="E25" s="90"/>
      <c r="F25" s="91"/>
      <c r="I25" s="56"/>
      <c r="J25" s="56"/>
    </row>
    <row r="26" spans="1:10" s="3" customFormat="1" ht="20.100000000000001" customHeight="1" x14ac:dyDescent="0.2">
      <c r="A26" s="22"/>
      <c r="B26" s="80" t="s">
        <v>68</v>
      </c>
      <c r="C26" s="81"/>
      <c r="D26" s="58"/>
      <c r="E26" s="90"/>
      <c r="F26" s="91"/>
      <c r="I26" s="56"/>
      <c r="J26" s="56"/>
    </row>
    <row r="27" spans="1:10" s="3" customFormat="1" ht="20.100000000000001" customHeight="1" x14ac:dyDescent="0.2">
      <c r="A27" s="22"/>
      <c r="B27" s="80" t="s">
        <v>69</v>
      </c>
      <c r="C27" s="81"/>
      <c r="D27" s="58"/>
      <c r="E27" s="90"/>
      <c r="F27" s="91"/>
      <c r="I27" s="56"/>
      <c r="J27" s="56"/>
    </row>
    <row r="28" spans="1:10" s="3" customFormat="1" ht="20.100000000000001" customHeight="1" x14ac:dyDescent="0.2">
      <c r="A28" s="22"/>
      <c r="B28" s="80" t="s">
        <v>70</v>
      </c>
      <c r="C28" s="81"/>
      <c r="D28" s="58"/>
      <c r="E28" s="90"/>
      <c r="F28" s="91"/>
      <c r="I28" s="56"/>
      <c r="J28" s="56"/>
    </row>
    <row r="29" spans="1:10" s="3" customFormat="1" ht="20.100000000000001" customHeight="1" x14ac:dyDescent="0.2">
      <c r="A29" s="29" t="s">
        <v>79</v>
      </c>
      <c r="B29" s="100" t="s">
        <v>49</v>
      </c>
      <c r="C29" s="101"/>
      <c r="D29" s="101"/>
      <c r="E29" s="101"/>
      <c r="F29" s="102"/>
      <c r="I29" s="56"/>
      <c r="J29" s="56"/>
    </row>
    <row r="30" spans="1:10" s="3" customFormat="1" ht="20.100000000000001" customHeight="1" x14ac:dyDescent="0.2">
      <c r="A30" s="22"/>
      <c r="B30" s="97" t="s">
        <v>71</v>
      </c>
      <c r="C30" s="98"/>
      <c r="D30" s="99"/>
      <c r="E30" s="90"/>
      <c r="F30" s="91"/>
      <c r="I30" s="56"/>
      <c r="J30" s="56"/>
    </row>
    <row r="31" spans="1:10" s="3" customFormat="1" ht="20.100000000000001" customHeight="1" x14ac:dyDescent="0.2">
      <c r="A31" s="22"/>
      <c r="B31" s="80" t="s">
        <v>72</v>
      </c>
      <c r="C31" s="81"/>
      <c r="D31" s="58"/>
      <c r="E31" s="90"/>
      <c r="F31" s="91"/>
      <c r="I31" s="56"/>
      <c r="J31" s="56"/>
    </row>
    <row r="32" spans="1:10" s="3" customFormat="1" ht="20.100000000000001" customHeight="1" x14ac:dyDescent="0.2">
      <c r="A32" s="29" t="s">
        <v>80</v>
      </c>
      <c r="B32" s="100" t="s">
        <v>52</v>
      </c>
      <c r="C32" s="101"/>
      <c r="D32" s="101"/>
      <c r="E32" s="101"/>
      <c r="F32" s="102"/>
      <c r="I32" s="56"/>
      <c r="J32" s="56"/>
    </row>
    <row r="33" spans="1:10" s="3" customFormat="1" ht="20.100000000000001" customHeight="1" x14ac:dyDescent="0.2">
      <c r="A33" s="22"/>
      <c r="B33" s="80" t="s">
        <v>73</v>
      </c>
      <c r="C33" s="81"/>
      <c r="D33" s="58"/>
      <c r="E33" s="90"/>
      <c r="F33" s="91"/>
      <c r="I33" s="56"/>
      <c r="J33" s="56"/>
    </row>
    <row r="34" spans="1:10" s="3" customFormat="1" ht="20.100000000000001" customHeight="1" x14ac:dyDescent="0.2">
      <c r="A34" s="22"/>
      <c r="B34" s="80" t="s">
        <v>74</v>
      </c>
      <c r="C34" s="81"/>
      <c r="D34" s="58"/>
      <c r="E34" s="90"/>
      <c r="F34" s="91"/>
      <c r="I34" s="56"/>
      <c r="J34" s="56"/>
    </row>
    <row r="35" spans="1:10" s="3" customFormat="1" ht="20.100000000000001" customHeight="1" x14ac:dyDescent="0.2">
      <c r="A35" s="29" t="s">
        <v>81</v>
      </c>
      <c r="B35" s="100" t="s">
        <v>50</v>
      </c>
      <c r="C35" s="101"/>
      <c r="D35" s="101"/>
      <c r="E35" s="101"/>
      <c r="F35" s="102"/>
      <c r="I35" s="56"/>
      <c r="J35" s="56"/>
    </row>
    <row r="36" spans="1:10" s="3" customFormat="1" ht="20.100000000000001" customHeight="1" x14ac:dyDescent="0.2">
      <c r="A36" s="22"/>
      <c r="B36" s="82" t="s">
        <v>75</v>
      </c>
      <c r="C36" s="83"/>
      <c r="D36" s="83"/>
      <c r="E36" s="90"/>
      <c r="F36" s="91"/>
      <c r="I36" s="56"/>
      <c r="J36" s="56"/>
    </row>
    <row r="37" spans="1:10" s="3" customFormat="1" ht="20.100000000000001" customHeight="1" x14ac:dyDescent="0.2">
      <c r="A37" s="22"/>
      <c r="B37" s="82" t="s">
        <v>76</v>
      </c>
      <c r="C37" s="83"/>
      <c r="D37" s="83"/>
      <c r="E37" s="90"/>
      <c r="F37" s="91"/>
      <c r="I37" s="56"/>
      <c r="J37" s="56"/>
    </row>
    <row r="38" spans="1:10" s="3" customFormat="1" ht="20.100000000000001" customHeight="1" thickBot="1" x14ac:dyDescent="0.25">
      <c r="A38" s="33" t="s">
        <v>82</v>
      </c>
      <c r="B38" s="100" t="s">
        <v>77</v>
      </c>
      <c r="C38" s="101"/>
      <c r="D38" s="103"/>
      <c r="E38" s="95">
        <f>SUM(E24:F37)</f>
        <v>0</v>
      </c>
      <c r="F38" s="96"/>
      <c r="I38" s="56"/>
      <c r="J38" s="56"/>
    </row>
    <row r="39" spans="1:10" s="9" customFormat="1" ht="15" customHeight="1" x14ac:dyDescent="0.2">
      <c r="A39" s="26" t="s">
        <v>30</v>
      </c>
      <c r="B39" s="47" t="s">
        <v>62</v>
      </c>
      <c r="C39" s="48"/>
      <c r="D39" s="48"/>
      <c r="E39" s="48"/>
      <c r="F39" s="49"/>
      <c r="G39" s="2"/>
      <c r="I39" s="71"/>
      <c r="J39" s="71"/>
    </row>
    <row r="40" spans="1:10" s="20" customFormat="1" ht="16.5" customHeight="1" x14ac:dyDescent="0.2">
      <c r="A40" s="27" t="s">
        <v>9</v>
      </c>
      <c r="B40" s="94" t="s">
        <v>15</v>
      </c>
      <c r="C40" s="92"/>
      <c r="D40" s="28"/>
      <c r="E40" s="92" t="s">
        <v>18</v>
      </c>
      <c r="F40" s="93"/>
      <c r="I40" s="72"/>
      <c r="J40" s="72"/>
    </row>
    <row r="41" spans="1:10" s="3" customFormat="1" ht="24.75" customHeight="1" x14ac:dyDescent="0.2">
      <c r="A41" s="29" t="s">
        <v>25</v>
      </c>
      <c r="B41" s="97" t="s">
        <v>17</v>
      </c>
      <c r="C41" s="98"/>
      <c r="D41" s="23"/>
      <c r="E41" s="123"/>
      <c r="F41" s="124"/>
      <c r="H41" s="59"/>
      <c r="I41" s="40"/>
      <c r="J41" s="40"/>
    </row>
    <row r="42" spans="1:10" s="3" customFormat="1" ht="24.75" customHeight="1" x14ac:dyDescent="0.2">
      <c r="A42" s="29" t="s">
        <v>26</v>
      </c>
      <c r="B42" s="97" t="s">
        <v>22</v>
      </c>
      <c r="C42" s="98"/>
      <c r="D42" s="23"/>
      <c r="E42" s="123"/>
      <c r="F42" s="124"/>
      <c r="H42" s="40"/>
      <c r="I42" s="56"/>
      <c r="J42" s="56"/>
    </row>
    <row r="43" spans="1:10" s="3" customFormat="1" ht="24.75" customHeight="1" thickBot="1" x14ac:dyDescent="0.25">
      <c r="A43" s="33" t="s">
        <v>27</v>
      </c>
      <c r="B43" s="118" t="s">
        <v>21</v>
      </c>
      <c r="C43" s="119"/>
      <c r="D43" s="120"/>
      <c r="E43" s="121"/>
      <c r="F43" s="122"/>
      <c r="H43" s="40"/>
      <c r="I43" s="56"/>
      <c r="J43" s="56"/>
    </row>
    <row r="44" spans="1:10" s="9" customFormat="1" ht="15" customHeight="1" x14ac:dyDescent="0.2">
      <c r="A44" s="26" t="s">
        <v>28</v>
      </c>
      <c r="B44" s="47" t="s">
        <v>20</v>
      </c>
      <c r="C44" s="48"/>
      <c r="D44" s="48"/>
      <c r="E44" s="48"/>
      <c r="F44" s="49"/>
      <c r="G44" s="2"/>
      <c r="H44" s="3"/>
      <c r="I44" s="56"/>
      <c r="J44" s="56"/>
    </row>
    <row r="45" spans="1:10" s="3" customFormat="1" ht="21" customHeight="1" x14ac:dyDescent="0.2">
      <c r="A45" s="35" t="s">
        <v>54</v>
      </c>
      <c r="B45" s="43" t="s">
        <v>53</v>
      </c>
      <c r="C45" s="43"/>
      <c r="D45" s="44"/>
      <c r="E45" s="45" t="s">
        <v>6</v>
      </c>
      <c r="F45" s="46">
        <f>F16</f>
        <v>0</v>
      </c>
      <c r="I45" s="56"/>
      <c r="J45" s="56"/>
    </row>
    <row r="46" spans="1:10" s="3" customFormat="1" ht="21" customHeight="1" x14ac:dyDescent="0.2">
      <c r="A46" s="35" t="s">
        <v>55</v>
      </c>
      <c r="B46" s="43" t="s">
        <v>35</v>
      </c>
      <c r="C46" s="43"/>
      <c r="D46" s="44"/>
      <c r="E46" s="45" t="s">
        <v>6</v>
      </c>
      <c r="F46" s="46">
        <f>E22</f>
        <v>0</v>
      </c>
      <c r="I46" s="56"/>
      <c r="J46" s="57"/>
    </row>
    <row r="47" spans="1:10" s="3" customFormat="1" ht="21" customHeight="1" x14ac:dyDescent="0.2">
      <c r="A47" s="35" t="s">
        <v>56</v>
      </c>
      <c r="B47" s="43" t="s">
        <v>66</v>
      </c>
      <c r="C47" s="43"/>
      <c r="D47" s="44"/>
      <c r="E47" s="45" t="s">
        <v>6</v>
      </c>
      <c r="F47" s="46">
        <f>E38</f>
        <v>0</v>
      </c>
      <c r="I47" s="56"/>
      <c r="J47" s="57"/>
    </row>
    <row r="48" spans="1:10" s="3" customFormat="1" ht="21" customHeight="1" x14ac:dyDescent="0.2">
      <c r="A48" s="35" t="s">
        <v>57</v>
      </c>
      <c r="B48" s="100" t="s">
        <v>88</v>
      </c>
      <c r="C48" s="101"/>
      <c r="D48" s="44"/>
      <c r="E48" s="45" t="s">
        <v>6</v>
      </c>
      <c r="F48" s="46">
        <f>SUM(F45:F47)</f>
        <v>0</v>
      </c>
    </row>
    <row r="49" spans="1:10" s="3" customFormat="1" ht="21" customHeight="1" x14ac:dyDescent="0.2">
      <c r="A49" s="54" t="s">
        <v>58</v>
      </c>
      <c r="B49" s="23" t="s">
        <v>10</v>
      </c>
      <c r="C49" s="50" t="s">
        <v>11</v>
      </c>
      <c r="D49" s="24"/>
      <c r="E49" s="51"/>
      <c r="F49" s="19">
        <f>ROUND(D49*F48,2)</f>
        <v>0</v>
      </c>
      <c r="I49" s="56"/>
      <c r="J49" s="57"/>
    </row>
    <row r="50" spans="1:10" s="3" customFormat="1" ht="21" customHeight="1" x14ac:dyDescent="0.2">
      <c r="A50" s="29" t="s">
        <v>59</v>
      </c>
      <c r="B50" s="30" t="s">
        <v>8</v>
      </c>
      <c r="C50" s="30"/>
      <c r="D50" s="15"/>
      <c r="E50" s="11" t="s">
        <v>6</v>
      </c>
      <c r="F50" s="1">
        <f>F48+F49</f>
        <v>0</v>
      </c>
      <c r="I50" s="56"/>
      <c r="J50" s="56"/>
    </row>
    <row r="51" spans="1:10" s="3" customFormat="1" ht="21" customHeight="1" x14ac:dyDescent="0.2">
      <c r="A51" s="29" t="s">
        <v>60</v>
      </c>
      <c r="B51" s="30" t="s">
        <v>4</v>
      </c>
      <c r="C51" s="30"/>
      <c r="D51" s="52"/>
      <c r="E51" s="53">
        <v>0.19</v>
      </c>
      <c r="F51" s="18">
        <f>ROUND(E51*F50,2)</f>
        <v>0</v>
      </c>
      <c r="H51" s="9"/>
      <c r="I51" s="71"/>
      <c r="J51" s="71"/>
    </row>
    <row r="52" spans="1:10" s="16" customFormat="1" ht="21" customHeight="1" thickBot="1" x14ac:dyDescent="0.25">
      <c r="A52" s="25" t="s">
        <v>61</v>
      </c>
      <c r="B52" s="30" t="s">
        <v>8</v>
      </c>
      <c r="C52" s="31"/>
      <c r="D52" s="31"/>
      <c r="E52" s="21" t="s">
        <v>7</v>
      </c>
      <c r="F52" s="17">
        <f>F50+F51</f>
        <v>0</v>
      </c>
      <c r="H52" s="9"/>
      <c r="I52" s="71"/>
      <c r="J52" s="71"/>
    </row>
    <row r="53" spans="1:10" s="9" customFormat="1" ht="21" customHeight="1" x14ac:dyDescent="0.2">
      <c r="A53" s="26" t="s">
        <v>63</v>
      </c>
      <c r="B53" s="47" t="s">
        <v>19</v>
      </c>
      <c r="C53" s="48"/>
      <c r="D53" s="48"/>
      <c r="E53" s="48"/>
      <c r="F53" s="49"/>
      <c r="G53" s="2"/>
      <c r="H53" s="20"/>
      <c r="I53" s="72"/>
      <c r="J53" s="72"/>
    </row>
    <row r="54" spans="1:10" s="10" customFormat="1" ht="92.25" customHeight="1" thickBot="1" x14ac:dyDescent="0.25">
      <c r="A54" s="115"/>
      <c r="B54" s="116"/>
      <c r="C54" s="116"/>
      <c r="D54" s="116"/>
      <c r="E54" s="116"/>
      <c r="F54" s="117"/>
      <c r="H54" s="59"/>
      <c r="I54" s="40"/>
      <c r="J54" s="40"/>
    </row>
    <row r="55" spans="1:10" x14ac:dyDescent="0.2">
      <c r="H55" s="40"/>
      <c r="I55" s="56"/>
      <c r="J55" s="56"/>
    </row>
    <row r="56" spans="1:10" x14ac:dyDescent="0.2">
      <c r="H56" s="40"/>
      <c r="I56" s="56"/>
      <c r="J56" s="56"/>
    </row>
    <row r="57" spans="1:10" x14ac:dyDescent="0.2">
      <c r="H57" s="3"/>
      <c r="I57" s="56"/>
      <c r="J57" s="56"/>
    </row>
    <row r="58" spans="1:10" x14ac:dyDescent="0.2">
      <c r="H58" s="3"/>
      <c r="I58" s="56"/>
      <c r="J58" s="56"/>
    </row>
    <row r="59" spans="1:10" x14ac:dyDescent="0.2">
      <c r="H59" s="3"/>
      <c r="I59" s="56"/>
      <c r="J59" s="57"/>
    </row>
    <row r="60" spans="1:10" x14ac:dyDescent="0.2">
      <c r="H60" s="3"/>
      <c r="I60" s="3"/>
      <c r="J60" s="3"/>
    </row>
    <row r="61" spans="1:10" x14ac:dyDescent="0.2">
      <c r="H61" s="3"/>
      <c r="I61" s="3"/>
      <c r="J61" s="3"/>
    </row>
    <row r="62" spans="1:10" x14ac:dyDescent="0.2">
      <c r="H62" s="3"/>
      <c r="I62" s="56"/>
      <c r="J62" s="57"/>
    </row>
    <row r="63" spans="1:10" x14ac:dyDescent="0.2">
      <c r="H63" s="3"/>
      <c r="I63" s="56"/>
      <c r="J63" s="56"/>
    </row>
    <row r="64" spans="1:10" x14ac:dyDescent="0.2">
      <c r="H64" s="9"/>
      <c r="I64" s="71"/>
      <c r="J64" s="71"/>
    </row>
    <row r="65" spans="8:10" x14ac:dyDescent="0.2">
      <c r="H65" s="20"/>
      <c r="I65" s="72"/>
      <c r="J65" s="72"/>
    </row>
    <row r="66" spans="8:10" x14ac:dyDescent="0.2">
      <c r="H66" s="59"/>
    </row>
    <row r="67" spans="8:10" x14ac:dyDescent="0.2">
      <c r="H67" s="40"/>
      <c r="I67" s="56"/>
      <c r="J67" s="56"/>
    </row>
    <row r="68" spans="8:10" x14ac:dyDescent="0.2">
      <c r="H68" s="40"/>
      <c r="I68" s="56"/>
      <c r="J68" s="56"/>
    </row>
    <row r="69" spans="8:10" x14ac:dyDescent="0.2">
      <c r="H69" s="3"/>
      <c r="I69" s="56"/>
      <c r="J69" s="56"/>
    </row>
    <row r="70" spans="8:10" x14ac:dyDescent="0.2">
      <c r="H70" s="3"/>
      <c r="I70" s="56"/>
      <c r="J70" s="56"/>
    </row>
    <row r="71" spans="8:10" x14ac:dyDescent="0.2">
      <c r="H71" s="3"/>
      <c r="I71" s="56"/>
      <c r="J71" s="57"/>
    </row>
    <row r="72" spans="8:10" x14ac:dyDescent="0.2">
      <c r="H72" s="3"/>
      <c r="I72" s="3"/>
      <c r="J72" s="3"/>
    </row>
    <row r="73" spans="8:10" x14ac:dyDescent="0.2">
      <c r="H73" s="3"/>
      <c r="I73" s="3"/>
      <c r="J73" s="3"/>
    </row>
    <row r="74" spans="8:10" x14ac:dyDescent="0.2">
      <c r="H74" s="3"/>
      <c r="I74" s="56"/>
      <c r="J74" s="57"/>
    </row>
    <row r="75" spans="8:10" x14ac:dyDescent="0.2">
      <c r="H75" s="3"/>
      <c r="I75" s="56"/>
      <c r="J75" s="56"/>
    </row>
    <row r="76" spans="8:10" x14ac:dyDescent="0.2">
      <c r="H76" s="9"/>
      <c r="I76" s="71"/>
      <c r="J76" s="71"/>
    </row>
    <row r="77" spans="8:10" x14ac:dyDescent="0.2">
      <c r="H77" s="20"/>
      <c r="I77" s="72"/>
      <c r="J77" s="72"/>
    </row>
    <row r="78" spans="8:10" x14ac:dyDescent="0.2">
      <c r="H78" s="59"/>
    </row>
    <row r="79" spans="8:10" x14ac:dyDescent="0.2">
      <c r="H79" s="40"/>
      <c r="I79" s="56"/>
      <c r="J79" s="56"/>
    </row>
    <row r="80" spans="8:10" x14ac:dyDescent="0.2">
      <c r="H80" s="40"/>
      <c r="I80" s="56"/>
      <c r="J80" s="56"/>
    </row>
    <row r="81" spans="8:10" x14ac:dyDescent="0.2">
      <c r="H81" s="3"/>
      <c r="I81" s="56"/>
      <c r="J81" s="56"/>
    </row>
    <row r="82" spans="8:10" x14ac:dyDescent="0.2">
      <c r="H82" s="3"/>
      <c r="I82" s="56"/>
      <c r="J82" s="56"/>
    </row>
    <row r="83" spans="8:10" x14ac:dyDescent="0.2">
      <c r="H83" s="3"/>
      <c r="I83" s="56"/>
      <c r="J83" s="57"/>
    </row>
    <row r="84" spans="8:10" x14ac:dyDescent="0.2">
      <c r="H84" s="3"/>
      <c r="I84" s="3"/>
      <c r="J84" s="3"/>
    </row>
    <row r="85" spans="8:10" x14ac:dyDescent="0.2">
      <c r="H85" s="3"/>
      <c r="I85" s="3"/>
      <c r="J85" s="3"/>
    </row>
    <row r="86" spans="8:10" x14ac:dyDescent="0.2">
      <c r="H86" s="3"/>
      <c r="I86" s="56"/>
      <c r="J86" s="57"/>
    </row>
    <row r="87" spans="8:10" x14ac:dyDescent="0.2">
      <c r="H87" s="3"/>
      <c r="I87" s="56"/>
      <c r="J87" s="56"/>
    </row>
    <row r="88" spans="8:10" x14ac:dyDescent="0.2">
      <c r="H88" s="3"/>
      <c r="I88" s="56"/>
      <c r="J88" s="56"/>
    </row>
    <row r="89" spans="8:10" x14ac:dyDescent="0.2">
      <c r="H89" s="3"/>
      <c r="I89" s="56"/>
      <c r="J89" s="56"/>
    </row>
    <row r="90" spans="8:10" x14ac:dyDescent="0.2">
      <c r="H90" s="3"/>
      <c r="I90" s="56"/>
      <c r="J90" s="56"/>
    </row>
    <row r="91" spans="8:10" x14ac:dyDescent="0.2">
      <c r="H91" s="3"/>
      <c r="I91" s="56"/>
      <c r="J91" s="56"/>
    </row>
    <row r="92" spans="8:10" x14ac:dyDescent="0.2">
      <c r="H92" s="3"/>
      <c r="I92" s="56"/>
      <c r="J92" s="56"/>
    </row>
    <row r="93" spans="8:10" x14ac:dyDescent="0.2">
      <c r="H93" s="3"/>
      <c r="I93" s="56"/>
      <c r="J93" s="56"/>
    </row>
    <row r="94" spans="8:10" x14ac:dyDescent="0.2">
      <c r="H94" s="9"/>
      <c r="I94" s="71"/>
      <c r="J94" s="71"/>
    </row>
    <row r="95" spans="8:10" x14ac:dyDescent="0.2">
      <c r="H95" s="20"/>
      <c r="I95" s="72"/>
      <c r="J95" s="72"/>
    </row>
    <row r="96" spans="8:10" x14ac:dyDescent="0.2">
      <c r="H96" s="3"/>
      <c r="I96" s="56"/>
      <c r="J96" s="56"/>
    </row>
    <row r="97" spans="8:10" x14ac:dyDescent="0.2">
      <c r="H97" s="3"/>
      <c r="I97" s="56"/>
      <c r="J97" s="56"/>
    </row>
    <row r="98" spans="8:10" x14ac:dyDescent="0.2">
      <c r="H98" s="3"/>
      <c r="I98" s="56"/>
      <c r="J98" s="56"/>
    </row>
    <row r="99" spans="8:10" x14ac:dyDescent="0.2">
      <c r="H99" s="9"/>
      <c r="I99" s="71"/>
      <c r="J99" s="71"/>
    </row>
    <row r="100" spans="8:10" x14ac:dyDescent="0.2">
      <c r="H100" s="3"/>
      <c r="I100" s="56"/>
      <c r="J100" s="56"/>
    </row>
    <row r="101" spans="8:10" x14ac:dyDescent="0.2">
      <c r="H101" s="3"/>
      <c r="I101" s="56"/>
      <c r="J101" s="56"/>
    </row>
    <row r="102" spans="8:10" x14ac:dyDescent="0.2">
      <c r="H102" s="3"/>
      <c r="I102" s="56"/>
      <c r="J102" s="56"/>
    </row>
    <row r="103" spans="8:10" x14ac:dyDescent="0.2">
      <c r="H103" s="3"/>
      <c r="I103" s="56"/>
      <c r="J103" s="56"/>
    </row>
    <row r="104" spans="8:10" x14ac:dyDescent="0.2">
      <c r="H104" s="16"/>
      <c r="I104" s="57"/>
      <c r="J104" s="57"/>
    </row>
    <row r="105" spans="8:10" x14ac:dyDescent="0.2">
      <c r="H105" s="9"/>
      <c r="I105" s="71"/>
      <c r="J105" s="71"/>
    </row>
  </sheetData>
  <sheetProtection algorithmName="SHA-512" hashValue="KO2N0CYClQd18lD72raBBYc0PRLmwpgMe8sOuUKPGdUg9KG32tCrURpt+RHKqDib9cYJ7t9Ei3nOrMKmceq8VA==" saltValue="K2Wz2DBoUroeaWiL7LOIsg==" spinCount="100000" sheet="1" selectLockedCells="1"/>
  <mergeCells count="44">
    <mergeCell ref="A20:A21"/>
    <mergeCell ref="B20:C21"/>
    <mergeCell ref="B9:C9"/>
    <mergeCell ref="B10:C10"/>
    <mergeCell ref="B16:C16"/>
    <mergeCell ref="A54:F54"/>
    <mergeCell ref="B43:D43"/>
    <mergeCell ref="E43:F43"/>
    <mergeCell ref="B41:C41"/>
    <mergeCell ref="E41:F41"/>
    <mergeCell ref="B42:C42"/>
    <mergeCell ref="E42:F42"/>
    <mergeCell ref="B48:C48"/>
    <mergeCell ref="E18:F18"/>
    <mergeCell ref="E19:F19"/>
    <mergeCell ref="E22:F22"/>
    <mergeCell ref="B18:D18"/>
    <mergeCell ref="B19:D19"/>
    <mergeCell ref="B22:D22"/>
    <mergeCell ref="E1:F1"/>
    <mergeCell ref="A1:D2"/>
    <mergeCell ref="A4:B4"/>
    <mergeCell ref="A6:F6"/>
    <mergeCell ref="C4:F4"/>
    <mergeCell ref="C3:F3"/>
    <mergeCell ref="B30:D30"/>
    <mergeCell ref="B24:F24"/>
    <mergeCell ref="E25:F25"/>
    <mergeCell ref="E26:F26"/>
    <mergeCell ref="E27:F27"/>
    <mergeCell ref="E28:F28"/>
    <mergeCell ref="E30:F30"/>
    <mergeCell ref="B29:F29"/>
    <mergeCell ref="E31:F31"/>
    <mergeCell ref="E33:F33"/>
    <mergeCell ref="E34:F34"/>
    <mergeCell ref="E40:F40"/>
    <mergeCell ref="B40:C40"/>
    <mergeCell ref="E38:F38"/>
    <mergeCell ref="E36:F36"/>
    <mergeCell ref="E37:F37"/>
    <mergeCell ref="B38:D38"/>
    <mergeCell ref="B32:F32"/>
    <mergeCell ref="B35:F35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8" fitToHeight="0" orientation="portrait" copies="4" r:id="rId1"/>
  <headerFooter alignWithMargins="0">
    <oddFooter>&amp;L&amp;8&lt;&amp;F&gt;&amp;C&amp;8Funke Management + Bauberatung
Prager Str. 60,  04317 Leipzig&amp;R 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2024-10-01T12:45:00Z</cp:lastPrinted>
  <dcterms:created xsi:type="dcterms:W3CDTF">2011-08-17T11:10:42Z</dcterms:created>
  <dcterms:modified xsi:type="dcterms:W3CDTF">2024-11-13T09:48:11Z</dcterms:modified>
</cp:coreProperties>
</file>