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Zörner 1\EK-Ost TK Backwaren (Halle)\EO-25-01_01.03.2025 bis 28.02.2026_letzte vergebene EON J156\Vergabeunterlagen\"/>
    </mc:Choice>
  </mc:AlternateContent>
  <bookViews>
    <workbookView xWindow="0" yWindow="0" windowWidth="25200" windowHeight="11250" tabRatio="427"/>
  </bookViews>
  <sheets>
    <sheet name="TK Backwaren" sheetId="6" r:id="rId1"/>
  </sheets>
  <definedNames>
    <definedName name="_xlnm.Print_Area" localSheetId="0">'TK Backwaren'!$A$1:$O$143,'TK Backwaren'!$Q$10:$X$142</definedName>
    <definedName name="_xlnm.Print_Titles" localSheetId="0">'TK Backwaren'!$A:$C,'TK Backwaren'!$10:$13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6" l="1"/>
  <c r="J28" i="6"/>
  <c r="O28" i="6"/>
  <c r="J41" i="6"/>
  <c r="O41" i="6"/>
  <c r="J40" i="6"/>
  <c r="O40" i="6"/>
  <c r="J39" i="6"/>
  <c r="O39" i="6"/>
  <c r="J132" i="6"/>
  <c r="O132" i="6"/>
  <c r="J142" i="6"/>
  <c r="J114" i="6"/>
  <c r="O114" i="6"/>
  <c r="O19" i="6"/>
  <c r="J19" i="6"/>
  <c r="J42" i="6"/>
  <c r="J130" i="6" l="1"/>
  <c r="O130" i="6"/>
  <c r="J70" i="6" l="1"/>
  <c r="O70" i="6"/>
  <c r="O90" i="6"/>
  <c r="J90" i="6"/>
  <c r="O60" i="6"/>
  <c r="J60" i="6"/>
  <c r="J56" i="6"/>
  <c r="O24" i="6"/>
  <c r="O44" i="6"/>
  <c r="J44" i="6"/>
  <c r="O17" i="6"/>
  <c r="J17" i="6"/>
  <c r="B137" i="6" l="1"/>
  <c r="B138" i="6" s="1"/>
  <c r="B139" i="6" s="1"/>
  <c r="B140" i="6" s="1"/>
  <c r="B141" i="6" s="1"/>
  <c r="B142" i="6" s="1"/>
  <c r="B127" i="6"/>
  <c r="B128" i="6" s="1"/>
  <c r="B129" i="6" s="1"/>
  <c r="B134" i="6" s="1"/>
  <c r="B110" i="6"/>
  <c r="B111" i="6" s="1"/>
  <c r="B112" i="6" s="1"/>
  <c r="B113" i="6" s="1"/>
  <c r="B115" i="6" s="1"/>
  <c r="B116" i="6" s="1"/>
  <c r="B117" i="6" s="1"/>
  <c r="B118" i="6" s="1"/>
  <c r="B119" i="6" s="1"/>
  <c r="B120" i="6" s="1"/>
  <c r="B121" i="6" s="1"/>
  <c r="B122" i="6" s="1"/>
  <c r="B123" i="6" s="1"/>
  <c r="B124" i="6" s="1"/>
  <c r="B92" i="6"/>
  <c r="B93" i="6" s="1"/>
  <c r="B94" i="6" s="1"/>
  <c r="B95" i="6" s="1"/>
  <c r="B96" i="6" s="1"/>
  <c r="B97" i="6" s="1"/>
  <c r="B98" i="6" s="1"/>
  <c r="B99" i="6" s="1"/>
  <c r="B100" i="6" s="1"/>
  <c r="B101" i="6" s="1"/>
  <c r="B102" i="6" s="1"/>
  <c r="B103" i="6" s="1"/>
  <c r="B104" i="6" s="1"/>
  <c r="B105" i="6" s="1"/>
  <c r="B106" i="6" s="1"/>
  <c r="B107" i="6" s="1"/>
  <c r="B64" i="6"/>
  <c r="B65" i="6" s="1"/>
  <c r="B66" i="6" s="1"/>
  <c r="B67" i="6" s="1"/>
  <c r="B68" i="6" s="1"/>
  <c r="B69" i="6" s="1"/>
  <c r="B72" i="6" s="1"/>
  <c r="B73" i="6" s="1"/>
  <c r="B74" i="6" s="1"/>
  <c r="B75" i="6" s="1"/>
  <c r="B76" i="6" s="1"/>
  <c r="B77" i="6" s="1"/>
  <c r="B78" i="6" s="1"/>
  <c r="B79" i="6" s="1"/>
  <c r="B80" i="6" s="1"/>
  <c r="B81" i="6" s="1"/>
  <c r="B82" i="6" s="1"/>
  <c r="B83" i="6" s="1"/>
  <c r="B85" i="6" s="1"/>
  <c r="B86" i="6" s="1"/>
  <c r="B87" i="6" s="1"/>
  <c r="B56" i="6"/>
  <c r="B57" i="6" s="1"/>
  <c r="B58" i="6" s="1"/>
  <c r="B59" i="6" s="1"/>
  <c r="B46" i="6"/>
  <c r="B47" i="6" s="1"/>
  <c r="B48" i="6" s="1"/>
  <c r="B49" i="6" s="1"/>
  <c r="B50" i="6" s="1"/>
  <c r="B51" i="6" s="1"/>
  <c r="B52" i="6" s="1"/>
  <c r="B53" i="6" s="1"/>
  <c r="B20" i="6"/>
  <c r="B21" i="6" s="1"/>
  <c r="B22" i="6" s="1"/>
  <c r="B23" i="6" s="1"/>
  <c r="B24" i="6" s="1"/>
  <c r="B25" i="6" s="1"/>
  <c r="B26" i="6" s="1"/>
  <c r="B27" i="6" s="1"/>
  <c r="B30" i="6" s="1"/>
  <c r="B31" i="6" s="1"/>
  <c r="B32" i="6" s="1"/>
  <c r="B33" i="6" s="1"/>
  <c r="B34" i="6" s="1"/>
  <c r="B35" i="6" s="1"/>
  <c r="B36" i="6" s="1"/>
  <c r="B37" i="6" s="1"/>
  <c r="B38" i="6" s="1"/>
  <c r="J141" i="6"/>
  <c r="J140" i="6"/>
  <c r="J139" i="6"/>
  <c r="J138" i="6"/>
  <c r="O142" i="6"/>
  <c r="O141" i="6"/>
  <c r="O140" i="6"/>
  <c r="O139" i="6"/>
  <c r="O138" i="6"/>
  <c r="J134" i="6"/>
  <c r="J133" i="6"/>
  <c r="J131" i="6"/>
  <c r="J129" i="6"/>
  <c r="J128" i="6"/>
  <c r="O134" i="6"/>
  <c r="O133" i="6"/>
  <c r="O131" i="6"/>
  <c r="O129" i="6"/>
  <c r="O128" i="6"/>
  <c r="J124" i="6"/>
  <c r="J123" i="6"/>
  <c r="J122" i="6"/>
  <c r="J121" i="6"/>
  <c r="J120" i="6"/>
  <c r="J119" i="6"/>
  <c r="J118" i="6"/>
  <c r="J117" i="6"/>
  <c r="J116" i="6"/>
  <c r="J115" i="6"/>
  <c r="J113" i="6"/>
  <c r="J112" i="6"/>
  <c r="J111" i="6"/>
  <c r="O124" i="6"/>
  <c r="O123" i="6"/>
  <c r="O122" i="6"/>
  <c r="O121" i="6"/>
  <c r="O120" i="6"/>
  <c r="O119" i="6"/>
  <c r="O118" i="6"/>
  <c r="O117" i="6"/>
  <c r="O116" i="6"/>
  <c r="O115" i="6"/>
  <c r="O113" i="6"/>
  <c r="O112" i="6"/>
  <c r="O111" i="6"/>
  <c r="J107" i="6"/>
  <c r="J106" i="6"/>
  <c r="J105" i="6"/>
  <c r="J104" i="6"/>
  <c r="J103" i="6"/>
  <c r="J102" i="6"/>
  <c r="J101" i="6"/>
  <c r="J100" i="6"/>
  <c r="J99" i="6"/>
  <c r="J98" i="6"/>
  <c r="J97" i="6"/>
  <c r="J96" i="6"/>
  <c r="J95" i="6"/>
  <c r="J94" i="6"/>
  <c r="J93" i="6"/>
  <c r="J92" i="6"/>
  <c r="O107" i="6"/>
  <c r="O106" i="6"/>
  <c r="O105" i="6"/>
  <c r="O104" i="6"/>
  <c r="O103" i="6"/>
  <c r="O102" i="6"/>
  <c r="O101" i="6"/>
  <c r="O100" i="6"/>
  <c r="O99" i="6"/>
  <c r="O98" i="6"/>
  <c r="O97" i="6"/>
  <c r="O96" i="6"/>
  <c r="O95" i="6"/>
  <c r="O94" i="6"/>
  <c r="O93" i="6"/>
  <c r="O92" i="6"/>
  <c r="J86" i="6"/>
  <c r="J85" i="6"/>
  <c r="J84" i="6"/>
  <c r="J83" i="6"/>
  <c r="J82" i="6"/>
  <c r="J81" i="6"/>
  <c r="J80" i="6"/>
  <c r="J79" i="6"/>
  <c r="J78" i="6"/>
  <c r="J77" i="6"/>
  <c r="J76" i="6"/>
  <c r="J75" i="6"/>
  <c r="J74" i="6"/>
  <c r="J73" i="6"/>
  <c r="J72" i="6"/>
  <c r="J71" i="6"/>
  <c r="J69" i="6"/>
  <c r="J68" i="6"/>
  <c r="J67" i="6"/>
  <c r="J66" i="6"/>
  <c r="J65" i="6"/>
  <c r="O87" i="6"/>
  <c r="O86" i="6"/>
  <c r="O85" i="6"/>
  <c r="O84" i="6"/>
  <c r="O83" i="6"/>
  <c r="O82" i="6"/>
  <c r="O81" i="6"/>
  <c r="O80" i="6"/>
  <c r="O79" i="6"/>
  <c r="O78" i="6"/>
  <c r="O77" i="6"/>
  <c r="O76" i="6"/>
  <c r="O75" i="6"/>
  <c r="O74" i="6"/>
  <c r="O73" i="6"/>
  <c r="O72" i="6"/>
  <c r="O71" i="6"/>
  <c r="O69" i="6"/>
  <c r="O68" i="6"/>
  <c r="O67" i="6"/>
  <c r="O66" i="6"/>
  <c r="O65" i="6"/>
  <c r="J61" i="6"/>
  <c r="J59" i="6"/>
  <c r="J58" i="6"/>
  <c r="J57" i="6"/>
  <c r="J53" i="6"/>
  <c r="J52" i="6"/>
  <c r="J51" i="6"/>
  <c r="J50" i="6"/>
  <c r="J49" i="6"/>
  <c r="J48" i="6"/>
  <c r="J47" i="6"/>
  <c r="O61" i="6" l="1"/>
  <c r="O59" i="6"/>
  <c r="O58" i="6"/>
  <c r="O57" i="6"/>
  <c r="O53" i="6"/>
  <c r="O52" i="6"/>
  <c r="O51" i="6"/>
  <c r="O50" i="6"/>
  <c r="O49" i="6"/>
  <c r="O48" i="6"/>
  <c r="O47" i="6"/>
  <c r="J38" i="6"/>
  <c r="J37" i="6"/>
  <c r="J36" i="6"/>
  <c r="J35" i="6"/>
  <c r="J34" i="6"/>
  <c r="J33" i="6"/>
  <c r="J32" i="6"/>
  <c r="J31" i="6"/>
  <c r="J30" i="6"/>
  <c r="J29" i="6"/>
  <c r="J27" i="6"/>
  <c r="J26" i="6"/>
  <c r="J25" i="6"/>
  <c r="J24" i="6"/>
  <c r="J23" i="6"/>
  <c r="J22" i="6"/>
  <c r="J21" i="6"/>
  <c r="J20" i="6"/>
  <c r="O42" i="6" l="1"/>
  <c r="O38" i="6"/>
  <c r="O37" i="6"/>
  <c r="O36" i="6"/>
  <c r="O35" i="6"/>
  <c r="O34" i="6"/>
  <c r="O33" i="6"/>
  <c r="O32" i="6"/>
  <c r="O31" i="6"/>
  <c r="O30" i="6"/>
  <c r="O29" i="6"/>
  <c r="O27" i="6"/>
  <c r="O26" i="6"/>
  <c r="O25" i="6"/>
  <c r="O23" i="6"/>
  <c r="O22" i="6"/>
  <c r="O21" i="6"/>
  <c r="O20" i="6"/>
  <c r="O110" i="6" l="1"/>
  <c r="J110" i="6"/>
  <c r="J18" i="6"/>
  <c r="J45" i="6"/>
  <c r="J46" i="6"/>
  <c r="J55" i="6"/>
  <c r="J63" i="6"/>
  <c r="J64" i="6"/>
  <c r="J89" i="6"/>
  <c r="J91" i="6"/>
  <c r="J109" i="6"/>
  <c r="J126" i="6"/>
  <c r="J127" i="6"/>
  <c r="J136" i="6"/>
  <c r="J137" i="6"/>
  <c r="J16" i="6"/>
  <c r="I143" i="6"/>
  <c r="O46" i="6"/>
  <c r="O137" i="6"/>
  <c r="O56" i="6"/>
  <c r="O64" i="6"/>
  <c r="O91" i="6"/>
  <c r="O126" i="6"/>
  <c r="O16" i="6"/>
  <c r="O18" i="6"/>
  <c r="O45" i="6"/>
  <c r="O55" i="6"/>
  <c r="O63" i="6"/>
  <c r="O89" i="6"/>
  <c r="O109" i="6"/>
  <c r="O127" i="6"/>
  <c r="O136" i="6"/>
  <c r="O143" i="6" l="1"/>
  <c r="J143" i="6"/>
  <c r="K143" i="6" s="1"/>
</calcChain>
</file>

<file path=xl/sharedStrings.xml><?xml version="1.0" encoding="utf-8"?>
<sst xmlns="http://schemas.openxmlformats.org/spreadsheetml/2006/main" count="614" uniqueCount="404">
  <si>
    <t>Artikelbezeichnung</t>
  </si>
  <si>
    <t>ME</t>
  </si>
  <si>
    <t>Gesamt Menge</t>
  </si>
  <si>
    <t>Pos.</t>
  </si>
  <si>
    <t>EKO Nr.</t>
  </si>
  <si>
    <t>gefordertes Gebinde</t>
  </si>
  <si>
    <t>Hersteller</t>
  </si>
  <si>
    <t>Artikelnummer</t>
  </si>
  <si>
    <t>Wert in €</t>
  </si>
  <si>
    <t>S000</t>
  </si>
  <si>
    <t>Anstalt des öffentlichen Rechts</t>
  </si>
  <si>
    <t>Sonstiges</t>
  </si>
  <si>
    <t>Identifikation / Produktzuordnung / Gültigkeitserklärung für Spezifikationen des Inverkehrbringers ( Hersteller / Markenbesitzer )</t>
  </si>
  <si>
    <t>Inverkehrbringer nach VO EG 178/2002 (Hersteller o. Markenbesitzer)</t>
  </si>
  <si>
    <t>Bitte unbeding ausfüllen !</t>
  </si>
  <si>
    <t>Konsum</t>
  </si>
  <si>
    <t>Revisions-nummer (soweit vorhanden)</t>
  </si>
  <si>
    <t>Datum letzte Änderung</t>
  </si>
  <si>
    <t>BE</t>
  </si>
  <si>
    <t>BE angeboten</t>
  </si>
  <si>
    <t>Gesamt Wert</t>
  </si>
  <si>
    <t>Produkteigenschaften</t>
  </si>
  <si>
    <t>Vegan</t>
  </si>
  <si>
    <t>x</t>
  </si>
  <si>
    <t>ohne Geschmacks-verstärker</t>
  </si>
  <si>
    <t>Herkunftsland der Rohstoffe</t>
  </si>
  <si>
    <t xml:space="preserve">Preis (Netto) pro ME                 in € </t>
  </si>
  <si>
    <t>Leistungsbeschreibung / Preisblatt- TK Backwaren</t>
  </si>
  <si>
    <t>Studentenwerk Halle</t>
  </si>
  <si>
    <t>Abt. Hochschulgastronomie</t>
  </si>
  <si>
    <t>Wolfgang-Langenbeck-Straße 5</t>
  </si>
  <si>
    <t>06120 Halle / Saale</t>
  </si>
  <si>
    <t>40 - 60 Stk/Kart.</t>
  </si>
  <si>
    <t>Stück</t>
  </si>
  <si>
    <t>50 Stk. a. 90 g / Kt.</t>
  </si>
  <si>
    <t>Hallesche Semmel</t>
  </si>
  <si>
    <t>bei kakaohaltigen Produkten                                                  Angabe der Nachhaltigkeit (bio / fair)</t>
  </si>
  <si>
    <t>bio</t>
  </si>
  <si>
    <t>bei Produkten die Eier enthalten                    Angabe der Haltungsform</t>
  </si>
  <si>
    <t>Boden</t>
  </si>
  <si>
    <t>bei Produkten die Palmöl enthalten                    Angabe RSPO - Zertifikat</t>
  </si>
  <si>
    <t>ja</t>
  </si>
  <si>
    <t>Einsortimentsverfahren</t>
  </si>
  <si>
    <t>Frische Bäcker</t>
  </si>
  <si>
    <t>Brötchen / Baguette</t>
  </si>
  <si>
    <t>J001</t>
  </si>
  <si>
    <t>J003</t>
  </si>
  <si>
    <t>Ciabatta  / Laugengebäck</t>
  </si>
  <si>
    <t>Croissant / Bagel</t>
  </si>
  <si>
    <t>Muffin</t>
  </si>
  <si>
    <t>Donut / Cookie</t>
  </si>
  <si>
    <t>Sonstige Backwaren, süß</t>
  </si>
  <si>
    <t>Brot / Toast</t>
  </si>
  <si>
    <t>Ciabattabrötchen, Zutaten: Weizen- und/oder Roggenmehl, 75-100g</t>
  </si>
  <si>
    <t>J006/1</t>
  </si>
  <si>
    <t>50 bis 100     Stk/Karton</t>
  </si>
  <si>
    <t>J010</t>
  </si>
  <si>
    <t>Bäckerbrötchen, Zutaten: Weizenmehl, 65-90g</t>
  </si>
  <si>
    <t>J013</t>
  </si>
  <si>
    <t>Käsebrötchen, Weizenbrötchen mit herzhafter Käseschicht überbacken, (kein Analogkäse), 65 - 85 g</t>
  </si>
  <si>
    <t>J014</t>
  </si>
  <si>
    <t>J016</t>
  </si>
  <si>
    <t>J018</t>
  </si>
  <si>
    <t>Mini-Brötchen-Kiste, mind. 4 verschiedene Brötchensorten (z.B. Weizenbrötchen, Korn, Sonnenblumen, Saaten, Kornquark, Zwiebel, Mohn o. ä.) ca. 35-45g/Stk.</t>
  </si>
  <si>
    <t>J019</t>
  </si>
  <si>
    <t>J020</t>
  </si>
  <si>
    <t>J021/1</t>
  </si>
  <si>
    <t>Butter-Croissant, aus Butter-Blätterteig, 50-70g</t>
  </si>
  <si>
    <t>J022/1</t>
  </si>
  <si>
    <t>Croissant, mit Nuss-Nougat-Creme gefüllt, dekoratives Nuss-Dekor, 90-120g</t>
  </si>
  <si>
    <t>J023</t>
  </si>
  <si>
    <t>Croissant mit Schinken-Käsefüllung, (Schinken: ganze Scheibe oder gewürfelt, Käse: kein Analogkäse), 90-110 g</t>
  </si>
  <si>
    <t>J027</t>
  </si>
  <si>
    <t>J024</t>
  </si>
  <si>
    <t>J025</t>
  </si>
  <si>
    <t xml:space="preserve">Laugenbrötchen, Teigling, vorgegärt, mit Salzbeipack, 80-110 g </t>
  </si>
  <si>
    <t>J026/1</t>
  </si>
  <si>
    <t>Laugenbrezel, Teigling, vorgagärt, mit Salzbeipack, 80-110 g</t>
  </si>
  <si>
    <t>Laugenstange, Teigling, vorgegärt, mit Salzbeipack, 80-110 g</t>
  </si>
  <si>
    <t>J028</t>
  </si>
  <si>
    <t xml:space="preserve">Bagel Sesam, gebrauchsfertig, Zutaten: u. a. Weizenmehl, Sesam, Dekor: Sesam, 75-90 g </t>
  </si>
  <si>
    <t>J030</t>
  </si>
  <si>
    <t>Berliner, gebrauchsfertig, Siedegebäck mit Marmeladen- oder Konfitürenfüllung, Zuckerdekor, 50-80g</t>
  </si>
  <si>
    <t>J031</t>
  </si>
  <si>
    <t>J032</t>
  </si>
  <si>
    <t>J035</t>
  </si>
  <si>
    <t>Kirschblätterteigstück, Plunderteigling mit Kirschfüllung, 100-120g</t>
  </si>
  <si>
    <t>J038</t>
  </si>
  <si>
    <t>Muffin, Blaubeere, gebrauchsfertig, Rührteig mit Blaubeeren, 70-85g</t>
  </si>
  <si>
    <t>J039</t>
  </si>
  <si>
    <t>Rosinen-Schnecke, Plunderteig mit Kaltcreme oder Pudding, Rosinen, 100-130 g</t>
  </si>
  <si>
    <t>J043/1</t>
  </si>
  <si>
    <t>J045/1</t>
  </si>
  <si>
    <t>J047</t>
  </si>
  <si>
    <t>Dauergebäck Mandelecke / Nussecke, gebrauchsfertig, dreieckiges Mürbeteiggebäck mit Mandel- und/oder Nussauflage, 90-110 g</t>
  </si>
  <si>
    <t>J049</t>
  </si>
  <si>
    <t>frei</t>
  </si>
  <si>
    <t>J050</t>
  </si>
  <si>
    <t>Brownie, Pekannuss oder Haselnuss-Schokolade, gebrauchsfertig und geschnitten, dunkler Rührteig Pecannuss- oder Haselnussstücken,      65-80 g</t>
  </si>
  <si>
    <t>J051</t>
  </si>
  <si>
    <t>J052</t>
  </si>
  <si>
    <t>Donut gefüllt mit Vanillecreme, gebrauchsfertig, Gebäckoberseite mit weißer Glasur und kakohaltiger Fettglasur, 70-85 g (Baker&amp;Baker oder gleichwertig)</t>
  </si>
  <si>
    <t>J053/1</t>
  </si>
  <si>
    <t>J053/5</t>
  </si>
  <si>
    <t>J055/1</t>
  </si>
  <si>
    <t>J055/2</t>
  </si>
  <si>
    <t>J056/1</t>
  </si>
  <si>
    <t>J056/3</t>
  </si>
  <si>
    <t>J056/4</t>
  </si>
  <si>
    <t>J056/5</t>
  </si>
  <si>
    <t>J058/3</t>
  </si>
  <si>
    <t>Muffin mit weißen und dunklen Schokoladenstückchen in dunklem und hellem Teig ("Black&amp;White"), gebrauchsfertig, 95-110 g, (Baker&amp;Baker oder gleichwertig)</t>
  </si>
  <si>
    <t>J059/1</t>
  </si>
  <si>
    <t>J059/3</t>
  </si>
  <si>
    <t>J061</t>
  </si>
  <si>
    <t>J062</t>
  </si>
  <si>
    <t>J070</t>
  </si>
  <si>
    <t>Roggenmischbrot, geschnitten, Roggen- und Weizenmehl, halb oder fertig gebacken, 500-1000 g</t>
  </si>
  <si>
    <t>5 bis 15 Stk/Karton</t>
  </si>
  <si>
    <t>J072</t>
  </si>
  <si>
    <t>J073</t>
  </si>
  <si>
    <t>J074</t>
  </si>
  <si>
    <t>J075</t>
  </si>
  <si>
    <t>J076</t>
  </si>
  <si>
    <t>J077</t>
  </si>
  <si>
    <t>J078</t>
  </si>
  <si>
    <t>Muffin Apfel-Zimt, mit Apfelstücken, Apfelpüree u. Zimtflocken, gebrauchsfertig, 90-120 g, ("Baker&amp;Baker oder gleichwertig") (Saisonartikel)</t>
  </si>
  <si>
    <t>J080</t>
  </si>
  <si>
    <t>Focaccia Panini, Weizenkleingebäck (Weizenteigtasche), gebrauchsfertig, 90-110 g</t>
  </si>
  <si>
    <t>J084</t>
  </si>
  <si>
    <t>J087/3</t>
  </si>
  <si>
    <t>J087/4</t>
  </si>
  <si>
    <t>J087/5</t>
  </si>
  <si>
    <t>J087/6</t>
  </si>
  <si>
    <t>Teigling mit Ölsaaten und Philadelphia® -Frischkäsezubereitung gefüllt, vorgegart, 120-130 g (z. B. Baker &amp; Baker oder gleichwertig)</t>
  </si>
  <si>
    <t>J088</t>
  </si>
  <si>
    <t>J089</t>
  </si>
  <si>
    <t>J090</t>
  </si>
  <si>
    <t>J092</t>
  </si>
  <si>
    <t>J093/1</t>
  </si>
  <si>
    <t>Zitronen-Rührkuchen aufgeschnitten, ca. 75 g pro Stück, mit Zitronenglasur, (Lemon Cake,Baker&amp;Baker oder gleichwertig)</t>
  </si>
  <si>
    <t>J093/2</t>
  </si>
  <si>
    <t>J094</t>
  </si>
  <si>
    <t>Fladenbrot, türkische Art, mit Sesam und/oder Nigellasaat etc., Durchmesser ca. 28cm, ca. 500 g, gebrauchsfertig</t>
  </si>
  <si>
    <t>J096</t>
  </si>
  <si>
    <t>J097</t>
  </si>
  <si>
    <t>J098</t>
  </si>
  <si>
    <t>veganer Muffin Blueberry, Muffin mit eingebackenen Heidelbeeren, dekoriert, gebrauchsfertig, 80-100 g, (Bakeline oder gleichwertig)</t>
  </si>
  <si>
    <t>J099</t>
  </si>
  <si>
    <t>J100</t>
  </si>
  <si>
    <t>J143</t>
  </si>
  <si>
    <t>J144</t>
  </si>
  <si>
    <t>Sandwich Toast, weiche Sandwichscheiben aus Weizenmehl, gebrauchsfertig, ca. 750 g</t>
  </si>
  <si>
    <t>J102</t>
  </si>
  <si>
    <t>Ciabattabrötchen, längliche Form, Zutaten: Weizenmehl, 100-120 g, vorgebacken</t>
  </si>
  <si>
    <t>J103</t>
  </si>
  <si>
    <t>J104</t>
  </si>
  <si>
    <t>Kartoffelbrötchen, Weizenbrötchen mit Kartoffelflocken,75-100 g</t>
  </si>
  <si>
    <t>J105</t>
  </si>
  <si>
    <t>Hamburger Brötchen Roggen, Durchmesser ca. 11-14 cm, mind. 20% Roggenanteil, bestreut mit Roggenschrot u- mehl, geschnitten, gebrauchsfertig, ca. 100-120g</t>
  </si>
  <si>
    <t>J109</t>
  </si>
  <si>
    <t>Karottenbrötchen, Weizenbrötchen mit Karotten (Weizenmehl, Karotten mind. 8%, Kürbiskerne, Sonnenblumenkerne, Leinsaat, Dekor, 110 -130 g</t>
  </si>
  <si>
    <t>J110</t>
  </si>
  <si>
    <t>Pitabrot, Fladenbrot, Weizenkleingebäck, vor- oder fertig gebacken, 70-100 g</t>
  </si>
  <si>
    <t>J108</t>
  </si>
  <si>
    <t>J113</t>
  </si>
  <si>
    <t>J114</t>
  </si>
  <si>
    <t>Kleiner Kuchen aus kakaohaltiger Rührmasse u. Käsekuchenmasse, dekoriert mit Streuseln, 130-140 g                                                                                                 (z. B. XXL-Muffin Cheesecake Chocolate, Bakeline oder gleichwertig)</t>
  </si>
  <si>
    <t>J115/1</t>
  </si>
  <si>
    <t>Haferriegel mit Sultaninen, getrockneten Cranbeeries und Sonnenblumenkernen, ("Fruit Flapjack") backfertig, 70-90 g (Baker&amp;Baker oder gleichwertig)</t>
  </si>
  <si>
    <t>J116</t>
  </si>
  <si>
    <t>J122</t>
  </si>
  <si>
    <t>J125</t>
  </si>
  <si>
    <t>J126</t>
  </si>
  <si>
    <t>J127</t>
  </si>
  <si>
    <t>J128</t>
  </si>
  <si>
    <t xml:space="preserve">Hamburger Brötchen Grain Burger Bun, Durchmesser ca. 11-14 cm, mind. 11% Urgetreidemehl, bestreut mit grobkörnigen Roggen-Vollkorn, vorgeschnitten, gebrauchsfertig, ca. 90-110g                                       (Baker &amp; Baker oder gleichwertige Art) </t>
  </si>
  <si>
    <t>J124</t>
  </si>
  <si>
    <t>J123</t>
  </si>
  <si>
    <t>Donut mit Kakao, VEGANER Donut, gebrauchsfertig, Oberseite mit Schokolade glasiert, 50-65 g, (Baker&amp;Baker oder gleichwertig)</t>
  </si>
  <si>
    <t>J129</t>
  </si>
  <si>
    <t>J131</t>
  </si>
  <si>
    <t>40 bis 70  Stk/Karton</t>
  </si>
  <si>
    <t>Donut, vegan, herzförmig, pinke Glasur mit Erdbeergeschmack und Zuckerstreuseln, 50-70g, (Baker&amp;Baker oder gleichwertig)</t>
  </si>
  <si>
    <t>J134</t>
  </si>
  <si>
    <t>J140</t>
  </si>
  <si>
    <t>Donut mit Kakaocremefüllung und kakaohaltiger Fettglasur, 60-80g, (Baker&amp;Baker oder gleichwertig)</t>
  </si>
  <si>
    <t>J139</t>
  </si>
  <si>
    <t>J136</t>
  </si>
  <si>
    <t>J135</t>
  </si>
  <si>
    <t>J141</t>
  </si>
  <si>
    <t>J142</t>
  </si>
  <si>
    <t>Bezeichnung des Lebensmittels</t>
  </si>
  <si>
    <r>
      <t xml:space="preserve">Allgemeine Leistungsbeschreibung:  </t>
    </r>
    <r>
      <rPr>
        <sz val="12"/>
        <rFont val="Arial"/>
        <family val="2"/>
      </rPr>
      <t>Die geforderten Grammaturen dürfen weder unter- noch überschritten werden. Die Toleranz dient nur der Variabilität und rechtfertigt keinen Mehrpreis.Die verwendeten Artikelnamen sind Beispiel- oder Eigennamen. Gleichwertige Artikel sind zugelassen. Die Haltbarkeitszeiten nach Anlieferung müssen für ungebackene Teiglinge mind. 2 Monate und für vor- bzw. fertig gebackene Erzeugnisse mind. 6 Monate betragen.Die Zutatenlisten sind unvollständig. Die Zutaten und Dekore können geringfügig von den Vorgaben abweichen, soweit der Charakter des Produktes dadurch nicht verändert wird. Abweichungen bei Zutaten und Dekoren sind auf einer gesonderten Anlage darzulegen. Soweit aufgeführt entsprechen alle Artikel den "Leitsätzen für Brot und Kleingebäck" sowie den "Leitsätzen für feine Backwaren" des Deutschen Lebensmittelbuchs. Alle angebotenen Bäckerbrötchen sollen für die vegane Ernährung geeignet sein. Alle größeren Gebindeabpackungen (ca. ab 50 Stück) sollen vorzugsweise mit Unterverpackungen   (z. B. 4 x 20 Stk.) angeboten werden.</t>
    </r>
  </si>
  <si>
    <r>
      <rPr>
        <b/>
        <sz val="8"/>
        <rFont val="Arial"/>
        <family val="2"/>
      </rPr>
      <t xml:space="preserve">Artikel aus:   </t>
    </r>
    <r>
      <rPr>
        <sz val="8"/>
        <rFont val="Arial"/>
        <family val="2"/>
      </rPr>
      <t xml:space="preserve">                                                                 </t>
    </r>
    <r>
      <rPr>
        <i/>
        <sz val="8"/>
        <rFont val="Arial"/>
        <family val="2"/>
      </rPr>
      <t xml:space="preserve">zusammengesetzten Zutaten                                                                   </t>
    </r>
    <r>
      <rPr>
        <sz val="8"/>
        <rFont val="Arial"/>
        <family val="2"/>
      </rPr>
      <t>(</t>
    </r>
    <r>
      <rPr>
        <u/>
        <sz val="8"/>
        <rFont val="Arial"/>
        <family val="2"/>
      </rPr>
      <t>Produktionsland</t>
    </r>
    <r>
      <rPr>
        <sz val="8"/>
        <rFont val="Arial"/>
        <family val="2"/>
      </rPr>
      <t xml:space="preserve"> (z.B. Currypaste - Thailand) oder ein Verweis auf die Herkunft der Unterzutaten in der Produktspezifikation) </t>
    </r>
  </si>
  <si>
    <r>
      <rPr>
        <b/>
        <sz val="9"/>
        <rFont val="Arial"/>
        <family val="2"/>
      </rPr>
      <t>Beispiel</t>
    </r>
    <r>
      <rPr>
        <sz val="9"/>
        <rFont val="Arial"/>
        <family val="2"/>
      </rPr>
      <t xml:space="preserve">         leckere Semmel</t>
    </r>
  </si>
  <si>
    <r>
      <rPr>
        <i/>
        <sz val="8"/>
        <rFont val="Arial"/>
        <family val="2"/>
      </rPr>
      <t xml:space="preserve">unverarbeitete Lebensmittel </t>
    </r>
    <r>
      <rPr>
        <sz val="8"/>
        <rFont val="Arial"/>
        <family val="2"/>
      </rPr>
      <t xml:space="preserve">                                                (</t>
    </r>
    <r>
      <rPr>
        <u/>
        <sz val="8"/>
        <rFont val="Arial"/>
        <family val="2"/>
      </rPr>
      <t>Anbauland</t>
    </r>
    <r>
      <rPr>
        <sz val="8"/>
        <rFont val="Arial"/>
        <family val="2"/>
      </rPr>
      <t xml:space="preserve"> (z.B. Sonnenblumenkerne - Italien) </t>
    </r>
  </si>
  <si>
    <t>Baguettebrötchen, Zutaten: Weizen- und / oder Roggenmehl, Hefe, 80-90g</t>
  </si>
  <si>
    <t>Gebinde / Gewicht</t>
  </si>
  <si>
    <t>J002</t>
  </si>
  <si>
    <t>Baguettebrötchen, Zutaten: Weizenmehl, Hefe,            50-65g  (Gebinde ca. 90 bis 110 Stk./Karton)</t>
  </si>
  <si>
    <t>90 bis 110                Stk / Karton</t>
  </si>
  <si>
    <t>50 bis 90                        Stk / Karton</t>
  </si>
  <si>
    <t>Baguette-Stangen, Zutaten: Weizenmehl, Hefe,                   400-450g</t>
  </si>
  <si>
    <t>20 bis 40                      Stk / Karton</t>
  </si>
  <si>
    <t>J005</t>
  </si>
  <si>
    <t>Ciabatta Brot, Zutaten: Weizen- und / oder Roggenmehl, 250-300g</t>
  </si>
  <si>
    <t>20 bis 30               Stk / Karton</t>
  </si>
  <si>
    <t>50 bis 100                  Stk / Karton</t>
  </si>
  <si>
    <t>Rechteckiges Roggen- / Weizenmischbrötchen                   (z. B. Schusterjunge oder gleichwertig), 60 - 90 g</t>
  </si>
  <si>
    <t>50 bis 100                             Stk / Karton</t>
  </si>
  <si>
    <t>50 bis 100                         Stk / Karton</t>
  </si>
  <si>
    <t>Kürbiskernbrötchen, Zutaten: Weizen- und / oder Roggenmehl, Dekor: Kürbiskerne, 75-95g</t>
  </si>
  <si>
    <t>50 bis 100                    Stk / Karton</t>
  </si>
  <si>
    <t>Mehrkornbrötchen viereckig, Zutaten: Weizen- und / oder Roggenmehl, Sonnenblumenkerne, Leinsaat, Sesam o. ä., Dekor: mind. zwei Saaten, 65-90 g</t>
  </si>
  <si>
    <t xml:space="preserve"> </t>
  </si>
  <si>
    <t>150 bis 200                         Stk / Karton</t>
  </si>
  <si>
    <t>Doppelbrötchen, Zutaten: Weizen- und / oder Roggenmehl, 100-130g</t>
  </si>
  <si>
    <t>40 bis 80                           Stk / Karton</t>
  </si>
  <si>
    <t>70 bis 130                         Stk / Karton</t>
  </si>
  <si>
    <t>Butter-Croissant, aus Blätter- oder Plunderteig,               75-90g</t>
  </si>
  <si>
    <t>70 bis 130                      Stk / Karton</t>
  </si>
  <si>
    <t>40 bis 80                               Stk / Karton</t>
  </si>
  <si>
    <t>50 bis 100                      Stk / Karton</t>
  </si>
  <si>
    <t>Croissant mit Schoko- und / oder Haselnusscreme gefüllt, dekoriert, 90-110g</t>
  </si>
  <si>
    <t>30 bis 60                           Stk / Karton</t>
  </si>
  <si>
    <t>80 bis 130                    Stk / Karton</t>
  </si>
  <si>
    <t>40 bis 80                       Stk / Karton</t>
  </si>
  <si>
    <t>80 bis 130                          Stk/  Karton</t>
  </si>
  <si>
    <t xml:space="preserve">Bagel Natur, gebrauchsfertig, Zutaten: u. a. Weizenmehl, 75-90 g </t>
  </si>
  <si>
    <t>J029</t>
  </si>
  <si>
    <t>30 bis 60                     Stk / Karton</t>
  </si>
  <si>
    <t>30 bis 60                                 Stk / Karton</t>
  </si>
  <si>
    <t>40 bis 80                        Stk / Karton</t>
  </si>
  <si>
    <t>Blätterteiggebäck mit Apfelfüllung (Apfelstücke oder -mus), z. B. Apfeltasche, 110-140 g</t>
  </si>
  <si>
    <t>30 bis 60                    Stk / Karton</t>
  </si>
  <si>
    <t>J034</t>
  </si>
  <si>
    <t xml:space="preserve">Donut, gezuckert, gebrauchsfertig, Hefeteigring mit Zucker bestreut,  45-75g </t>
  </si>
  <si>
    <t>30 bis 80           Stk / Karton</t>
  </si>
  <si>
    <t>Donut Vanilla, gebrauchsfertig, Hefeteigring überzogen mit Zuckerglasur mit Vanille-Aroma,                 55-70g</t>
  </si>
  <si>
    <t>30 bis 60                  Stk / Karton</t>
  </si>
  <si>
    <t>30 bis 60                       Stk / Karton</t>
  </si>
  <si>
    <t>30 bis 50                           Stk / Karton</t>
  </si>
  <si>
    <t>80 bis 120                    Stk / Karton</t>
  </si>
  <si>
    <t>Quarktasche, Plunderteig oder Weizen-Hefe-Teig mit Quarkfüllung, 100-140g</t>
  </si>
  <si>
    <t>80 bis 120                        Stk / Karton</t>
  </si>
  <si>
    <t xml:space="preserve">Amerikaner, gebrauchsfertig, Rührteigteilchen halbseitig mit Fondant überzogen, 100-120 g                        </t>
  </si>
  <si>
    <t>30 bis 60                                     Stk / Karton</t>
  </si>
  <si>
    <t>TK Blätterteigplatte ca. 2,5 mm, 600-900 g - tiefgefrorene Blätterteigplatte, backfertig</t>
  </si>
  <si>
    <t>Brownie, Schokolade, gebrauchsfertig und geschnitten, dunkler Rührteig, dekoriert mit kakohaltiger Fettglasur und / oder Nuss-Stücken,                  50-65 g</t>
  </si>
  <si>
    <t>40 bis 80                          Stk / Karton</t>
  </si>
  <si>
    <t>40 bis 80            Stk / Karton</t>
  </si>
  <si>
    <t>EK-Ost 25-01</t>
  </si>
  <si>
    <t>Donut mit Kakao, gefüllt mit Cremefüllung mit Vanillegeschmack, gebrauchsfertig, Oberseite mit weißer Fettglasur und Oreo®-Keksstückchen,                                 70-85 g, (Baker&amp;Baker oder gleichwertig)</t>
  </si>
  <si>
    <t>10 bis 50                         Stk / Karton</t>
  </si>
  <si>
    <r>
      <t>Mürbteigplätzchen, Cookie XL, gebrauchsfertig, mit  Schokoladenstückchen</t>
    </r>
    <r>
      <rPr>
        <b/>
        <sz val="10"/>
        <color rgb="FFFF0000"/>
        <rFont val="Arial"/>
        <family val="2"/>
      </rPr>
      <t xml:space="preserve"> </t>
    </r>
    <r>
      <rPr>
        <b/>
        <sz val="10"/>
        <rFont val="Arial"/>
        <family val="2"/>
      </rPr>
      <t>("Milk Choc."),                                         60-80 g (Baker&amp;Baker oder gleichwertig)</t>
    </r>
  </si>
  <si>
    <t>30 bis 60                                             Stk / Karton</t>
  </si>
  <si>
    <t>Mürbteigplätzchen, Cookie XL, gebrauchsfertig, mit weißen und dunklen Schokoladenstückchen                   ("Triple Choc"), 60-80g  (Baker&amp;Baker oder gleichwertig)</t>
  </si>
  <si>
    <r>
      <t xml:space="preserve">Mürbteigplätzchen, Cookie XL, </t>
    </r>
    <r>
      <rPr>
        <b/>
        <u/>
        <sz val="10"/>
        <rFont val="Arial"/>
        <family val="2"/>
      </rPr>
      <t>Teigling</t>
    </r>
    <r>
      <rPr>
        <b/>
        <sz val="10"/>
        <rFont val="Arial"/>
        <family val="2"/>
      </rPr>
      <t xml:space="preserve"> mit Karamell und Pecannussstücken ("Caramel &amp; Pecan Nut"),             70-90 g (Baker&amp;Baker oder gleichwertig)</t>
    </r>
  </si>
  <si>
    <t>50 bis 100                        Stk / Karton</t>
  </si>
  <si>
    <r>
      <t xml:space="preserve">Mürbteigplätzchen, "Cookie XL", </t>
    </r>
    <r>
      <rPr>
        <b/>
        <u/>
        <sz val="10"/>
        <rFont val="Arial"/>
        <family val="2"/>
      </rPr>
      <t>Teigling</t>
    </r>
    <r>
      <rPr>
        <b/>
        <sz val="10"/>
        <rFont val="Arial"/>
        <family val="2"/>
      </rPr>
      <t xml:space="preserve"> mit weißen und dunklen Schokoladenstückchen ("Triple Chocolate"), 70-90 g (Baker&amp;Baker oder gleichwertig)</t>
    </r>
  </si>
  <si>
    <r>
      <t xml:space="preserve">Mürbteigplätzchen, "Cookie XL", </t>
    </r>
    <r>
      <rPr>
        <b/>
        <u/>
        <sz val="10"/>
        <rFont val="Arial"/>
        <family val="2"/>
      </rPr>
      <t>Teigling</t>
    </r>
    <r>
      <rPr>
        <b/>
        <sz val="10"/>
        <rFont val="Arial"/>
        <family val="2"/>
      </rPr>
      <t xml:space="preserve"> mit Vollmilchschokoladenstückchen                      ("Chocolate Chunk"), 70-90 g                                         (Baker&amp;Baker oder gleichwertig)</t>
    </r>
  </si>
  <si>
    <t>50 bis 100                                  Stk / Karton</t>
  </si>
  <si>
    <t>50 bis 100                                       Stk / Karton</t>
  </si>
  <si>
    <r>
      <t xml:space="preserve">Mürbteigplätzchen, "Cookie XL", </t>
    </r>
    <r>
      <rPr>
        <b/>
        <u/>
        <sz val="10"/>
        <rFont val="Arial"/>
        <family val="2"/>
      </rPr>
      <t>Teigling</t>
    </r>
    <r>
      <rPr>
        <b/>
        <sz val="10"/>
        <rFont val="Arial"/>
        <family val="2"/>
      </rPr>
      <t xml:space="preserve"> mit weißen Schokoladenstückchen und Himbeeren                            ("Rapsberry &amp; White"), 70-90 g                                                      (Baker&amp;Baker oder gleichwertig)</t>
    </r>
  </si>
  <si>
    <t>50 bis 100                   Stk / Karton</t>
  </si>
  <si>
    <t>Muffin mit Nougat-Cremefüllung und kakaohaltiger Fettglasur, gebrauchsfertig, 95-120 g                         (Baker&amp;Baker oder gleichwertig)</t>
  </si>
  <si>
    <t>30 bis 50                     Stk / Karton</t>
  </si>
  <si>
    <t>30 bis 50                             Stk / Karton</t>
  </si>
  <si>
    <t>Muffin mit Blaubeeren ("Deep Blueberry"), gebrauchsfertig, 95-110 g,                             (Baker&amp;Baker oder gleichwertig)</t>
  </si>
  <si>
    <t>30 bis 50                                  Stk / Karton</t>
  </si>
  <si>
    <t>Donut mit Milch-Kakaofüllung und Milka®-Schokolade, gebrauchsfertig, 50-70 g,                            (Baker&amp;Baker oder gleichwertig)</t>
  </si>
  <si>
    <t>10 bis 50                    Stk / Karton</t>
  </si>
  <si>
    <t>Ballaststoff-Brötchen, groß, spitzförmig, mit ballaststoffhaltigen Saaten (z. B. Leinsamen, Sonnenblumenkerne, Sesam etc.) und Dekor. Zutaten: Weizen- und / oder Roggenmehl, 100-130 g (z. B. Kornspitz/Kornqurkstange o.ä.)</t>
  </si>
  <si>
    <t>40 bis 80                              Stk / Karton</t>
  </si>
  <si>
    <t xml:space="preserve">Hamburger Brötchen, weiches Weizenbrötchen mit Sesam, vorgeschnitten, gebrauchsfertig, Durchmesser ca. 12-13cm,                                                         ca. 70-90g </t>
  </si>
  <si>
    <t>20 bis 50                  Stk / Karton</t>
  </si>
  <si>
    <t>5 bis 15                       Stk / Karton</t>
  </si>
  <si>
    <t>Korn-Spezial-Brot (Mehrkornbrot), vor- oder fertig gebacken, Weizen- Roggenmehl, mit z. B. Sonnenblumenkerne, Sesam, Leinsamen etc.,                         500-1000 g</t>
  </si>
  <si>
    <t>Fladenbrot, türkische Art, mit Sesam und / oder Nigellasaat o. ä.,                                                                                         130-160g</t>
  </si>
  <si>
    <t>50 bis 80                      Stk / Karton</t>
  </si>
  <si>
    <t>Mini Laugengebäck ( Brezel, Stange, Knoten o.ä.), vorgegärt,                                                                                                  35-45 g / St., mit Salzbeipack</t>
  </si>
  <si>
    <t>100 bis 150                             Stk / Karton</t>
  </si>
  <si>
    <t>Mini Blätterteig Mischkiste, 35-50g/St., verschieden ausgeformte und gefüllte, kleine Plunderteilchen,                 (z. B. Quark, Nuss, Apfel etc)</t>
  </si>
  <si>
    <t>50 bis 100                     Stk / Karton</t>
  </si>
  <si>
    <t>Leistungszeitraum: 01.03.2025 - 28.02.2026</t>
  </si>
  <si>
    <t>Muffin mit Himbeerfüllung und Joghurt ("Raspberry Yoghurt"), gebrauchsfertig, 100-120 g,                          (Baker&amp;Baker oder gleichwertig)</t>
  </si>
  <si>
    <t>30 bis 50                      Stk / Karton</t>
  </si>
  <si>
    <t>30 bis 50                       Stk / Karton</t>
  </si>
  <si>
    <t>30 bis 50                        Stk / Karton</t>
  </si>
  <si>
    <t>J086</t>
  </si>
  <si>
    <t>Muffin mit  Filly Nuss-Nougat-Creme, dekoriert, gebrauchsfertig, 100-120 g                          (Baker&amp;Baker oder gleichwertig)</t>
  </si>
  <si>
    <t>30 bis 50                    Stk / Karton</t>
  </si>
  <si>
    <t>Muffin mit Karamell und Nüssen, dekoriert ("Muffin Salted Caramel"), gebrauchsfertig, 120-140g,                     (Black Label, Baker&amp;Baker oder gleichwertig)</t>
  </si>
  <si>
    <t>20 bis 50                       Stk / Karton</t>
  </si>
  <si>
    <t>Muffin mit Zitronengeschmack, Mohn und Frischkäse ("Muffin Poppy Lemon"), gebrauchsfertig, 120-140g,                                              (Black Label, Baker&amp;Baker oder gleichwertig)</t>
  </si>
  <si>
    <t>20 bis 50                     Stk / Karton</t>
  </si>
  <si>
    <t>Muffin  mit Blaubeeren, dekoriert ("Blueberry Burst"), gebrauchsfertig, 120-140 g,                             (Black Label, Baker&amp;Baker oder gleichwertig)</t>
  </si>
  <si>
    <t>20 bis 50                      Stk / Karton</t>
  </si>
  <si>
    <t xml:space="preserve">Muffin mit weißen und dunklen Schokoladenstückchen und Kakaocremefüllung, dekoriert ("Chocolate Overkill"), gebrauchsfertig,         120-140g,                                                                                                  (Black Label, Baker&amp;Baker oder gleichwertig)             </t>
  </si>
  <si>
    <t>20 bis 50                        Stk / Karton</t>
  </si>
  <si>
    <t>70 bis 100                         Stk / Karton</t>
  </si>
  <si>
    <t>Franzbrötchen, vorgegarter laminierter Hefeteig                 mit Zimt, 110-130 g</t>
  </si>
  <si>
    <t>50 bis 80                    Stk / Karton</t>
  </si>
  <si>
    <r>
      <t xml:space="preserve">Schoko-Franzbrötchen, </t>
    </r>
    <r>
      <rPr>
        <b/>
        <u/>
        <sz val="10"/>
        <rFont val="Arial"/>
        <family val="2"/>
      </rPr>
      <t>Teigling</t>
    </r>
    <r>
      <rPr>
        <b/>
        <sz val="10"/>
        <rFont val="Arial"/>
        <family val="2"/>
      </rPr>
      <t xml:space="preserve"> mit dunkler Schokolade, VEGAN, 110-120 g                                  (Baker&amp;Baker oder gleichwertig)</t>
    </r>
  </si>
  <si>
    <t>J137</t>
  </si>
  <si>
    <t>50 bis 80                             Stk / Karton</t>
  </si>
  <si>
    <t xml:space="preserve">Hamburger Brötchen, weiches Weizenbrötchen mit Sesam, vorgeschnitten, gebrauchsfertig, Durchmesser ca. 14-15cm,                                                  120-130 g </t>
  </si>
  <si>
    <t>10 bis 40                          Stk / Karton</t>
  </si>
  <si>
    <t>Laugenbrezel mit Butterfüllung, belaugtes Weizenkleingebäck, an der dicken Seite mit Butter gefüllt, gebrauchsfertig, 90-100g,                            (Baker&amp;Baker oder gleichwertig)</t>
  </si>
  <si>
    <t>10 bis 40                      Stk / Karton</t>
  </si>
  <si>
    <t>Marmor-Rührkuchen aufgeschnitten, ca. 75 g pro Stück, mit kakaohaltiger Fettglasur,                            (Marble Cake, Baker&amp;Baker oder gleichwertig)</t>
  </si>
  <si>
    <t>Spritzring, rundes Brandteiggebäck mit Fondant, gebrauchsfertig,    60-80 g</t>
  </si>
  <si>
    <t>20 bis 40                         Stk / Karton</t>
  </si>
  <si>
    <t>5 bis 15                 Stk / Karton</t>
  </si>
  <si>
    <t xml:space="preserve">Hamburger Brötchen, weiches Weizenbrötchen  in verschiedenen Farben (rot, gelb, schwarz), vorgeschnitten, gebrauchsfertig,                                      Durchmesser ca. 11-14cm, 90 -120 g </t>
  </si>
  <si>
    <t>10 bis 50                       Stk / Karton</t>
  </si>
  <si>
    <r>
      <t>veganer Muffin Schoko-Kirsch, Schokoladen Muffin mit Schokoladenstückchen</t>
    </r>
    <r>
      <rPr>
        <b/>
        <strike/>
        <sz val="10"/>
        <color rgb="FFFF0000"/>
        <rFont val="Arial"/>
        <family val="2"/>
      </rPr>
      <t>,</t>
    </r>
    <r>
      <rPr>
        <b/>
        <sz val="10"/>
        <rFont val="Arial"/>
        <family val="2"/>
      </rPr>
      <t xml:space="preserve"> dekoriert, gebrauchsfertig, 80-100 g,                                                             (Bakeline oder gleichwertig)</t>
    </r>
  </si>
  <si>
    <t>20 bis 40                            Stk / Karton</t>
  </si>
  <si>
    <t>20 bis 40                           Stk / Karton</t>
  </si>
  <si>
    <t>veganer Muffin Johannisbeer, Muffin mit eingebackenen Johannisbeeren und Vierfruchtfüllung, dekoriert, gebrauchsfertig,                                  80-100 g, (Bakeline oder gleichwertig)</t>
  </si>
  <si>
    <t>20 bis 40                        Stk / Karton</t>
  </si>
  <si>
    <t>J101</t>
  </si>
  <si>
    <t>Vollkorntoast, Sandwich Vollkorn, geschnitten, gebrauchsfertig, Weizenbrot mit mind. 15% Vollkorn, ca. 750g</t>
  </si>
  <si>
    <t>5 bis 15                        Stk / Karton</t>
  </si>
  <si>
    <t>40 bis 80                                  Stk / Karton</t>
  </si>
  <si>
    <t>Schwarzbrot, Vollkornbrot, geschnitten, Roggen- und/oder Weizenvollkorn, gebrauchsfertig,                       500-1000 g</t>
  </si>
  <si>
    <t>5 bis 15                           Stk / Karton</t>
  </si>
  <si>
    <t>70 bis 90                        Stk / Karton</t>
  </si>
  <si>
    <t>80 bis 120                           Stk / Karton</t>
  </si>
  <si>
    <t>10 bis 50                              Stk / Karton</t>
  </si>
  <si>
    <t>60 bis 100                    Stk / Karton</t>
  </si>
  <si>
    <t>Laugen-Bagel (Zutaten: u. a. Weizenmehl, Sesam),            75-100g</t>
  </si>
  <si>
    <t>Schokoladenmuffin mit Creme-Füllung mit Vanillegeschmack, Creme-Topping mit Vanillegeschmack und kleinen Oreo® Kakaokeksstückchen ("Oreo® Muffin"), gebrauchsfertig, 100-120 g (Baker &amp; Baker oder gleichwertig)</t>
  </si>
  <si>
    <t>20 bis 40                           Stk/Karton</t>
  </si>
  <si>
    <t>40 bis 80                             Stk / Karton</t>
  </si>
  <si>
    <t>Muffin mit Milch-Kakao Füllung und Milka® Schokolade ("Milka®Muffin"), gebrauchsfertig,                                            100-120 g, (Baker&amp;Baker oder gleichwertig)</t>
  </si>
  <si>
    <t>Muffin Cherry Cheesecake, Muffin mit Frischkäse und Kirschen, fertig gebacken, ca. 120 - 140 g                           (z. B. Baker &amp; Baker oder gleichwertig)</t>
  </si>
  <si>
    <t>20 bis 50                                   Stk / Karton</t>
  </si>
  <si>
    <t>Apfelstrudel, fertig gebacken, portioniert, Apfelstücke, Sultaninen umhüllt von Blätterteig,               ca. 100 - 120 g pro Stück</t>
  </si>
  <si>
    <t>20 bis 40                     Stk / Karton</t>
  </si>
  <si>
    <t>Muffin Cherry Carrot Cake, Karottenmuffin mit Walnussstückchen, Frischkäsezubereitung und Auflage, fertig gebacken, ca. 100 - 120 g                                   (z. B. Baker &amp; Baker oder gleichwertig)</t>
  </si>
  <si>
    <t>Muffin Cherry Red Velvet, Roter Muffin mit Frischkäsezubereitung und Auflage, fertig gebacken, ca. 100 - 120 g                                                                                 (z. B. Baker &amp; Baker oder gleichwertig)</t>
  </si>
  <si>
    <t>Muffin Cherry Fruity Blueberry, VEGANER Muffin mit Blaubeeren, fertig gebacken, ca. 100 - 120 g                     (z. B. Baker &amp; Baker oder gleichwertig)</t>
  </si>
  <si>
    <t>20 bis 50                             Stk / Karton</t>
  </si>
  <si>
    <t>Muffin Cherry Dark Chocolate, VEGANER Muffin mit Kakao, fertig gebacken, ca. 100 - 120 g                                     (z. B. Baker &amp; Baker oder gleichwertig)</t>
  </si>
  <si>
    <t>Foccacia Burger-Bun, fertig gebacken,                                   70,- 90 g, geschnitten</t>
  </si>
  <si>
    <t>20 bis 50                    Stk / Karton</t>
  </si>
  <si>
    <t>20 bis 50                                       Stk / Karton</t>
  </si>
  <si>
    <t>Milchbrötchen 40-60g; Weizenmehl, Milchpulver</t>
  </si>
  <si>
    <t>50 bis 100                                Stk / Karton</t>
  </si>
  <si>
    <t>Muffin, VEGAN, Dark Chocolate, Kakao-Muffin mit dunklen Schokoladenstückchen, 100-120 g  (Baker&amp;Baker oder gleichwertig)</t>
  </si>
  <si>
    <t>20 bis 50                            Stk / Karton</t>
  </si>
  <si>
    <t>Donut, Dark Choco, VEGAN, 50-60 g,                                       (Baker&amp;Baker oder gleichwertig)</t>
  </si>
  <si>
    <t>20 bis 50                                      Stk / Karton</t>
  </si>
  <si>
    <t>Baked Chocolate Chip Cookie, Cookie aus Mürbeteig, mit dunklen Schokoladenstückchen(ca. 20%), gebacken, einzelnverpackt, ca. 75 g,                             (Baker&amp;Baker oder gleichwertig)</t>
  </si>
  <si>
    <t>Baked Double Belgian Chocolate Cookie, Schokoladencookie aus Mürbeteig, mit dunklen Schokoladenstückchen (ca. 20%), gebacken,  einzelnverpackt, ca. 75 g,                                                     (Baker&amp;Baker oder gleichwertig)</t>
  </si>
  <si>
    <t>VEGANER Karotte-Kürbiskern Muffin, veganer Rührkuchen mit Füllung aus Joghurtalternative auf Sojabasis, verfeinert mit Karottenstückchen und Kürbiskernen, fertig gebacken, ca. 90 - 110 g                                 (Bakeline oder gleichwertig)</t>
  </si>
  <si>
    <t>20 bis 40                 Stk / Karton</t>
  </si>
  <si>
    <t>Muffin mit  Filly Nuss-Nougat-Creme, dekoriert, gebrauchsfertig, 100-120 g                                                  (Baker&amp;Baker oder gleichwertig)</t>
  </si>
  <si>
    <t>30 bis 50                              Stk / Karton</t>
  </si>
  <si>
    <t xml:space="preserve">Bio Roggenbrötchen, mind. 3-Stufen-Roggensauerteig, Zutaten: Roggenmehl (kann Anteil Weizen, Gerste enthalten), 70-90g  </t>
  </si>
  <si>
    <t>J120</t>
  </si>
  <si>
    <t>40 bis 70                       Stk / Karton</t>
  </si>
  <si>
    <t>Laugenecke, feiner Croissantteig mit leicht salziger Kruste in Dreiecksform                                                  (Zutaten: u. a. Weizenmehl, Butter), 90-110g</t>
  </si>
  <si>
    <t>J138</t>
  </si>
  <si>
    <t>40 bis 70                  Stk / Karton</t>
  </si>
  <si>
    <r>
      <t xml:space="preserve">Kakaocreme-Dreieck, Blätterteig Dreieck mit Kakaocremefüllung, </t>
    </r>
    <r>
      <rPr>
        <b/>
        <u/>
        <sz val="10"/>
        <rFont val="Arial"/>
        <family val="2"/>
      </rPr>
      <t>Teigling</t>
    </r>
    <r>
      <rPr>
        <b/>
        <sz val="10"/>
        <rFont val="Arial"/>
        <family val="2"/>
      </rPr>
      <t xml:space="preserve"> mit Kakaocremefüllung, VEGAN, 120-140 g, (Baker&amp;Baker oder gleichwertig)</t>
    </r>
  </si>
  <si>
    <t>J145</t>
  </si>
  <si>
    <t>40 bis 70            Stk / Karton</t>
  </si>
  <si>
    <t>40 bis 80 Stk/Karton</t>
  </si>
  <si>
    <t>J146</t>
  </si>
  <si>
    <t xml:space="preserve">Hamburger Brötchen, „Laugenbun mit Sesam“, Weizenmehl, 80 - 90 g / Stk., Ø 10-12 cm                                     (Schulstad oder gleichwertig) </t>
  </si>
  <si>
    <t>J147</t>
  </si>
  <si>
    <t>70 bis 90                   Stk / Karton</t>
  </si>
  <si>
    <t>Hamburger Brötchen „Steakhouse“ Pepper, Weizenmehl, 80 - 100 g / Stk., Ø 12-14 cm,                              (Schulstad oder gleichwertig)</t>
  </si>
  <si>
    <t>Hamburger Brötchen, „Chili Bun“, Weizenmehl,                   80 - 100 g / Stk., Ø 12-14 cm                                                         (Schulstad oder gleichwertig)</t>
  </si>
  <si>
    <t>70 bis 90                  Stk / Karton</t>
  </si>
  <si>
    <t>J148</t>
  </si>
  <si>
    <t>Hot Dog Bun mit Loch, Weizen-, Roggen-, Gerstenmehl, ca 60 g / Stk.,                                                    Länge ca. 190 mm (Schulstad o.ä.)</t>
  </si>
  <si>
    <t>J149</t>
  </si>
  <si>
    <r>
      <t xml:space="preserve">Mürbteigplätzchen, "Cookie XL", </t>
    </r>
    <r>
      <rPr>
        <b/>
        <u/>
        <sz val="10"/>
        <rFont val="Arial"/>
        <family val="2"/>
      </rPr>
      <t>Teigling</t>
    </r>
    <r>
      <rPr>
        <b/>
        <sz val="10"/>
        <rFont val="Arial"/>
        <family val="2"/>
      </rPr>
      <t xml:space="preserve">, </t>
    </r>
    <r>
      <rPr>
        <b/>
        <u/>
        <sz val="10"/>
        <rFont val="Arial"/>
        <family val="2"/>
      </rPr>
      <t>vegan</t>
    </r>
    <r>
      <rPr>
        <b/>
        <sz val="10"/>
        <rFont val="Arial"/>
        <family val="2"/>
      </rPr>
      <t xml:space="preserve"> mit Schokoladengeschmack und dunklen Schokoladenstückchen (Dark Chocolate), 70-90 g (Baker&amp;Baker oder gleichwertig)</t>
    </r>
  </si>
  <si>
    <t>60 bis 100      Stk/Karton</t>
  </si>
  <si>
    <t>J150</t>
  </si>
  <si>
    <r>
      <t xml:space="preserve">Mürbteigplätzchen, "Cookie XL", </t>
    </r>
    <r>
      <rPr>
        <b/>
        <u/>
        <sz val="10"/>
        <rFont val="Arial"/>
        <family val="2"/>
      </rPr>
      <t>Teigling</t>
    </r>
    <r>
      <rPr>
        <b/>
        <sz val="10"/>
        <rFont val="Arial"/>
        <family val="2"/>
      </rPr>
      <t xml:space="preserve">, </t>
    </r>
    <r>
      <rPr>
        <b/>
        <u/>
        <sz val="10"/>
        <rFont val="Arial"/>
        <family val="2"/>
      </rPr>
      <t>vegan</t>
    </r>
    <r>
      <rPr>
        <b/>
        <sz val="10"/>
        <rFont val="Arial"/>
        <family val="2"/>
      </rPr>
      <t xml:space="preserve"> mit Haferflocken und Rosinen (Oat&amp;Raisin), 70-90 g (Baker&amp;Baker oder gleichwertig)</t>
    </r>
  </si>
  <si>
    <t>60 bis 100    Stk/Karton</t>
  </si>
  <si>
    <t>J151</t>
  </si>
  <si>
    <t>TK Kroatisches Fladenbrot "Lepinja" 200g                             (Backshop oder gleichwertig)</t>
  </si>
  <si>
    <t>10 bis 50                           Stk / Karton</t>
  </si>
  <si>
    <t>J152</t>
  </si>
  <si>
    <t>15 bis 30                    Stk / Karton</t>
  </si>
  <si>
    <t>J153</t>
  </si>
  <si>
    <t>Brioche Burger Bun, Hefeteigbrötchen, geschnitten, fertig gebacken, ca. 80g,</t>
  </si>
  <si>
    <t xml:space="preserve">Homestyle Burger Bun, "Rustikaler Softie", mit Sauerteig und Kartoffelflocken, ca. 105g,   </t>
  </si>
  <si>
    <t>30 bis 40                     Stk / Karton</t>
  </si>
  <si>
    <t>J154</t>
  </si>
  <si>
    <t>Steinofen-Meister Burger Bun Brioche Black, Weizenbrötchen gefärbt, gebacken, geschnitten, ca. 10cm Durchmesser, 70g</t>
  </si>
  <si>
    <t>60 bis 80                   Stk / Karton</t>
  </si>
  <si>
    <t>J155</t>
  </si>
  <si>
    <t>30 bis 40                          Stk / Karton</t>
  </si>
  <si>
    <t>Softes Weizenbrötchen mit Sesam bestreut, längliche Form, ca. 70 - 75 g, durchgeschnitten, tiefgefroren (Schulstad oder gleichwertig)</t>
  </si>
  <si>
    <t>J156</t>
  </si>
  <si>
    <r>
      <t xml:space="preserve">Tiefgekühlte Backwaren / </t>
    </r>
    <r>
      <rPr>
        <b/>
        <sz val="11"/>
        <color rgb="FFFF0000"/>
        <rFont val="Arial"/>
        <family val="2"/>
      </rPr>
      <t>Das Sortiment muss zumindest mit 85 % der Bewertungseinheit (BE) angeboten werden</t>
    </r>
    <r>
      <rPr>
        <b/>
        <sz val="12"/>
        <color rgb="FFFF0000"/>
        <rFont val="Arial"/>
        <family val="2"/>
      </rPr>
      <t>.</t>
    </r>
  </si>
  <si>
    <r>
      <t xml:space="preserve">GTIN                                     </t>
    </r>
    <r>
      <rPr>
        <b/>
        <sz val="7"/>
        <color indexed="8"/>
        <rFont val="Arial"/>
        <family val="2"/>
      </rPr>
      <t xml:space="preserve"> (Global Trade Item Number)</t>
    </r>
    <r>
      <rPr>
        <b/>
        <sz val="9"/>
        <color indexed="8"/>
        <rFont val="Arial"/>
        <family val="2"/>
      </rPr>
      <t xml:space="preserve">                                  des angebotenen Gebindes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</si>
</sst>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000"/>
    <numFmt numFmtId="166" formatCode="#,##0.000\ &quot;€&quot;"/>
    <numFmt numFmtId="167" formatCode="#,##0.00\ &quot;€&quot;"/>
    <numFmt numFmtId="168" formatCode="_-* #,##0.00\ [$€]_-;\-* #,##0.00\ [$€]_-;_-* &quot;-&quot;??\ [$€]_-;_-@_-"/>
    <numFmt numFmtId="169" formatCode="_(* #,##0.00_);_(* \(#,##0.00\);_(* &quot;-&quot;??_);_(@_)"/>
    <numFmt numFmtId="170" formatCode="_([$€]* #,##0.00_);_([$€]* \(#,##0.00\);_([$€]* &quot;-&quot;??_);_(@_)"/>
  </numFmts>
  <fonts count="41" x14ac:knownFonts="1">
    <font>
      <sz val="10"/>
      <name val="Arial"/>
    </font>
    <font>
      <sz val="10"/>
      <name val="Arial"/>
      <family val="2"/>
    </font>
    <font>
      <sz val="8"/>
      <name val="Arial"/>
      <family val="2"/>
    </font>
    <font>
      <sz val="8"/>
      <color indexed="8"/>
      <name val="Arial"/>
      <family val="2"/>
    </font>
    <font>
      <sz val="10"/>
      <name val="Arial"/>
      <family val="2"/>
    </font>
    <font>
      <b/>
      <sz val="8"/>
      <color indexed="10"/>
      <name val="Arial"/>
      <family val="2"/>
    </font>
    <font>
      <sz val="9"/>
      <color indexed="8"/>
      <name val="Arial"/>
      <family val="2"/>
    </font>
    <font>
      <b/>
      <sz val="10"/>
      <color indexed="8"/>
      <name val="Arial"/>
      <family val="2"/>
    </font>
    <font>
      <sz val="8"/>
      <color indexed="10"/>
      <name val="Arial"/>
      <family val="2"/>
    </font>
    <font>
      <b/>
      <sz val="12"/>
      <name val="Arial"/>
      <family val="2"/>
    </font>
    <font>
      <sz val="12"/>
      <color indexed="8"/>
      <name val="Arial"/>
      <family val="2"/>
    </font>
    <font>
      <b/>
      <sz val="12"/>
      <color indexed="8"/>
      <name val="Arial"/>
      <family val="2"/>
    </font>
    <font>
      <sz val="12"/>
      <name val="Arial"/>
      <family val="2"/>
    </font>
    <font>
      <b/>
      <sz val="14"/>
      <name val="Arial"/>
      <family val="2"/>
    </font>
    <font>
      <sz val="9"/>
      <name val="Arial"/>
      <family val="2"/>
    </font>
    <font>
      <b/>
      <sz val="8"/>
      <name val="Arial"/>
      <family val="2"/>
    </font>
    <font>
      <b/>
      <sz val="9"/>
      <name val="Arial"/>
      <family val="2"/>
    </font>
    <font>
      <b/>
      <sz val="10"/>
      <name val="Arial"/>
      <family val="2"/>
    </font>
    <font>
      <b/>
      <sz val="16"/>
      <name val="Arial"/>
      <family val="2"/>
    </font>
    <font>
      <b/>
      <i/>
      <sz val="14"/>
      <name val="Arial"/>
      <family val="2"/>
    </font>
    <font>
      <b/>
      <i/>
      <sz val="9"/>
      <name val="Arial"/>
      <family val="2"/>
    </font>
    <font>
      <b/>
      <sz val="18"/>
      <name val="Arial"/>
      <family val="2"/>
    </font>
    <font>
      <b/>
      <sz val="18"/>
      <color rgb="FFFF0000"/>
      <name val="Arial"/>
      <family val="2"/>
    </font>
    <font>
      <b/>
      <sz val="11"/>
      <color rgb="FFFF0000"/>
      <name val="Arial"/>
      <family val="2"/>
    </font>
    <font>
      <b/>
      <sz val="18"/>
      <color indexed="17"/>
      <name val="Arial"/>
      <family val="2"/>
    </font>
    <font>
      <b/>
      <sz val="8"/>
      <color indexed="8"/>
      <name val="Arial"/>
      <family val="2"/>
    </font>
    <font>
      <i/>
      <sz val="8"/>
      <name val="Arial"/>
      <family val="2"/>
    </font>
    <font>
      <u/>
      <sz val="8"/>
      <name val="Arial"/>
      <family val="2"/>
    </font>
    <font>
      <b/>
      <sz val="20"/>
      <name val="Arial"/>
      <family val="2"/>
    </font>
    <font>
      <sz val="10"/>
      <color rgb="FFFF0000"/>
      <name val="Arial"/>
      <family val="2"/>
    </font>
    <font>
      <b/>
      <sz val="11"/>
      <name val="Arial"/>
      <family val="2"/>
    </font>
    <font>
      <sz val="9"/>
      <color theme="1"/>
      <name val="Arial"/>
      <family val="2"/>
    </font>
    <font>
      <sz val="8"/>
      <color theme="1"/>
      <name val="Arial"/>
      <family val="2"/>
    </font>
    <font>
      <sz val="9"/>
      <color rgb="FFFF0000"/>
      <name val="Arial"/>
      <family val="2"/>
    </font>
    <font>
      <b/>
      <sz val="10"/>
      <color rgb="FFFF0000"/>
      <name val="Arial"/>
      <family val="2"/>
    </font>
    <font>
      <b/>
      <u/>
      <sz val="10"/>
      <name val="Arial"/>
      <family val="2"/>
    </font>
    <font>
      <b/>
      <strike/>
      <sz val="10"/>
      <color rgb="FFFF0000"/>
      <name val="Arial"/>
      <family val="2"/>
    </font>
    <font>
      <b/>
      <sz val="12"/>
      <color rgb="FFFF0000"/>
      <name val="Arial"/>
      <family val="2"/>
    </font>
    <font>
      <b/>
      <sz val="7"/>
      <name val="Arial"/>
      <family val="2"/>
    </font>
    <font>
      <b/>
      <sz val="9"/>
      <color indexed="8"/>
      <name val="Arial"/>
      <family val="2"/>
    </font>
    <font>
      <b/>
      <sz val="7"/>
      <color indexed="8"/>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FF66FF"/>
        <bgColor indexed="64"/>
      </patternFill>
    </fill>
    <fill>
      <patternFill patternType="solid">
        <fgColor theme="7" tint="0.59999389629810485"/>
        <bgColor indexed="64"/>
      </patternFill>
    </fill>
    <fill>
      <patternFill patternType="solid">
        <fgColor theme="0"/>
        <bgColor rgb="FFFFFFCC"/>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s>
  <cellStyleXfs count="9">
    <xf numFmtId="0" fontId="0" fillId="0" borderId="0"/>
    <xf numFmtId="168" fontId="1" fillId="0" borderId="0" applyFont="0" applyFill="0" applyBorder="0" applyAlignment="0" applyProtection="0"/>
    <xf numFmtId="170"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cellStyleXfs>
  <cellXfs count="444">
    <xf numFmtId="0" fontId="0" fillId="0" borderId="0" xfId="0"/>
    <xf numFmtId="0" fontId="3" fillId="0" borderId="0" xfId="0" applyFont="1" applyFill="1"/>
    <xf numFmtId="0" fontId="3" fillId="0" borderId="0" xfId="0" applyFont="1" applyFill="1" applyAlignment="1">
      <alignment horizontal="center"/>
    </xf>
    <xf numFmtId="0" fontId="6" fillId="0" borderId="0" xfId="0" applyFont="1" applyFill="1"/>
    <xf numFmtId="3" fontId="6" fillId="0" borderId="0" xfId="0" applyNumberFormat="1" applyFont="1" applyFill="1"/>
    <xf numFmtId="0" fontId="3" fillId="0" borderId="0" xfId="0" applyFont="1" applyFill="1" applyProtection="1"/>
    <xf numFmtId="0" fontId="3" fillId="0" borderId="0" xfId="0" applyFont="1" applyFill="1" applyBorder="1" applyProtection="1"/>
    <xf numFmtId="0" fontId="3" fillId="0" borderId="0" xfId="0" applyFont="1" applyFill="1" applyAlignment="1" applyProtection="1">
      <alignment horizontal="center"/>
    </xf>
    <xf numFmtId="0" fontId="6" fillId="0" borderId="0" xfId="0" applyFont="1" applyFill="1" applyProtection="1"/>
    <xf numFmtId="0" fontId="5" fillId="2" borderId="0" xfId="0" applyFont="1" applyFill="1"/>
    <xf numFmtId="0" fontId="5" fillId="0" borderId="0" xfId="0" applyFont="1" applyFill="1" applyBorder="1" applyProtection="1"/>
    <xf numFmtId="0" fontId="8" fillId="0" borderId="0" xfId="0" applyFont="1" applyFill="1" applyBorder="1" applyProtection="1"/>
    <xf numFmtId="166" fontId="7" fillId="0" borderId="0" xfId="0" applyNumberFormat="1" applyFont="1" applyFill="1" applyBorder="1" applyAlignment="1" applyProtection="1">
      <alignment horizontal="center" vertical="center"/>
    </xf>
    <xf numFmtId="167" fontId="7" fillId="0"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Fill="1" applyAlignment="1">
      <alignment horizontal="center" vertical="center"/>
    </xf>
    <xf numFmtId="3" fontId="6" fillId="0" borderId="0" xfId="0" applyNumberFormat="1" applyFont="1" applyFill="1" applyBorder="1" applyAlignment="1" applyProtection="1">
      <alignment horizontal="center" vertical="center" wrapText="1"/>
    </xf>
    <xf numFmtId="3" fontId="6" fillId="0" borderId="0" xfId="0" applyNumberFormat="1" applyFont="1" applyFill="1" applyBorder="1"/>
    <xf numFmtId="3" fontId="6" fillId="6" borderId="0" xfId="0" applyNumberFormat="1"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2" fontId="6" fillId="6" borderId="0" xfId="0" applyNumberFormat="1" applyFont="1" applyFill="1" applyBorder="1" applyAlignment="1" applyProtection="1">
      <alignment horizontal="center" vertical="center" wrapText="1"/>
    </xf>
    <xf numFmtId="2" fontId="6" fillId="0" borderId="0" xfId="0" applyNumberFormat="1" applyFont="1" applyFill="1" applyBorder="1"/>
    <xf numFmtId="2" fontId="6" fillId="0" borderId="0" xfId="0" applyNumberFormat="1" applyFont="1" applyFill="1"/>
    <xf numFmtId="0" fontId="10" fillId="0" borderId="0" xfId="0" applyFont="1" applyFill="1" applyProtection="1"/>
    <xf numFmtId="0" fontId="11" fillId="0" borderId="0" xfId="0" applyFont="1" applyFill="1" applyProtection="1"/>
    <xf numFmtId="0" fontId="10" fillId="0" borderId="0" xfId="0" applyFont="1" applyFill="1" applyBorder="1" applyProtection="1"/>
    <xf numFmtId="0" fontId="10" fillId="0" borderId="0" xfId="0" applyFont="1" applyFill="1" applyAlignment="1" applyProtection="1">
      <alignment horizontal="center"/>
    </xf>
    <xf numFmtId="167" fontId="10" fillId="0" borderId="0" xfId="0" applyNumberFormat="1" applyFont="1" applyFill="1" applyBorder="1" applyAlignment="1" applyProtection="1">
      <alignment horizontal="center"/>
    </xf>
    <xf numFmtId="167" fontId="10" fillId="0" borderId="0" xfId="0" applyNumberFormat="1" applyFont="1" applyFill="1" applyAlignment="1" applyProtection="1">
      <alignment horizontal="center"/>
    </xf>
    <xf numFmtId="0" fontId="12" fillId="0" borderId="0" xfId="0" applyFont="1" applyFill="1" applyBorder="1" applyProtection="1"/>
    <xf numFmtId="0" fontId="13" fillId="0" borderId="0" xfId="0" applyFont="1" applyFill="1" applyAlignment="1" applyProtection="1">
      <alignment horizontal="left"/>
    </xf>
    <xf numFmtId="0" fontId="13" fillId="0" borderId="0" xfId="0" applyFont="1" applyFill="1" applyAlignment="1" applyProtection="1">
      <alignment horizontal="center" vertical="center"/>
    </xf>
    <xf numFmtId="0" fontId="12" fillId="0" borderId="0" xfId="0" applyFont="1" applyFill="1" applyProtection="1"/>
    <xf numFmtId="0" fontId="14" fillId="0" borderId="0" xfId="0" applyFont="1" applyFill="1" applyProtection="1"/>
    <xf numFmtId="2" fontId="14" fillId="0" borderId="0" xfId="0" applyNumberFormat="1" applyFont="1" applyFill="1" applyProtection="1"/>
    <xf numFmtId="0" fontId="1" fillId="0" borderId="0" xfId="0" applyFont="1" applyFill="1" applyProtection="1"/>
    <xf numFmtId="166" fontId="14" fillId="0" borderId="0" xfId="0" applyNumberFormat="1" applyFont="1" applyFill="1" applyAlignment="1" applyProtection="1">
      <alignment horizontal="center" vertical="center"/>
    </xf>
    <xf numFmtId="167" fontId="14" fillId="0" borderId="0" xfId="0" applyNumberFormat="1" applyFont="1" applyFill="1" applyAlignment="1" applyProtection="1">
      <alignment horizontal="center" vertical="center"/>
    </xf>
    <xf numFmtId="0" fontId="15" fillId="0" borderId="0" xfId="0" applyFont="1" applyFill="1" applyAlignment="1" applyProtection="1">
      <alignment horizontal="left"/>
    </xf>
    <xf numFmtId="0" fontId="15" fillId="0" borderId="0" xfId="0" applyFont="1" applyFill="1" applyAlignment="1" applyProtection="1">
      <alignment horizontal="center" vertical="center"/>
    </xf>
    <xf numFmtId="0" fontId="15" fillId="0" borderId="0" xfId="0" applyFont="1" applyFill="1" applyProtection="1"/>
    <xf numFmtId="0" fontId="16" fillId="0" borderId="0" xfId="0" applyFont="1" applyFill="1" applyProtection="1"/>
    <xf numFmtId="0" fontId="2" fillId="0" borderId="0" xfId="0" applyFont="1" applyFill="1" applyAlignment="1" applyProtection="1">
      <alignment horizontal="left"/>
    </xf>
    <xf numFmtId="0" fontId="18" fillId="0" borderId="0" xfId="0" applyFont="1" applyFill="1" applyAlignment="1" applyProtection="1"/>
    <xf numFmtId="166" fontId="16" fillId="0" borderId="0" xfId="0" applyNumberFormat="1" applyFont="1" applyFill="1" applyAlignment="1" applyProtection="1">
      <alignment horizontal="center" vertical="center"/>
    </xf>
    <xf numFmtId="167" fontId="16" fillId="0" borderId="0" xfId="0" applyNumberFormat="1" applyFont="1" applyFill="1" applyAlignment="1" applyProtection="1">
      <alignment horizontal="center" vertical="center"/>
    </xf>
    <xf numFmtId="0" fontId="17" fillId="0" borderId="0" xfId="0" applyFont="1" applyFill="1" applyAlignment="1" applyProtection="1">
      <alignment horizontal="left"/>
    </xf>
    <xf numFmtId="0" fontId="17" fillId="0" borderId="0" xfId="0" applyFont="1" applyFill="1" applyAlignment="1" applyProtection="1">
      <alignment horizontal="center" vertical="center"/>
    </xf>
    <xf numFmtId="0" fontId="1" fillId="0" borderId="0" xfId="0" applyFont="1" applyFill="1" applyAlignment="1" applyProtection="1">
      <alignment horizontal="left"/>
    </xf>
    <xf numFmtId="0" fontId="19" fillId="0" borderId="0" xfId="0" applyFont="1" applyFill="1" applyAlignment="1" applyProtection="1"/>
    <xf numFmtId="166" fontId="20" fillId="0" borderId="0" xfId="0" applyNumberFormat="1" applyFont="1" applyFill="1" applyAlignment="1" applyProtection="1">
      <alignment horizontal="center" vertical="center"/>
    </xf>
    <xf numFmtId="167" fontId="20" fillId="0" borderId="0" xfId="0" applyNumberFormat="1" applyFont="1" applyFill="1" applyAlignment="1" applyProtection="1">
      <alignment horizontal="center" vertical="center"/>
    </xf>
    <xf numFmtId="0" fontId="21" fillId="3" borderId="0" xfId="0" applyFont="1" applyFill="1" applyAlignment="1" applyProtection="1">
      <alignment horizontal="left"/>
    </xf>
    <xf numFmtId="0" fontId="17" fillId="3" borderId="0" xfId="0" applyFont="1" applyFill="1" applyAlignment="1" applyProtection="1">
      <alignment horizontal="center" vertical="center"/>
    </xf>
    <xf numFmtId="0" fontId="1" fillId="3" borderId="0" xfId="0" applyFont="1" applyFill="1" applyAlignment="1" applyProtection="1">
      <alignment horizontal="left" vertical="center"/>
    </xf>
    <xf numFmtId="0" fontId="1" fillId="3" borderId="0" xfId="0" applyFont="1" applyFill="1" applyAlignment="1" applyProtection="1">
      <alignment vertical="center"/>
    </xf>
    <xf numFmtId="0" fontId="14" fillId="3" borderId="0" xfId="0" applyFont="1" applyFill="1" applyAlignment="1" applyProtection="1">
      <alignment vertical="center"/>
    </xf>
    <xf numFmtId="0" fontId="14" fillId="3" borderId="0" xfId="0" applyFont="1" applyFill="1" applyProtection="1"/>
    <xf numFmtId="2" fontId="14" fillId="3" borderId="0" xfId="0" applyNumberFormat="1" applyFont="1" applyFill="1" applyProtection="1"/>
    <xf numFmtId="166" fontId="14" fillId="3" borderId="0" xfId="0" applyNumberFormat="1" applyFont="1" applyFill="1" applyAlignment="1" applyProtection="1">
      <alignment horizontal="center" vertical="center"/>
    </xf>
    <xf numFmtId="167" fontId="14" fillId="3" borderId="0" xfId="0" applyNumberFormat="1" applyFont="1" applyFill="1" applyAlignment="1" applyProtection="1">
      <alignment horizontal="center" vertical="center"/>
    </xf>
    <xf numFmtId="0" fontId="1" fillId="7" borderId="0" xfId="0" applyFont="1" applyFill="1" applyProtection="1"/>
    <xf numFmtId="0" fontId="3" fillId="7" borderId="0" xfId="0" applyFont="1" applyFill="1"/>
    <xf numFmtId="0" fontId="1" fillId="0" borderId="0" xfId="0" applyFont="1" applyFill="1" applyAlignment="1" applyProtection="1">
      <alignment vertical="center"/>
    </xf>
    <xf numFmtId="0" fontId="14" fillId="0" borderId="0" xfId="0" applyFont="1" applyFill="1" applyAlignment="1" applyProtection="1">
      <alignment vertical="center"/>
    </xf>
    <xf numFmtId="165" fontId="1" fillId="0" borderId="0" xfId="0" applyNumberFormat="1" applyFont="1" applyFill="1" applyProtection="1"/>
    <xf numFmtId="0" fontId="6" fillId="10" borderId="34" xfId="0" applyFont="1" applyFill="1" applyBorder="1" applyAlignment="1" applyProtection="1">
      <alignment horizontal="left" vertical="center"/>
    </xf>
    <xf numFmtId="3" fontId="11" fillId="10" borderId="34" xfId="0" applyNumberFormat="1" applyFont="1" applyFill="1" applyBorder="1" applyAlignment="1" applyProtection="1">
      <alignment horizontal="left" vertical="center"/>
    </xf>
    <xf numFmtId="3" fontId="6" fillId="10" borderId="34" xfId="0" applyNumberFormat="1" applyFont="1" applyFill="1" applyBorder="1" applyAlignment="1" applyProtection="1">
      <alignment horizontal="left" vertical="center"/>
    </xf>
    <xf numFmtId="2" fontId="6" fillId="10" borderId="34" xfId="0" applyNumberFormat="1" applyFont="1" applyFill="1" applyBorder="1" applyAlignment="1" applyProtection="1">
      <alignment horizontal="left" vertical="center"/>
    </xf>
    <xf numFmtId="0" fontId="3" fillId="10" borderId="34" xfId="0" applyFont="1" applyFill="1" applyBorder="1" applyAlignment="1" applyProtection="1">
      <alignment horizontal="left" vertical="center"/>
    </xf>
    <xf numFmtId="166" fontId="6" fillId="10" borderId="34" xfId="0" applyNumberFormat="1" applyFont="1" applyFill="1" applyBorder="1" applyAlignment="1" applyProtection="1">
      <alignment horizontal="left" vertical="center"/>
    </xf>
    <xf numFmtId="167" fontId="6" fillId="10" borderId="41" xfId="0" applyNumberFormat="1" applyFont="1" applyFill="1" applyBorder="1" applyAlignment="1" applyProtection="1">
      <alignment horizontal="left" vertical="center"/>
    </xf>
    <xf numFmtId="167" fontId="1" fillId="3" borderId="3" xfId="6"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left" vertical="center"/>
    </xf>
    <xf numFmtId="0" fontId="24" fillId="0" borderId="38" xfId="0" applyNumberFormat="1" applyFont="1" applyFill="1" applyBorder="1" applyAlignment="1" applyProtection="1">
      <alignment horizontal="left" vertical="center"/>
    </xf>
    <xf numFmtId="0" fontId="24" fillId="0" borderId="16" xfId="0" applyNumberFormat="1" applyFont="1" applyFill="1" applyBorder="1" applyAlignment="1" applyProtection="1">
      <alignment horizontal="left" vertical="center"/>
    </xf>
    <xf numFmtId="0" fontId="6" fillId="10" borderId="38" xfId="0" applyFont="1" applyFill="1" applyBorder="1" applyAlignment="1" applyProtection="1">
      <alignment horizontal="left" vertical="center"/>
    </xf>
    <xf numFmtId="3" fontId="11" fillId="10" borderId="30" xfId="0" applyNumberFormat="1" applyFont="1" applyFill="1" applyBorder="1" applyAlignment="1" applyProtection="1">
      <alignment horizontal="left" vertical="center"/>
    </xf>
    <xf numFmtId="3" fontId="6" fillId="10" borderId="30" xfId="0" applyNumberFormat="1" applyFont="1" applyFill="1" applyBorder="1" applyAlignment="1" applyProtection="1">
      <alignment horizontal="left" vertical="center"/>
    </xf>
    <xf numFmtId="2" fontId="6" fillId="10" borderId="30" xfId="0" applyNumberFormat="1" applyFont="1" applyFill="1" applyBorder="1" applyAlignment="1" applyProtection="1">
      <alignment horizontal="left" vertical="center"/>
    </xf>
    <xf numFmtId="0" fontId="3" fillId="10" borderId="38" xfId="0" applyFont="1" applyFill="1" applyBorder="1" applyAlignment="1" applyProtection="1">
      <alignment horizontal="left" vertical="center"/>
    </xf>
    <xf numFmtId="166" fontId="6" fillId="10" borderId="38" xfId="0" applyNumberFormat="1" applyFont="1" applyFill="1" applyBorder="1" applyAlignment="1" applyProtection="1">
      <alignment horizontal="left" vertical="center"/>
    </xf>
    <xf numFmtId="167" fontId="6" fillId="10" borderId="16" xfId="0" applyNumberFormat="1" applyFont="1" applyFill="1" applyBorder="1" applyAlignment="1" applyProtection="1">
      <alignment horizontal="left" vertical="center"/>
    </xf>
    <xf numFmtId="169" fontId="2" fillId="3" borderId="15" xfId="3" applyFont="1" applyFill="1" applyBorder="1" applyAlignment="1" applyProtection="1">
      <alignment horizontal="center" vertical="center" wrapText="1"/>
    </xf>
    <xf numFmtId="169" fontId="14" fillId="3" borderId="38" xfId="3" applyFont="1" applyFill="1" applyBorder="1" applyAlignment="1" applyProtection="1">
      <alignment horizontal="center" vertical="center" wrapText="1"/>
    </xf>
    <xf numFmtId="169" fontId="1" fillId="3" borderId="38" xfId="3" applyFont="1" applyFill="1" applyBorder="1" applyAlignment="1" applyProtection="1">
      <alignment horizontal="center" vertical="center" wrapText="1"/>
    </xf>
    <xf numFmtId="167" fontId="1" fillId="3" borderId="16" xfId="6" applyNumberFormat="1" applyFont="1" applyFill="1" applyBorder="1" applyAlignment="1" applyProtection="1">
      <alignment horizontal="center" vertical="center" wrapText="1"/>
    </xf>
    <xf numFmtId="3" fontId="16" fillId="0" borderId="4" xfId="0" applyNumberFormat="1" applyFont="1" applyFill="1" applyBorder="1" applyAlignment="1" applyProtection="1">
      <alignment horizontal="center" wrapText="1"/>
    </xf>
    <xf numFmtId="3" fontId="16"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3" fontId="16" fillId="0" borderId="20" xfId="0" applyNumberFormat="1" applyFont="1" applyFill="1" applyBorder="1" applyAlignment="1" applyProtection="1">
      <alignment horizontal="center" vertical="center" wrapText="1"/>
    </xf>
    <xf numFmtId="3" fontId="16" fillId="13" borderId="20" xfId="0" applyNumberFormat="1" applyFont="1" applyFill="1" applyBorder="1" applyAlignment="1" applyProtection="1">
      <alignment horizontal="center" vertical="center" textRotation="90" wrapText="1"/>
    </xf>
    <xf numFmtId="2" fontId="16" fillId="0" borderId="20" xfId="0" applyNumberFormat="1"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xf>
    <xf numFmtId="166" fontId="16" fillId="0" borderId="4" xfId="0" applyNumberFormat="1" applyFont="1" applyFill="1" applyBorder="1" applyAlignment="1" applyProtection="1">
      <alignment horizontal="center" vertical="center" wrapText="1"/>
    </xf>
    <xf numFmtId="167" fontId="16" fillId="0" borderId="4" xfId="0" applyNumberFormat="1" applyFont="1" applyFill="1" applyBorder="1" applyAlignment="1" applyProtection="1">
      <alignment horizontal="center" vertical="center"/>
    </xf>
    <xf numFmtId="0" fontId="2" fillId="11" borderId="3" xfId="6" applyFont="1" applyFill="1" applyBorder="1" applyAlignment="1">
      <alignment horizontal="center" vertical="center" wrapText="1"/>
    </xf>
    <xf numFmtId="0" fontId="15" fillId="11" borderId="3" xfId="6" applyFont="1" applyFill="1" applyBorder="1" applyAlignment="1">
      <alignment horizontal="center" vertical="center" wrapText="1"/>
    </xf>
    <xf numFmtId="0" fontId="14" fillId="4" borderId="4" xfId="0" applyFont="1" applyFill="1" applyBorder="1" applyAlignment="1" applyProtection="1">
      <alignment horizontal="center" vertical="center"/>
    </xf>
    <xf numFmtId="0" fontId="14" fillId="4" borderId="4" xfId="0" applyFont="1" applyFill="1" applyBorder="1" applyAlignment="1" applyProtection="1">
      <alignment vertical="center" wrapText="1"/>
    </xf>
    <xf numFmtId="0" fontId="14" fillId="4" borderId="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2" fontId="14" fillId="4" borderId="5" xfId="0" applyNumberFormat="1" applyFont="1" applyFill="1" applyBorder="1" applyAlignment="1" applyProtection="1">
      <alignment horizontal="center" vertical="center" wrapText="1"/>
    </xf>
    <xf numFmtId="166" fontId="14" fillId="4" borderId="5" xfId="0" applyNumberFormat="1" applyFont="1" applyFill="1" applyBorder="1" applyAlignment="1" applyProtection="1">
      <alignment horizontal="center" vertical="center"/>
    </xf>
    <xf numFmtId="167" fontId="14" fillId="4" borderId="5" xfId="0" applyNumberFormat="1" applyFont="1" applyFill="1" applyBorder="1" applyAlignment="1" applyProtection="1">
      <alignment horizontal="center" vertical="center"/>
    </xf>
    <xf numFmtId="0" fontId="2" fillId="8" borderId="1" xfId="6" applyFont="1" applyFill="1" applyBorder="1" applyAlignment="1">
      <alignment horizontal="center" vertical="center" wrapText="1"/>
    </xf>
    <xf numFmtId="0" fontId="2" fillId="8" borderId="2" xfId="6" applyFont="1" applyFill="1" applyBorder="1" applyAlignment="1">
      <alignment horizontal="center" vertical="center" wrapText="1"/>
    </xf>
    <xf numFmtId="0" fontId="1" fillId="8" borderId="2" xfId="6" applyFont="1" applyFill="1" applyBorder="1" applyAlignment="1">
      <alignment vertical="center" wrapText="1"/>
    </xf>
    <xf numFmtId="0" fontId="1" fillId="8" borderId="3" xfId="6" applyFont="1" applyFill="1" applyBorder="1" applyAlignment="1">
      <alignment vertical="center" wrapText="1"/>
    </xf>
    <xf numFmtId="0" fontId="26" fillId="11" borderId="3" xfId="6" applyFont="1" applyFill="1" applyBorder="1" applyAlignment="1">
      <alignment horizontal="center" vertical="center" wrapText="1"/>
    </xf>
    <xf numFmtId="0" fontId="1" fillId="0" borderId="0" xfId="0" applyFont="1" applyFill="1"/>
    <xf numFmtId="0" fontId="28" fillId="9" borderId="20" xfId="0" applyNumberFormat="1" applyFont="1" applyFill="1" applyBorder="1" applyAlignment="1" applyProtection="1">
      <alignment vertical="center"/>
    </xf>
    <xf numFmtId="3" fontId="14" fillId="9" borderId="30" xfId="0" applyNumberFormat="1" applyFont="1" applyFill="1" applyBorder="1" applyAlignment="1" applyProtection="1">
      <alignment horizontal="center" vertical="center" wrapText="1"/>
    </xf>
    <xf numFmtId="2" fontId="14" fillId="9" borderId="30" xfId="0" applyNumberFormat="1" applyFont="1" applyFill="1" applyBorder="1" applyAlignment="1" applyProtection="1">
      <alignment horizontal="center" vertical="center" wrapText="1"/>
    </xf>
    <xf numFmtId="0" fontId="15" fillId="9" borderId="15" xfId="0" applyFont="1" applyFill="1" applyBorder="1" applyAlignment="1" applyProtection="1">
      <alignment horizontal="center" vertical="center"/>
    </xf>
    <xf numFmtId="0" fontId="1" fillId="9" borderId="38" xfId="0" applyFont="1" applyFill="1" applyBorder="1" applyAlignment="1"/>
    <xf numFmtId="0" fontId="1" fillId="9" borderId="16" xfId="0" applyFont="1" applyFill="1" applyBorder="1" applyAlignment="1"/>
    <xf numFmtId="0" fontId="29" fillId="9" borderId="1" xfId="6" applyFont="1" applyFill="1" applyBorder="1" applyAlignment="1">
      <alignment vertical="center" wrapText="1"/>
    </xf>
    <xf numFmtId="0" fontId="29" fillId="9" borderId="2" xfId="6" applyFont="1" applyFill="1" applyBorder="1" applyAlignment="1">
      <alignment vertical="center" wrapText="1"/>
    </xf>
    <xf numFmtId="0" fontId="29" fillId="9" borderId="3" xfId="6" applyFont="1" applyFill="1" applyBorder="1" applyAlignment="1">
      <alignment vertical="center" wrapText="1"/>
    </xf>
    <xf numFmtId="0" fontId="2" fillId="9" borderId="3" xfId="6" applyFont="1" applyFill="1" applyBorder="1" applyAlignment="1">
      <alignment horizontal="center" vertical="center" wrapText="1"/>
    </xf>
    <xf numFmtId="0" fontId="17" fillId="5" borderId="4" xfId="0" applyFont="1" applyFill="1" applyBorder="1" applyAlignment="1" applyProtection="1">
      <alignment horizontal="left" vertical="center"/>
    </xf>
    <xf numFmtId="3" fontId="14" fillId="5" borderId="4" xfId="0" applyNumberFormat="1" applyFont="1" applyFill="1" applyBorder="1" applyAlignment="1" applyProtection="1">
      <alignment horizontal="center" vertical="center" wrapText="1"/>
    </xf>
    <xf numFmtId="3" fontId="14" fillId="5" borderId="5" xfId="0" applyNumberFormat="1" applyFont="1" applyFill="1" applyBorder="1" applyAlignment="1" applyProtection="1">
      <alignment horizontal="center" vertical="center" wrapText="1"/>
    </xf>
    <xf numFmtId="2" fontId="14" fillId="5" borderId="4" xfId="0" applyNumberFormat="1" applyFont="1" applyFill="1" applyBorder="1" applyAlignment="1" applyProtection="1">
      <alignment horizontal="center" vertical="center" wrapText="1"/>
    </xf>
    <xf numFmtId="2" fontId="14" fillId="5" borderId="5" xfId="0" applyNumberFormat="1" applyFont="1" applyFill="1" applyBorder="1" applyAlignment="1" applyProtection="1">
      <alignment horizontal="center" vertical="center" wrapText="1"/>
    </xf>
    <xf numFmtId="0" fontId="2" fillId="5" borderId="37" xfId="0" applyFont="1" applyFill="1" applyBorder="1" applyProtection="1"/>
    <xf numFmtId="166" fontId="14" fillId="5" borderId="37" xfId="0" applyNumberFormat="1" applyFont="1" applyFill="1" applyBorder="1" applyAlignment="1" applyProtection="1">
      <alignment horizontal="center" vertical="center"/>
    </xf>
    <xf numFmtId="167" fontId="14" fillId="5" borderId="4" xfId="0" applyNumberFormat="1" applyFont="1" applyFill="1" applyBorder="1" applyAlignment="1" applyProtection="1">
      <alignment horizontal="center" vertical="center"/>
    </xf>
    <xf numFmtId="0" fontId="1" fillId="11" borderId="1" xfId="6" applyFont="1" applyFill="1" applyBorder="1" applyAlignment="1">
      <alignment vertical="center" wrapText="1"/>
    </xf>
    <xf numFmtId="0" fontId="1" fillId="11" borderId="2" xfId="6" applyFont="1" applyFill="1" applyBorder="1" applyAlignment="1">
      <alignment vertical="center" wrapText="1"/>
    </xf>
    <xf numFmtId="0" fontId="1" fillId="11" borderId="3" xfId="6" applyFont="1" applyFill="1" applyBorder="1" applyAlignment="1">
      <alignment vertical="center" wrapText="1"/>
    </xf>
    <xf numFmtId="0" fontId="14" fillId="0" borderId="9" xfId="0" applyFont="1" applyFill="1" applyBorder="1" applyAlignment="1" applyProtection="1">
      <alignment horizontal="center" vertical="center" wrapText="1"/>
    </xf>
    <xf numFmtId="3" fontId="14" fillId="0" borderId="11" xfId="0" applyNumberFormat="1" applyFont="1" applyFill="1" applyBorder="1" applyAlignment="1" applyProtection="1">
      <alignment horizontal="center" vertical="center" wrapText="1"/>
    </xf>
    <xf numFmtId="3" fontId="14" fillId="0" borderId="6"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protection locked="0"/>
    </xf>
    <xf numFmtId="0" fontId="14" fillId="0" borderId="10" xfId="0" applyNumberFormat="1" applyFont="1" applyFill="1" applyBorder="1" applyAlignment="1" applyProtection="1">
      <alignment horizontal="center" vertical="center" wrapText="1"/>
      <protection locked="0"/>
    </xf>
    <xf numFmtId="2" fontId="14" fillId="0" borderId="32" xfId="0" applyNumberFormat="1"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protection locked="0"/>
    </xf>
    <xf numFmtId="166" fontId="14" fillId="0" borderId="19" xfId="0" applyNumberFormat="1" applyFont="1" applyFill="1" applyBorder="1" applyAlignment="1" applyProtection="1">
      <alignment horizontal="center" vertical="center"/>
      <protection locked="0"/>
    </xf>
    <xf numFmtId="167" fontId="14" fillId="0" borderId="9"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8" xfId="0" quotePrefix="1" applyFont="1" applyFill="1" applyBorder="1" applyAlignment="1" applyProtection="1">
      <alignment horizontal="center" vertical="center"/>
      <protection locked="0"/>
    </xf>
    <xf numFmtId="14" fontId="3" fillId="0" borderId="28"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wrapText="1"/>
      <protection locked="0"/>
    </xf>
    <xf numFmtId="0" fontId="14" fillId="0" borderId="21" xfId="0" applyFont="1" applyFill="1" applyBorder="1" applyAlignment="1" applyProtection="1">
      <alignment horizontal="center" vertical="center"/>
    </xf>
    <xf numFmtId="0" fontId="14" fillId="0" borderId="23" xfId="0" applyFont="1" applyFill="1" applyBorder="1" applyAlignment="1" applyProtection="1">
      <alignment horizontal="center" vertical="center" wrapText="1"/>
    </xf>
    <xf numFmtId="3" fontId="14" fillId="0" borderId="13" xfId="0" applyNumberFormat="1" applyFont="1" applyFill="1" applyBorder="1" applyAlignment="1" applyProtection="1">
      <alignment horizontal="center" vertical="center" wrapText="1"/>
    </xf>
    <xf numFmtId="3" fontId="14" fillId="0" borderId="12"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center" vertical="center" wrapText="1"/>
      <protection locked="0"/>
    </xf>
    <xf numFmtId="0" fontId="14" fillId="0" borderId="24" xfId="0" applyNumberFormat="1" applyFont="1" applyFill="1" applyBorder="1" applyAlignment="1" applyProtection="1">
      <alignment horizontal="center" vertical="center" wrapText="1"/>
      <protection locked="0"/>
    </xf>
    <xf numFmtId="2" fontId="14" fillId="0" borderId="19" xfId="0" applyNumberFormat="1" applyFont="1" applyFill="1" applyBorder="1" applyAlignment="1" applyProtection="1">
      <alignment horizontal="center" vertical="center" wrapText="1"/>
    </xf>
    <xf numFmtId="2" fontId="14" fillId="0" borderId="39" xfId="0" applyNumberFormat="1"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wrapText="1"/>
      <protection locked="0"/>
    </xf>
    <xf numFmtId="0" fontId="14" fillId="0" borderId="36" xfId="0" applyFont="1" applyFill="1" applyBorder="1" applyAlignment="1" applyProtection="1">
      <alignment horizontal="center" vertical="center" wrapText="1"/>
      <protection locked="0"/>
    </xf>
    <xf numFmtId="0" fontId="14" fillId="0" borderId="36" xfId="0" applyFont="1" applyFill="1" applyBorder="1" applyAlignment="1" applyProtection="1">
      <alignment horizontal="center" vertical="center"/>
      <protection locked="0"/>
    </xf>
    <xf numFmtId="167" fontId="14" fillId="0" borderId="23" xfId="0" applyNumberFormat="1"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49" fontId="3" fillId="0" borderId="22" xfId="0" applyNumberFormat="1" applyFont="1" applyFill="1" applyBorder="1" applyAlignment="1" applyProtection="1">
      <alignment horizontal="center" vertical="center"/>
      <protection locked="0"/>
    </xf>
    <xf numFmtId="14" fontId="3" fillId="0" borderId="35" xfId="0" applyNumberFormat="1" applyFont="1" applyFill="1" applyBorder="1" applyAlignment="1" applyProtection="1">
      <alignment horizontal="center" vertical="center" wrapText="1"/>
      <protection locked="0"/>
    </xf>
    <xf numFmtId="0" fontId="3" fillId="0" borderId="23" xfId="0" applyFont="1" applyFill="1" applyBorder="1" applyAlignment="1" applyProtection="1">
      <alignment horizontal="left" vertical="center"/>
      <protection locked="0"/>
    </xf>
    <xf numFmtId="0" fontId="3" fillId="0" borderId="23"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protection locked="0"/>
    </xf>
    <xf numFmtId="14" fontId="3" fillId="0" borderId="35" xfId="0" applyNumberFormat="1" applyFont="1" applyFill="1" applyBorder="1" applyAlignment="1" applyProtection="1">
      <alignment horizontal="center" vertical="center"/>
      <protection locked="0"/>
    </xf>
    <xf numFmtId="0" fontId="3" fillId="0" borderId="23" xfId="0" applyFont="1" applyFill="1" applyBorder="1" applyAlignment="1" applyProtection="1">
      <alignment horizontal="left" vertical="center" wrapText="1"/>
      <protection locked="0"/>
    </xf>
    <xf numFmtId="0" fontId="3" fillId="0" borderId="22" xfId="0" quotePrefix="1" applyFont="1" applyFill="1" applyBorder="1" applyAlignment="1" applyProtection="1">
      <alignment horizontal="center" vertical="center"/>
      <protection locked="0"/>
    </xf>
    <xf numFmtId="0" fontId="31" fillId="0" borderId="36"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49" fontId="3" fillId="0" borderId="27" xfId="0" applyNumberFormat="1"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 fillId="6" borderId="23" xfId="0" applyFont="1" applyFill="1" applyBorder="1" applyAlignment="1" applyProtection="1">
      <alignment horizontal="left" vertical="center"/>
      <protection locked="0"/>
    </xf>
    <xf numFmtId="0" fontId="3" fillId="0" borderId="51" xfId="0" applyFont="1" applyFill="1" applyBorder="1" applyAlignment="1" applyProtection="1">
      <alignment horizontal="left" vertical="center"/>
      <protection locked="0"/>
    </xf>
    <xf numFmtId="0" fontId="1" fillId="5" borderId="4" xfId="0" applyFont="1" applyFill="1" applyBorder="1" applyAlignment="1" applyProtection="1">
      <alignment horizontal="center" vertical="center"/>
    </xf>
    <xf numFmtId="2" fontId="14" fillId="5" borderId="15" xfId="0" applyNumberFormat="1"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wrapText="1"/>
      <protection locked="0"/>
    </xf>
    <xf numFmtId="166" fontId="14" fillId="5" borderId="16" xfId="0" applyNumberFormat="1"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wrapText="1"/>
      <protection locked="0"/>
    </xf>
    <xf numFmtId="0" fontId="3" fillId="11" borderId="2" xfId="0" applyFont="1" applyFill="1" applyBorder="1" applyAlignment="1" applyProtection="1">
      <alignment horizontal="center" vertical="center" wrapText="1"/>
      <protection locked="0"/>
    </xf>
    <xf numFmtId="0" fontId="3" fillId="11" borderId="2"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wrapText="1"/>
      <protection locked="0"/>
    </xf>
    <xf numFmtId="3" fontId="14" fillId="6" borderId="7" xfId="0" applyNumberFormat="1" applyFont="1" applyFill="1" applyBorder="1" applyAlignment="1" applyProtection="1">
      <alignment horizontal="center" vertical="center"/>
    </xf>
    <xf numFmtId="2" fontId="14" fillId="0" borderId="36" xfId="0" applyNumberFormat="1" applyFont="1" applyFill="1" applyBorder="1" applyAlignment="1" applyProtection="1">
      <alignment horizontal="center" vertical="center" wrapText="1"/>
    </xf>
    <xf numFmtId="166" fontId="14" fillId="0" borderId="11" xfId="0" applyNumberFormat="1" applyFont="1" applyFill="1" applyBorder="1" applyAlignment="1" applyProtection="1">
      <alignment horizontal="center" vertical="center"/>
      <protection locked="0"/>
    </xf>
    <xf numFmtId="167" fontId="14" fillId="0" borderId="47"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protection locked="0"/>
    </xf>
    <xf numFmtId="14" fontId="3" fillId="0" borderId="18" xfId="0" applyNumberFormat="1" applyFont="1" applyFill="1" applyBorder="1" applyAlignment="1" applyProtection="1">
      <alignment horizontal="center" vertical="center"/>
      <protection locked="0"/>
    </xf>
    <xf numFmtId="3" fontId="14" fillId="6" borderId="26" xfId="0" applyNumberFormat="1" applyFont="1" applyFill="1" applyBorder="1" applyAlignment="1" applyProtection="1">
      <alignment horizontal="center" vertical="center"/>
    </xf>
    <xf numFmtId="0" fontId="14" fillId="6" borderId="27" xfId="0" applyFont="1" applyFill="1" applyBorder="1" applyAlignment="1" applyProtection="1">
      <alignment horizontal="center" vertical="center"/>
    </xf>
    <xf numFmtId="0" fontId="14" fillId="6" borderId="23" xfId="0" applyFont="1" applyFill="1" applyBorder="1" applyAlignment="1" applyProtection="1">
      <alignment horizontal="center" vertical="center" wrapText="1"/>
    </xf>
    <xf numFmtId="0" fontId="14" fillId="6" borderId="33" xfId="0" applyNumberFormat="1" applyFont="1" applyFill="1" applyBorder="1" applyAlignment="1" applyProtection="1">
      <alignment horizontal="center" vertical="center" wrapText="1"/>
    </xf>
    <xf numFmtId="3" fontId="14" fillId="0" borderId="39" xfId="0" applyNumberFormat="1" applyFont="1" applyFill="1" applyBorder="1" applyAlignment="1" applyProtection="1">
      <alignment horizontal="center" vertical="center" wrapText="1"/>
    </xf>
    <xf numFmtId="3" fontId="14" fillId="0" borderId="21" xfId="0" applyNumberFormat="1" applyFont="1" applyFill="1" applyBorder="1" applyAlignment="1" applyProtection="1">
      <alignment horizontal="center" vertical="center" wrapText="1"/>
      <protection locked="0"/>
    </xf>
    <xf numFmtId="2" fontId="14" fillId="0" borderId="33" xfId="0" applyNumberFormat="1" applyFont="1" applyFill="1" applyBorder="1" applyAlignment="1" applyProtection="1">
      <alignment horizontal="center" vertical="center" wrapText="1"/>
    </xf>
    <xf numFmtId="2" fontId="14" fillId="0" borderId="23" xfId="0" applyNumberFormat="1" applyFont="1" applyFill="1" applyBorder="1" applyAlignment="1" applyProtection="1">
      <alignment horizontal="center" vertical="center" wrapText="1"/>
    </xf>
    <xf numFmtId="166" fontId="14" fillId="0" borderId="31" xfId="0" applyNumberFormat="1" applyFont="1" applyFill="1" applyBorder="1" applyAlignment="1" applyProtection="1">
      <alignment horizontal="center" vertical="center"/>
      <protection locked="0"/>
    </xf>
    <xf numFmtId="167" fontId="14" fillId="0" borderId="13" xfId="0" applyNumberFormat="1" applyFont="1" applyFill="1" applyBorder="1" applyAlignment="1" applyProtection="1">
      <alignment horizontal="center" vertical="center"/>
    </xf>
    <xf numFmtId="0" fontId="14" fillId="6" borderId="21" xfId="0" applyFont="1" applyFill="1" applyBorder="1" applyAlignment="1" applyProtection="1">
      <alignment horizontal="center" vertical="center"/>
    </xf>
    <xf numFmtId="3" fontId="14" fillId="0" borderId="33" xfId="0" applyNumberFormat="1"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protection locked="0"/>
    </xf>
    <xf numFmtId="14" fontId="3" fillId="6" borderId="35" xfId="0" applyNumberFormat="1" applyFont="1" applyFill="1" applyBorder="1" applyAlignment="1" applyProtection="1">
      <alignment horizontal="center" vertical="center"/>
      <protection locked="0"/>
    </xf>
    <xf numFmtId="0" fontId="14" fillId="6" borderId="25" xfId="0" applyFont="1" applyFill="1" applyBorder="1" applyAlignment="1" applyProtection="1">
      <alignment horizontal="center" vertical="center"/>
    </xf>
    <xf numFmtId="3" fontId="14" fillId="0" borderId="29" xfId="0" applyNumberFormat="1" applyFont="1" applyFill="1" applyBorder="1" applyAlignment="1" applyProtection="1">
      <alignment horizontal="center" vertical="center" wrapText="1"/>
    </xf>
    <xf numFmtId="0" fontId="14" fillId="0" borderId="48" xfId="0" applyNumberFormat="1" applyFont="1" applyFill="1" applyBorder="1" applyAlignment="1" applyProtection="1">
      <alignment horizontal="center" vertical="center" wrapText="1"/>
      <protection locked="0"/>
    </xf>
    <xf numFmtId="167" fontId="14" fillId="0" borderId="49" xfId="0" applyNumberFormat="1" applyFont="1" applyFill="1" applyBorder="1" applyAlignment="1" applyProtection="1">
      <alignment horizontal="center" vertical="center"/>
    </xf>
    <xf numFmtId="0" fontId="14" fillId="11" borderId="4" xfId="0" applyFont="1" applyFill="1" applyBorder="1" applyAlignment="1" applyProtection="1">
      <alignment horizontal="center" vertical="center" wrapText="1"/>
      <protection locked="0"/>
    </xf>
    <xf numFmtId="0" fontId="14" fillId="11" borderId="4" xfId="0" applyFont="1" applyFill="1" applyBorder="1" applyAlignment="1" applyProtection="1">
      <alignment horizontal="center" vertical="center"/>
      <protection locked="0"/>
    </xf>
    <xf numFmtId="166" fontId="14" fillId="11" borderId="16" xfId="0" applyNumberFormat="1" applyFont="1" applyFill="1" applyBorder="1" applyAlignment="1" applyProtection="1">
      <alignment horizontal="center" vertical="center"/>
      <protection locked="0"/>
    </xf>
    <xf numFmtId="0" fontId="3" fillId="11" borderId="3" xfId="0" applyFont="1" applyFill="1" applyBorder="1" applyAlignment="1" applyProtection="1">
      <alignment horizontal="center" vertical="center"/>
      <protection locked="0"/>
    </xf>
    <xf numFmtId="0" fontId="3" fillId="11" borderId="46" xfId="0" applyFont="1" applyFill="1" applyBorder="1" applyAlignment="1" applyProtection="1">
      <alignment horizontal="center" vertical="center"/>
      <protection locked="0"/>
    </xf>
    <xf numFmtId="0" fontId="3" fillId="11" borderId="46" xfId="0" applyFont="1" applyFill="1" applyBorder="1" applyAlignment="1" applyProtection="1">
      <alignment horizontal="center" vertical="center" wrapText="1"/>
      <protection locked="0"/>
    </xf>
    <xf numFmtId="0" fontId="14" fillId="6" borderId="44" xfId="0" applyFont="1" applyFill="1" applyBorder="1" applyAlignment="1" applyProtection="1">
      <alignment horizontal="center" vertical="center"/>
    </xf>
    <xf numFmtId="0" fontId="14" fillId="2" borderId="9" xfId="0"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protection locked="0"/>
    </xf>
    <xf numFmtId="0" fontId="3" fillId="6" borderId="23" xfId="0" applyFont="1" applyFill="1" applyBorder="1" applyAlignment="1" applyProtection="1">
      <alignment vertical="center"/>
      <protection locked="0"/>
    </xf>
    <xf numFmtId="0" fontId="14" fillId="6" borderId="22" xfId="0" applyFont="1" applyFill="1" applyBorder="1" applyAlignment="1" applyProtection="1">
      <alignment horizontal="center" vertical="center"/>
    </xf>
    <xf numFmtId="3" fontId="14" fillId="0" borderId="23" xfId="0" applyNumberFormat="1" applyFont="1" applyFill="1" applyBorder="1" applyAlignment="1" applyProtection="1">
      <alignment horizontal="center" vertical="center" wrapText="1"/>
    </xf>
    <xf numFmtId="14" fontId="3" fillId="6" borderId="35" xfId="0" applyNumberFormat="1" applyFont="1" applyFill="1" applyBorder="1" applyAlignment="1" applyProtection="1">
      <alignment horizontal="center" vertical="center" wrapText="1"/>
      <protection locked="0"/>
    </xf>
    <xf numFmtId="0" fontId="14" fillId="0" borderId="23" xfId="0" applyNumberFormat="1"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wrapText="1"/>
    </xf>
    <xf numFmtId="0" fontId="14" fillId="0" borderId="43" xfId="0" applyNumberFormat="1" applyFont="1" applyFill="1" applyBorder="1" applyAlignment="1" applyProtection="1">
      <alignment horizontal="center" vertical="center" wrapText="1"/>
    </xf>
    <xf numFmtId="0" fontId="14" fillId="0" borderId="25" xfId="0" applyNumberFormat="1" applyFont="1" applyFill="1" applyBorder="1" applyAlignment="1" applyProtection="1">
      <alignment horizontal="center" vertical="center" wrapText="1"/>
      <protection locked="0"/>
    </xf>
    <xf numFmtId="3" fontId="14" fillId="5" borderId="15" xfId="0" applyNumberFormat="1" applyFont="1" applyFill="1" applyBorder="1" applyAlignment="1" applyProtection="1">
      <alignment horizontal="center" vertical="center" wrapText="1"/>
      <protection locked="0"/>
    </xf>
    <xf numFmtId="3" fontId="14" fillId="5" borderId="4" xfId="0" applyNumberFormat="1" applyFont="1" applyFill="1" applyBorder="1" applyAlignment="1" applyProtection="1">
      <alignment horizontal="center" vertical="center" wrapText="1"/>
      <protection locked="0"/>
    </xf>
    <xf numFmtId="0" fontId="14" fillId="6" borderId="7" xfId="0" applyFont="1" applyFill="1" applyBorder="1" applyAlignment="1" applyProtection="1">
      <alignment horizontal="center" vertical="center"/>
    </xf>
    <xf numFmtId="0" fontId="14" fillId="6" borderId="8" xfId="0" applyFont="1" applyFill="1" applyBorder="1" applyAlignment="1" applyProtection="1">
      <alignment horizontal="center" vertical="center"/>
    </xf>
    <xf numFmtId="0" fontId="14" fillId="6" borderId="9" xfId="0" applyFont="1" applyFill="1" applyBorder="1" applyAlignment="1" applyProtection="1">
      <alignment horizontal="center" vertical="center" wrapText="1"/>
    </xf>
    <xf numFmtId="0" fontId="14" fillId="6" borderId="11" xfId="0" applyFont="1" applyFill="1" applyBorder="1" applyAlignment="1" applyProtection="1">
      <alignment horizontal="center" vertical="center"/>
    </xf>
    <xf numFmtId="167" fontId="14" fillId="0" borderId="11" xfId="0" applyNumberFormat="1"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protection locked="0"/>
    </xf>
    <xf numFmtId="14" fontId="3" fillId="0" borderId="18"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vertical="center" wrapText="1"/>
      <protection locked="0"/>
    </xf>
    <xf numFmtId="0" fontId="14" fillId="6" borderId="13" xfId="0" applyFont="1" applyFill="1" applyBorder="1" applyAlignment="1" applyProtection="1">
      <alignment horizontal="center" vertical="center"/>
    </xf>
    <xf numFmtId="0" fontId="3" fillId="0" borderId="23" xfId="0" applyFont="1" applyFill="1" applyBorder="1" applyAlignment="1" applyProtection="1">
      <alignment vertical="center"/>
      <protection locked="0"/>
    </xf>
    <xf numFmtId="3" fontId="14" fillId="6" borderId="13" xfId="0" applyNumberFormat="1" applyFont="1" applyFill="1" applyBorder="1" applyAlignment="1" applyProtection="1">
      <alignment horizontal="center" vertical="center" wrapText="1"/>
    </xf>
    <xf numFmtId="3" fontId="14" fillId="6" borderId="21" xfId="0" applyNumberFormat="1" applyFont="1" applyFill="1" applyBorder="1" applyAlignment="1" applyProtection="1">
      <alignment horizontal="center" vertical="center"/>
    </xf>
    <xf numFmtId="0" fontId="14" fillId="6" borderId="13" xfId="0" applyNumberFormat="1" applyFont="1" applyFill="1" applyBorder="1" applyAlignment="1" applyProtection="1">
      <alignment horizontal="center" vertical="center" wrapText="1"/>
    </xf>
    <xf numFmtId="0" fontId="31" fillId="6" borderId="36" xfId="0" applyFont="1" applyFill="1" applyBorder="1" applyAlignment="1" applyProtection="1">
      <alignment horizontal="center" vertical="center"/>
      <protection locked="0"/>
    </xf>
    <xf numFmtId="0" fontId="14" fillId="6" borderId="21" xfId="0" applyFont="1" applyFill="1" applyBorder="1" applyAlignment="1" applyProtection="1">
      <alignment horizontal="center" vertical="center" wrapText="1"/>
    </xf>
    <xf numFmtId="0" fontId="14" fillId="6" borderId="36" xfId="0" applyFont="1" applyFill="1" applyBorder="1" applyAlignment="1" applyProtection="1">
      <alignment horizontal="center" vertical="center" wrapText="1"/>
      <protection locked="0"/>
    </xf>
    <xf numFmtId="0" fontId="14" fillId="6" borderId="36" xfId="0" applyFont="1" applyFill="1" applyBorder="1" applyAlignment="1" applyProtection="1">
      <alignment horizontal="center" vertical="center" wrapText="1"/>
    </xf>
    <xf numFmtId="0" fontId="14" fillId="6" borderId="23" xfId="0" applyFont="1" applyFill="1" applyBorder="1" applyAlignment="1" applyProtection="1">
      <alignment horizontal="center" vertical="center" wrapText="1"/>
      <protection locked="0"/>
    </xf>
    <xf numFmtId="0" fontId="14" fillId="2" borderId="42" xfId="0" applyFont="1" applyFill="1" applyBorder="1" applyAlignment="1" applyProtection="1">
      <alignment horizontal="center" vertical="center" wrapText="1"/>
    </xf>
    <xf numFmtId="0" fontId="6" fillId="2" borderId="50" xfId="0" applyNumberFormat="1"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wrapText="1"/>
    </xf>
    <xf numFmtId="0" fontId="14" fillId="0" borderId="42" xfId="0" applyFont="1" applyFill="1" applyBorder="1" applyAlignment="1" applyProtection="1">
      <alignment horizontal="center" vertical="center"/>
      <protection locked="0"/>
    </xf>
    <xf numFmtId="0" fontId="14" fillId="6" borderId="43" xfId="0"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protection locked="0"/>
    </xf>
    <xf numFmtId="166" fontId="14" fillId="0" borderId="45" xfId="0" applyNumberFormat="1" applyFont="1" applyFill="1" applyBorder="1" applyAlignment="1" applyProtection="1">
      <alignment horizontal="center" vertical="center"/>
      <protection locked="0"/>
    </xf>
    <xf numFmtId="0" fontId="1" fillId="5" borderId="15" xfId="0" applyFont="1" applyFill="1" applyBorder="1" applyAlignment="1" applyProtection="1">
      <alignment horizontal="center" vertical="center"/>
    </xf>
    <xf numFmtId="3" fontId="14" fillId="6" borderId="32" xfId="0" applyNumberFormat="1" applyFont="1" applyFill="1" applyBorder="1" applyAlignment="1" applyProtection="1">
      <alignment horizontal="center" vertical="center" wrapText="1"/>
    </xf>
    <xf numFmtId="2" fontId="14" fillId="0" borderId="9" xfId="0" applyNumberFormat="1" applyFont="1" applyFill="1" applyBorder="1" applyAlignment="1" applyProtection="1">
      <alignment horizontal="center" vertical="center" wrapText="1"/>
    </xf>
    <xf numFmtId="0" fontId="3" fillId="0" borderId="8" xfId="0" applyFont="1" applyFill="1" applyBorder="1" applyAlignment="1" applyProtection="1">
      <alignment horizontal="center" vertical="center"/>
      <protection locked="0"/>
    </xf>
    <xf numFmtId="14" fontId="3" fillId="0" borderId="28" xfId="0" applyNumberFormat="1" applyFont="1" applyFill="1" applyBorder="1" applyAlignment="1" applyProtection="1">
      <alignment horizontal="center" vertical="center"/>
      <protection locked="0"/>
    </xf>
    <xf numFmtId="0" fontId="3" fillId="6" borderId="9" xfId="0" applyFont="1" applyFill="1" applyBorder="1" applyAlignment="1" applyProtection="1">
      <alignment vertical="center"/>
      <protection locked="0"/>
    </xf>
    <xf numFmtId="3" fontId="14" fillId="6" borderId="33" xfId="0" applyNumberFormat="1" applyFont="1" applyFill="1" applyBorder="1" applyAlignment="1" applyProtection="1">
      <alignment horizontal="center" vertical="center" wrapText="1"/>
    </xf>
    <xf numFmtId="0" fontId="14" fillId="6" borderId="33" xfId="0" applyFont="1" applyFill="1" applyBorder="1" applyAlignment="1" applyProtection="1">
      <alignment horizontal="center" vertical="center"/>
    </xf>
    <xf numFmtId="2" fontId="14" fillId="5" borderId="20" xfId="0" applyNumberFormat="1"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protection locked="0"/>
    </xf>
    <xf numFmtId="166" fontId="14" fillId="5" borderId="47" xfId="0" applyNumberFormat="1" applyFont="1" applyFill="1" applyBorder="1" applyAlignment="1" applyProtection="1">
      <alignment horizontal="center" vertical="center"/>
      <protection locked="0"/>
    </xf>
    <xf numFmtId="166" fontId="14" fillId="5" borderId="4" xfId="0" applyNumberFormat="1" applyFont="1" applyFill="1" applyBorder="1" applyAlignment="1" applyProtection="1">
      <alignment horizontal="center" vertical="center"/>
      <protection locked="0"/>
    </xf>
    <xf numFmtId="0" fontId="14" fillId="6" borderId="32" xfId="0" applyNumberFormat="1" applyFont="1" applyFill="1" applyBorder="1" applyAlignment="1" applyProtection="1">
      <alignment horizontal="center" vertical="center" wrapText="1"/>
    </xf>
    <xf numFmtId="3" fontId="14" fillId="6" borderId="6" xfId="0" applyNumberFormat="1" applyFont="1" applyFill="1" applyBorder="1" applyAlignment="1" applyProtection="1">
      <alignment horizontal="center" vertical="center" wrapText="1"/>
    </xf>
    <xf numFmtId="0" fontId="14" fillId="6" borderId="7" xfId="0" applyNumberFormat="1" applyFont="1" applyFill="1" applyBorder="1" applyAlignment="1" applyProtection="1">
      <alignment horizontal="center" vertical="center" wrapText="1"/>
      <protection locked="0"/>
    </xf>
    <xf numFmtId="0" fontId="14" fillId="6" borderId="10" xfId="0" applyNumberFormat="1" applyFont="1" applyFill="1" applyBorder="1" applyAlignment="1" applyProtection="1">
      <alignment horizontal="center" vertical="center" wrapText="1"/>
      <protection locked="0"/>
    </xf>
    <xf numFmtId="2" fontId="14" fillId="6" borderId="32" xfId="0" applyNumberFormat="1" applyFont="1" applyFill="1" applyBorder="1" applyAlignment="1" applyProtection="1">
      <alignment horizontal="center" vertical="center" wrapText="1"/>
    </xf>
    <xf numFmtId="2" fontId="14" fillId="6" borderId="9" xfId="0" applyNumberFormat="1" applyFont="1" applyFill="1" applyBorder="1" applyAlignment="1" applyProtection="1">
      <alignment horizontal="center" vertical="center" wrapText="1"/>
    </xf>
    <xf numFmtId="0" fontId="14" fillId="6" borderId="9" xfId="0" applyFont="1" applyFill="1" applyBorder="1" applyAlignment="1" applyProtection="1">
      <alignment horizontal="center" vertical="center"/>
      <protection locked="0"/>
    </xf>
    <xf numFmtId="0" fontId="14" fillId="6" borderId="19" xfId="0" applyNumberFormat="1" applyFont="1" applyFill="1" applyBorder="1" applyAlignment="1" applyProtection="1">
      <alignment horizontal="center" vertical="center" wrapText="1"/>
    </xf>
    <xf numFmtId="3" fontId="14" fillId="6" borderId="12" xfId="0" applyNumberFormat="1" applyFont="1" applyFill="1" applyBorder="1" applyAlignment="1" applyProtection="1">
      <alignment horizontal="center" vertical="center" wrapText="1"/>
    </xf>
    <xf numFmtId="0" fontId="14" fillId="6" borderId="21" xfId="0" applyNumberFormat="1" applyFont="1" applyFill="1" applyBorder="1" applyAlignment="1" applyProtection="1">
      <alignment horizontal="center" vertical="center" wrapText="1"/>
      <protection locked="0"/>
    </xf>
    <xf numFmtId="0" fontId="14" fillId="6" borderId="24" xfId="0" applyNumberFormat="1" applyFont="1" applyFill="1" applyBorder="1" applyAlignment="1" applyProtection="1">
      <alignment horizontal="center" vertical="center" wrapText="1"/>
      <protection locked="0"/>
    </xf>
    <xf numFmtId="2" fontId="14" fillId="6" borderId="19" xfId="0" applyNumberFormat="1" applyFont="1" applyFill="1" applyBorder="1" applyAlignment="1" applyProtection="1">
      <alignment horizontal="center" vertical="center" wrapText="1"/>
    </xf>
    <xf numFmtId="2" fontId="14" fillId="6" borderId="36" xfId="0" applyNumberFormat="1" applyFont="1" applyFill="1" applyBorder="1" applyAlignment="1" applyProtection="1">
      <alignment horizontal="center" vertical="center" wrapText="1"/>
    </xf>
    <xf numFmtId="0" fontId="14" fillId="6" borderId="36" xfId="0" applyFont="1" applyFill="1" applyBorder="1" applyAlignment="1" applyProtection="1">
      <alignment horizontal="center" vertical="center"/>
      <protection locked="0"/>
    </xf>
    <xf numFmtId="167" fontId="14" fillId="0" borderId="31" xfId="0" applyNumberFormat="1" applyFont="1" applyFill="1" applyBorder="1" applyAlignment="1" applyProtection="1">
      <alignment horizontal="center" vertical="center"/>
    </xf>
    <xf numFmtId="3" fontId="14" fillId="6" borderId="39" xfId="0" applyNumberFormat="1" applyFont="1" applyFill="1" applyBorder="1" applyAlignment="1" applyProtection="1">
      <alignment horizontal="center" vertical="center" wrapText="1"/>
    </xf>
    <xf numFmtId="2" fontId="14" fillId="6" borderId="33" xfId="0" applyNumberFormat="1" applyFont="1" applyFill="1" applyBorder="1" applyAlignment="1" applyProtection="1">
      <alignment horizontal="center" vertical="center" wrapText="1"/>
    </xf>
    <xf numFmtId="0" fontId="14" fillId="6" borderId="23"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166" fontId="14" fillId="0" borderId="13" xfId="0" applyNumberFormat="1" applyFont="1" applyFill="1" applyBorder="1" applyAlignment="1" applyProtection="1">
      <alignment horizontal="center" vertical="center"/>
      <protection locked="0"/>
    </xf>
    <xf numFmtId="0" fontId="6" fillId="2" borderId="33" xfId="0" applyNumberFormat="1"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protection locked="0"/>
    </xf>
    <xf numFmtId="0" fontId="6" fillId="6" borderId="33" xfId="0" applyNumberFormat="1" applyFont="1" applyFill="1" applyBorder="1" applyAlignment="1" applyProtection="1">
      <alignment horizontal="center" vertical="center" wrapText="1"/>
    </xf>
    <xf numFmtId="0" fontId="3" fillId="6" borderId="23" xfId="0" applyFont="1" applyFill="1" applyBorder="1" applyAlignment="1" applyProtection="1">
      <alignment vertical="center" wrapText="1"/>
      <protection locked="0"/>
    </xf>
    <xf numFmtId="0" fontId="14" fillId="6" borderId="25" xfId="0" applyNumberFormat="1" applyFont="1" applyFill="1" applyBorder="1" applyAlignment="1" applyProtection="1">
      <alignment horizontal="center" vertical="center" wrapText="1"/>
      <protection locked="0"/>
    </xf>
    <xf numFmtId="0" fontId="14" fillId="0" borderId="43" xfId="0" applyFont="1" applyFill="1" applyBorder="1" applyAlignment="1" applyProtection="1">
      <alignment horizontal="center" vertical="center" wrapText="1"/>
      <protection locked="0"/>
    </xf>
    <xf numFmtId="0" fontId="3" fillId="0" borderId="9" xfId="0" applyFont="1" applyFill="1" applyBorder="1" applyAlignment="1" applyProtection="1">
      <alignment vertical="center"/>
      <protection locked="0"/>
    </xf>
    <xf numFmtId="0" fontId="2" fillId="6" borderId="21" xfId="0" applyFont="1" applyFill="1" applyBorder="1" applyAlignment="1">
      <alignment horizontal="center" vertical="center"/>
    </xf>
    <xf numFmtId="0" fontId="14" fillId="2" borderId="13" xfId="0" applyNumberFormat="1" applyFont="1" applyFill="1" applyBorder="1" applyAlignment="1" applyProtection="1">
      <alignment horizontal="center" vertical="center" wrapText="1"/>
    </xf>
    <xf numFmtId="3" fontId="14" fillId="0" borderId="40" xfId="0" applyNumberFormat="1" applyFont="1" applyFill="1" applyBorder="1" applyAlignment="1" applyProtection="1">
      <alignment horizontal="center" vertical="center" wrapText="1"/>
    </xf>
    <xf numFmtId="2" fontId="14" fillId="0" borderId="17" xfId="0" applyNumberFormat="1" applyFont="1" applyFill="1" applyBorder="1" applyAlignment="1" applyProtection="1">
      <alignment horizontal="center" vertical="center" wrapText="1"/>
    </xf>
    <xf numFmtId="16" fontId="14" fillId="0" borderId="23" xfId="0" applyNumberFormat="1" applyFont="1" applyFill="1" applyBorder="1" applyAlignment="1" applyProtection="1">
      <alignment horizontal="center" vertical="center" wrapText="1"/>
    </xf>
    <xf numFmtId="0" fontId="6" fillId="6" borderId="13" xfId="0" applyNumberFormat="1"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5" borderId="4" xfId="0" applyNumberFormat="1" applyFont="1" applyFill="1" applyBorder="1" applyAlignment="1" applyProtection="1">
      <alignment horizontal="center" vertical="center" wrapText="1"/>
    </xf>
    <xf numFmtId="0" fontId="16" fillId="11" borderId="4" xfId="0" applyNumberFormat="1" applyFont="1" applyFill="1" applyBorder="1" applyAlignment="1" applyProtection="1">
      <alignment horizontal="center" vertical="center" wrapText="1"/>
      <protection locked="0"/>
    </xf>
    <xf numFmtId="0" fontId="16" fillId="11" borderId="4" xfId="0" applyFont="1" applyFill="1" applyBorder="1" applyAlignment="1" applyProtection="1">
      <alignment vertical="center" wrapText="1"/>
      <protection locked="0"/>
    </xf>
    <xf numFmtId="0" fontId="17" fillId="11" borderId="4" xfId="0" applyFont="1" applyFill="1" applyBorder="1" applyAlignment="1" applyProtection="1">
      <alignment vertical="center"/>
      <protection locked="0"/>
    </xf>
    <xf numFmtId="0" fontId="17" fillId="11" borderId="38" xfId="0" applyFont="1" applyFill="1" applyBorder="1" applyAlignment="1" applyProtection="1">
      <alignment vertical="center"/>
      <protection locked="0"/>
    </xf>
    <xf numFmtId="0" fontId="17" fillId="11" borderId="4" xfId="0" applyFont="1" applyFill="1" applyBorder="1" applyAlignment="1">
      <alignment vertical="center"/>
    </xf>
    <xf numFmtId="0" fontId="14" fillId="2" borderId="22" xfId="0" applyFont="1" applyFill="1" applyBorder="1" applyAlignment="1" applyProtection="1">
      <alignment horizontal="center" vertical="center"/>
    </xf>
    <xf numFmtId="0" fontId="14" fillId="6" borderId="23" xfId="0" applyNumberFormat="1" applyFont="1" applyFill="1" applyBorder="1" applyAlignment="1" applyProtection="1">
      <alignment horizontal="center" vertical="center" wrapText="1"/>
    </xf>
    <xf numFmtId="3" fontId="14" fillId="6" borderId="22" xfId="0" applyNumberFormat="1" applyFont="1" applyFill="1" applyBorder="1" applyAlignment="1" applyProtection="1">
      <alignment horizontal="center" vertical="center"/>
    </xf>
    <xf numFmtId="0" fontId="14" fillId="6" borderId="36" xfId="0" applyNumberFormat="1" applyFont="1" applyFill="1" applyBorder="1" applyAlignment="1" applyProtection="1">
      <alignment horizontal="center" vertical="center" wrapText="1"/>
    </xf>
    <xf numFmtId="0" fontId="14" fillId="6" borderId="23"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vertical="center"/>
    </xf>
    <xf numFmtId="0" fontId="2" fillId="0" borderId="0" xfId="0" applyFont="1" applyFill="1" applyBorder="1" applyProtection="1"/>
    <xf numFmtId="0" fontId="14" fillId="0" borderId="0" xfId="0" applyFont="1" applyFill="1" applyBorder="1" applyProtection="1"/>
    <xf numFmtId="3" fontId="14" fillId="0" borderId="0" xfId="0" applyNumberFormat="1" applyFont="1" applyFill="1" applyBorder="1" applyAlignment="1" applyProtection="1">
      <alignment horizontal="center" vertical="center" wrapText="1"/>
    </xf>
    <xf numFmtId="2" fontId="16" fillId="0" borderId="4" xfId="0" applyNumberFormat="1" applyFont="1" applyFill="1" applyBorder="1" applyAlignment="1" applyProtection="1">
      <alignment horizontal="center" vertical="center" wrapText="1"/>
    </xf>
    <xf numFmtId="2" fontId="16" fillId="0" borderId="37" xfId="0" applyNumberFormat="1" applyFont="1" applyFill="1" applyBorder="1" applyAlignment="1" applyProtection="1">
      <alignment horizontal="center" vertical="center" wrapText="1"/>
    </xf>
    <xf numFmtId="0" fontId="17" fillId="0" borderId="4" xfId="0" applyFont="1" applyBorder="1" applyAlignment="1" applyProtection="1">
      <alignment horizontal="center" vertical="center"/>
    </xf>
    <xf numFmtId="167" fontId="9" fillId="0" borderId="4" xfId="0" applyNumberFormat="1" applyFont="1" applyFill="1" applyBorder="1" applyAlignment="1" applyProtection="1">
      <alignment horizontal="center" vertical="center"/>
    </xf>
    <xf numFmtId="166" fontId="6" fillId="0" borderId="0" xfId="0" applyNumberFormat="1" applyFont="1" applyFill="1" applyAlignment="1" applyProtection="1">
      <alignment horizontal="center" vertical="center"/>
    </xf>
    <xf numFmtId="167" fontId="6" fillId="0" borderId="0" xfId="0" applyNumberFormat="1" applyFont="1" applyFill="1" applyAlignment="1" applyProtection="1">
      <alignment horizontal="center" vertical="center"/>
    </xf>
    <xf numFmtId="166" fontId="6" fillId="0" borderId="0" xfId="0" applyNumberFormat="1" applyFont="1" applyFill="1" applyBorder="1" applyAlignment="1" applyProtection="1">
      <alignment horizontal="center" vertical="center"/>
    </xf>
    <xf numFmtId="167" fontId="6" fillId="0" borderId="0" xfId="0" applyNumberFormat="1" applyFont="1" applyFill="1" applyBorder="1" applyAlignment="1" applyProtection="1">
      <alignment horizontal="center" vertical="center"/>
    </xf>
    <xf numFmtId="166" fontId="6" fillId="0" borderId="0" xfId="0" applyNumberFormat="1" applyFont="1" applyFill="1" applyAlignment="1">
      <alignment horizontal="center" vertical="center"/>
    </xf>
    <xf numFmtId="167" fontId="6" fillId="0" borderId="0" xfId="0" applyNumberFormat="1" applyFont="1" applyFill="1" applyAlignment="1">
      <alignment horizontal="center" vertical="center"/>
    </xf>
    <xf numFmtId="0" fontId="14" fillId="0" borderId="36" xfId="0" applyFont="1" applyFill="1" applyBorder="1" applyAlignment="1" applyProtection="1">
      <alignment horizontal="center" vertical="center" wrapText="1"/>
    </xf>
    <xf numFmtId="3" fontId="14" fillId="0" borderId="31" xfId="0" applyNumberFormat="1" applyFont="1" applyFill="1" applyBorder="1" applyAlignment="1" applyProtection="1">
      <alignment horizontal="center" vertical="center" wrapText="1"/>
    </xf>
    <xf numFmtId="0" fontId="14" fillId="0" borderId="26" xfId="0" applyNumberFormat="1" applyFont="1" applyFill="1" applyBorder="1" applyAlignment="1" applyProtection="1">
      <alignment horizontal="center" vertical="center" wrapText="1"/>
      <protection locked="0"/>
    </xf>
    <xf numFmtId="0" fontId="14" fillId="0" borderId="52" xfId="0" applyNumberFormat="1" applyFont="1" applyFill="1" applyBorder="1" applyAlignment="1" applyProtection="1">
      <alignment horizontal="center" vertical="center" wrapText="1"/>
      <protection locked="0"/>
    </xf>
    <xf numFmtId="0" fontId="3" fillId="0" borderId="27" xfId="0" quotePrefix="1" applyFont="1" applyFill="1" applyBorder="1" applyAlignment="1" applyProtection="1">
      <alignment horizontal="center" vertical="center"/>
      <protection locked="0"/>
    </xf>
    <xf numFmtId="0" fontId="3" fillId="0" borderId="36" xfId="0" applyFont="1" applyFill="1" applyBorder="1" applyAlignment="1" applyProtection="1">
      <alignment horizontal="left" vertical="center"/>
      <protection locked="0"/>
    </xf>
    <xf numFmtId="0" fontId="3" fillId="0" borderId="36"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4" fillId="0" borderId="26" xfId="0" applyNumberFormat="1" applyFont="1" applyFill="1" applyBorder="1" applyAlignment="1" applyProtection="1">
      <alignment horizontal="center" vertical="center" wrapText="1"/>
      <protection locked="0"/>
    </xf>
    <xf numFmtId="0" fontId="3" fillId="6" borderId="36" xfId="0" applyFont="1" applyFill="1" applyBorder="1" applyAlignment="1" applyProtection="1">
      <alignment horizontal="left" vertical="center"/>
      <protection locked="0"/>
    </xf>
    <xf numFmtId="0" fontId="14" fillId="0" borderId="4" xfId="0" applyFont="1" applyFill="1" applyBorder="1" applyAlignment="1" applyProtection="1">
      <alignment horizontal="center" vertical="center" wrapText="1"/>
    </xf>
    <xf numFmtId="0" fontId="14" fillId="2" borderId="4" xfId="0" applyNumberFormat="1" applyFont="1" applyFill="1" applyBorder="1" applyAlignment="1" applyProtection="1">
      <alignment horizontal="center" vertical="center" wrapText="1"/>
    </xf>
    <xf numFmtId="3" fontId="14" fillId="0" borderId="4" xfId="0" applyNumberFormat="1" applyFont="1" applyFill="1" applyBorder="1" applyAlignment="1" applyProtection="1">
      <alignment horizontal="center" vertical="center" wrapText="1"/>
    </xf>
    <xf numFmtId="2" fontId="14" fillId="0" borderId="4" xfId="0" applyNumberFormat="1" applyFont="1" applyFill="1" applyBorder="1" applyAlignment="1" applyProtection="1">
      <alignment horizontal="center" vertical="center" wrapText="1"/>
    </xf>
    <xf numFmtId="167" fontId="14" fillId="0" borderId="4" xfId="0" applyNumberFormat="1" applyFont="1" applyFill="1" applyBorder="1" applyAlignment="1" applyProtection="1">
      <alignment horizontal="center" vertical="center"/>
    </xf>
    <xf numFmtId="0" fontId="1" fillId="6" borderId="53" xfId="0" applyFont="1" applyFill="1" applyBorder="1" applyAlignment="1" applyProtection="1">
      <alignment horizontal="center" vertical="center"/>
    </xf>
    <xf numFmtId="0" fontId="1" fillId="6" borderId="22" xfId="0" applyFont="1" applyFill="1" applyBorder="1" applyAlignment="1" applyProtection="1">
      <alignment horizontal="center" vertical="center"/>
    </xf>
    <xf numFmtId="0" fontId="3" fillId="11" borderId="54" xfId="0" applyFont="1" applyFill="1" applyBorder="1" applyAlignment="1" applyProtection="1">
      <alignment horizontal="center" vertical="center"/>
      <protection locked="0"/>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167" fontId="14" fillId="6" borderId="4" xfId="0" applyNumberFormat="1" applyFont="1" applyFill="1" applyBorder="1" applyAlignment="1" applyProtection="1">
      <alignment horizontal="center" vertical="center"/>
    </xf>
    <xf numFmtId="3" fontId="14" fillId="0" borderId="4" xfId="0" applyNumberFormat="1"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protection locked="0"/>
    </xf>
    <xf numFmtId="166" fontId="14" fillId="0" borderId="4" xfId="0" applyNumberFormat="1" applyFont="1" applyFill="1" applyBorder="1" applyAlignment="1" applyProtection="1">
      <alignment horizontal="center" vertical="center"/>
      <protection locked="0"/>
    </xf>
    <xf numFmtId="0" fontId="17" fillId="6" borderId="23" xfId="0" applyFont="1" applyFill="1" applyBorder="1" applyAlignment="1" applyProtection="1">
      <alignment vertical="center" wrapText="1"/>
    </xf>
    <xf numFmtId="0" fontId="17" fillId="6" borderId="23" xfId="0" applyFont="1" applyFill="1" applyBorder="1" applyAlignment="1" applyProtection="1">
      <alignment horizontal="left" vertical="center" wrapText="1"/>
    </xf>
    <xf numFmtId="0" fontId="17" fillId="6" borderId="36" xfId="0" applyFont="1" applyFill="1" applyBorder="1" applyAlignment="1" applyProtection="1">
      <alignment vertical="center" wrapText="1"/>
    </xf>
    <xf numFmtId="0" fontId="17" fillId="6" borderId="36" xfId="0" applyFont="1" applyFill="1" applyBorder="1" applyAlignment="1" applyProtection="1">
      <alignment horizontal="left" vertical="center" wrapText="1"/>
    </xf>
    <xf numFmtId="0" fontId="31" fillId="6" borderId="23" xfId="0" applyFont="1" applyFill="1" applyBorder="1" applyAlignment="1" applyProtection="1">
      <alignment horizontal="center" vertical="center" wrapText="1"/>
      <protection locked="0"/>
    </xf>
    <xf numFmtId="166" fontId="14" fillId="6" borderId="19" xfId="0" applyNumberFormat="1" applyFont="1" applyFill="1" applyBorder="1" applyAlignment="1" applyProtection="1">
      <alignment horizontal="center" vertical="center"/>
      <protection locked="0"/>
    </xf>
    <xf numFmtId="167" fontId="14" fillId="6" borderId="23" xfId="0" applyNumberFormat="1" applyFont="1" applyFill="1" applyBorder="1" applyAlignment="1" applyProtection="1">
      <alignment horizontal="center" vertical="center"/>
    </xf>
    <xf numFmtId="0" fontId="3" fillId="6" borderId="21"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center" vertical="center" wrapText="1"/>
      <protection locked="0"/>
    </xf>
    <xf numFmtId="0" fontId="14" fillId="6" borderId="35" xfId="0" applyFont="1" applyFill="1" applyBorder="1" applyAlignment="1" applyProtection="1">
      <alignment horizontal="center" vertical="center"/>
    </xf>
    <xf numFmtId="0" fontId="14" fillId="6" borderId="48" xfId="0" applyNumberFormat="1" applyFont="1" applyFill="1" applyBorder="1" applyAlignment="1" applyProtection="1">
      <alignment horizontal="center" vertical="center" wrapText="1"/>
      <protection locked="0"/>
    </xf>
    <xf numFmtId="0" fontId="31" fillId="6" borderId="36" xfId="0" applyFont="1" applyFill="1" applyBorder="1" applyAlignment="1" applyProtection="1">
      <alignment horizontal="center" vertical="center" wrapText="1"/>
      <protection locked="0"/>
    </xf>
    <xf numFmtId="0" fontId="17" fillId="6" borderId="43" xfId="0" applyFont="1" applyFill="1" applyBorder="1" applyAlignment="1" applyProtection="1">
      <alignment vertical="center" wrapText="1"/>
    </xf>
    <xf numFmtId="0" fontId="17" fillId="6" borderId="35" xfId="0" applyFont="1" applyFill="1" applyBorder="1" applyAlignment="1" applyProtection="1">
      <alignment vertical="center" wrapText="1"/>
    </xf>
    <xf numFmtId="0" fontId="3" fillId="0" borderId="43" xfId="0" applyFont="1" applyFill="1" applyBorder="1" applyAlignment="1" applyProtection="1">
      <alignment horizontal="left" vertical="center"/>
      <protection locked="0"/>
    </xf>
    <xf numFmtId="0" fontId="17" fillId="6" borderId="0" xfId="0" applyFont="1" applyFill="1" applyProtection="1"/>
    <xf numFmtId="0" fontId="14" fillId="6" borderId="0" xfId="0" applyFont="1" applyFill="1" applyProtection="1"/>
    <xf numFmtId="2" fontId="14" fillId="6" borderId="0" xfId="0" applyNumberFormat="1" applyFont="1" applyFill="1" applyProtection="1"/>
    <xf numFmtId="169" fontId="38" fillId="3" borderId="1" xfId="3" applyFont="1" applyFill="1" applyBorder="1" applyAlignment="1" applyProtection="1">
      <alignment horizontal="center" vertical="center" wrapText="1"/>
    </xf>
    <xf numFmtId="169" fontId="16" fillId="3" borderId="2" xfId="3" applyFont="1" applyFill="1" applyBorder="1" applyAlignment="1" applyProtection="1">
      <alignment horizontal="center" vertical="center" wrapText="1"/>
    </xf>
    <xf numFmtId="169" fontId="17" fillId="3" borderId="2" xfId="3" applyFont="1" applyFill="1" applyBorder="1" applyAlignment="1" applyProtection="1">
      <alignment horizontal="center" vertical="center" wrapText="1"/>
    </xf>
    <xf numFmtId="0" fontId="14" fillId="6" borderId="26" xfId="0" applyFont="1" applyFill="1" applyBorder="1" applyAlignment="1" applyProtection="1">
      <alignment horizontal="center" vertical="center"/>
    </xf>
    <xf numFmtId="0" fontId="14" fillId="6" borderId="18" xfId="0" applyFont="1" applyFill="1" applyBorder="1" applyAlignment="1" applyProtection="1">
      <alignment horizontal="center" vertical="center"/>
    </xf>
    <xf numFmtId="0" fontId="17" fillId="6" borderId="9" xfId="0" applyFont="1" applyFill="1" applyBorder="1" applyAlignment="1" applyProtection="1">
      <alignment vertical="center" wrapText="1"/>
    </xf>
    <xf numFmtId="0" fontId="17" fillId="6" borderId="22" xfId="0" applyFont="1" applyFill="1" applyBorder="1" applyAlignment="1">
      <alignment vertical="center" wrapText="1"/>
    </xf>
    <xf numFmtId="0" fontId="17" fillId="14" borderId="35" xfId="0" applyFont="1" applyFill="1" applyBorder="1" applyAlignment="1" applyProtection="1">
      <alignment vertical="center" wrapText="1"/>
    </xf>
    <xf numFmtId="0" fontId="17" fillId="6" borderId="22" xfId="0" applyFont="1" applyFill="1" applyBorder="1" applyAlignment="1" applyProtection="1">
      <alignment vertical="center" wrapText="1"/>
    </xf>
    <xf numFmtId="0" fontId="14" fillId="6" borderId="39" xfId="0" applyFont="1" applyFill="1" applyBorder="1" applyAlignment="1" applyProtection="1">
      <alignment horizontal="center" vertical="center"/>
    </xf>
    <xf numFmtId="0" fontId="17" fillId="6" borderId="9" xfId="0" applyNumberFormat="1" applyFont="1" applyFill="1" applyBorder="1" applyAlignment="1" applyProtection="1">
      <alignment vertical="center" wrapText="1"/>
    </xf>
    <xf numFmtId="0" fontId="17" fillId="6" borderId="5" xfId="0" applyFont="1" applyFill="1" applyBorder="1" applyAlignment="1" applyProtection="1">
      <alignment vertical="center" wrapText="1"/>
    </xf>
    <xf numFmtId="0" fontId="3" fillId="0" borderId="4" xfId="0" applyFont="1" applyFill="1" applyBorder="1" applyProtection="1">
      <protection locked="0"/>
    </xf>
    <xf numFmtId="0" fontId="3" fillId="0" borderId="15" xfId="0" applyFont="1" applyFill="1" applyBorder="1" applyProtection="1">
      <protection locked="0"/>
    </xf>
    <xf numFmtId="0" fontId="10" fillId="0" borderId="0" xfId="0" applyFont="1" applyFill="1" applyBorder="1" applyAlignment="1" applyProtection="1">
      <alignment horizontal="center"/>
    </xf>
    <xf numFmtId="0" fontId="30" fillId="5" borderId="15" xfId="0" applyFont="1" applyFill="1" applyBorder="1" applyAlignment="1" applyProtection="1">
      <alignment horizontal="left" vertical="center"/>
    </xf>
    <xf numFmtId="0" fontId="30" fillId="5" borderId="38" xfId="0" applyFont="1" applyFill="1" applyBorder="1" applyAlignment="1" applyProtection="1">
      <alignment horizontal="left" vertical="center"/>
    </xf>
    <xf numFmtId="0" fontId="30" fillId="5" borderId="16" xfId="0" applyFont="1" applyFill="1" applyBorder="1" applyAlignment="1" applyProtection="1">
      <alignment horizontal="left" vertical="center"/>
    </xf>
    <xf numFmtId="0" fontId="30" fillId="5" borderId="15" xfId="0" applyFont="1" applyFill="1" applyBorder="1" applyAlignment="1" applyProtection="1">
      <alignment horizontal="left" vertical="center" wrapText="1"/>
    </xf>
    <xf numFmtId="0" fontId="30" fillId="5" borderId="38" xfId="0" applyFont="1" applyFill="1" applyBorder="1" applyAlignment="1" applyProtection="1">
      <alignment horizontal="left" vertical="center" wrapText="1"/>
    </xf>
    <xf numFmtId="0" fontId="30" fillId="5" borderId="16" xfId="0" applyFont="1" applyFill="1" applyBorder="1" applyAlignment="1" applyProtection="1">
      <alignment horizontal="left" vertical="center" wrapText="1"/>
    </xf>
    <xf numFmtId="0" fontId="22" fillId="3" borderId="0" xfId="0" applyFont="1" applyFill="1" applyAlignment="1" applyProtection="1">
      <alignment horizontal="center"/>
    </xf>
    <xf numFmtId="3" fontId="13" fillId="9" borderId="15" xfId="0" applyNumberFormat="1" applyFont="1" applyFill="1" applyBorder="1" applyAlignment="1" applyProtection="1">
      <alignment horizontal="left" vertical="center" wrapText="1"/>
    </xf>
    <xf numFmtId="3" fontId="13" fillId="9" borderId="38" xfId="0" applyNumberFormat="1" applyFont="1" applyFill="1" applyBorder="1" applyAlignment="1" applyProtection="1">
      <alignment horizontal="left" vertical="center" wrapText="1"/>
    </xf>
    <xf numFmtId="3" fontId="13" fillId="9" borderId="16" xfId="0" applyNumberFormat="1" applyFont="1" applyFill="1" applyBorder="1" applyAlignment="1" applyProtection="1">
      <alignment horizontal="left" vertical="center" wrapText="1"/>
    </xf>
    <xf numFmtId="0" fontId="30" fillId="6" borderId="15" xfId="0" applyFont="1" applyFill="1" applyBorder="1" applyAlignment="1" applyProtection="1">
      <alignment horizontal="left" vertical="center"/>
    </xf>
    <xf numFmtId="0" fontId="30" fillId="6" borderId="38" xfId="0" applyFont="1" applyFill="1" applyBorder="1" applyAlignment="1" applyProtection="1">
      <alignment horizontal="left" vertical="center"/>
    </xf>
    <xf numFmtId="0" fontId="30" fillId="6" borderId="16" xfId="0" applyFont="1" applyFill="1" applyBorder="1" applyAlignment="1" applyProtection="1">
      <alignment horizontal="left" vertical="center"/>
    </xf>
    <xf numFmtId="0" fontId="24" fillId="0" borderId="14" xfId="0" applyNumberFormat="1" applyFont="1" applyFill="1" applyBorder="1" applyAlignment="1" applyProtection="1">
      <alignment horizontal="left" vertical="center"/>
    </xf>
    <xf numFmtId="0" fontId="24" fillId="0" borderId="34" xfId="0" applyNumberFormat="1" applyFont="1" applyFill="1" applyBorder="1" applyAlignment="1" applyProtection="1">
      <alignment horizontal="left" vertical="center"/>
    </xf>
    <xf numFmtId="0" fontId="24" fillId="0" borderId="41" xfId="0" applyNumberFormat="1" applyFont="1" applyFill="1" applyBorder="1" applyAlignment="1" applyProtection="1">
      <alignment horizontal="left" vertical="center"/>
    </xf>
    <xf numFmtId="0" fontId="23" fillId="0" borderId="0" xfId="0" applyFont="1" applyFill="1" applyAlignment="1" applyProtection="1">
      <alignment horizontal="left"/>
    </xf>
    <xf numFmtId="0" fontId="1" fillId="0" borderId="14" xfId="6" applyFont="1" applyBorder="1" applyAlignment="1">
      <alignment horizontal="center" vertical="center" wrapText="1"/>
    </xf>
    <xf numFmtId="0" fontId="1" fillId="0" borderId="34" xfId="0" applyFont="1" applyBorder="1" applyAlignment="1"/>
    <xf numFmtId="0" fontId="1" fillId="12" borderId="15" xfId="6" applyFont="1" applyFill="1" applyBorder="1" applyAlignment="1">
      <alignment horizontal="center" vertical="center" wrapText="1"/>
    </xf>
    <xf numFmtId="0" fontId="1" fillId="12" borderId="38" xfId="6" applyFont="1" applyFill="1" applyBorder="1" applyAlignment="1">
      <alignment horizontal="center" vertical="center" wrapText="1"/>
    </xf>
    <xf numFmtId="0" fontId="1" fillId="12" borderId="16" xfId="6" applyFont="1" applyFill="1" applyBorder="1" applyAlignment="1">
      <alignment horizontal="center" vertical="center" wrapText="1"/>
    </xf>
    <xf numFmtId="0" fontId="9" fillId="0" borderId="15" xfId="0" applyFont="1" applyFill="1" applyBorder="1" applyAlignment="1" applyProtection="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1" fillId="0" borderId="38" xfId="6" applyFont="1" applyBorder="1" applyAlignment="1">
      <alignment horizontal="center" vertical="center" wrapText="1"/>
    </xf>
    <xf numFmtId="0" fontId="1" fillId="0" borderId="16" xfId="0" applyFont="1" applyBorder="1" applyAlignment="1">
      <alignment horizontal="center" vertical="center" wrapText="1"/>
    </xf>
    <xf numFmtId="3" fontId="25" fillId="13" borderId="15" xfId="0" applyNumberFormat="1" applyFont="1" applyFill="1" applyBorder="1" applyAlignment="1" applyProtection="1">
      <alignment horizontal="left" vertical="center"/>
    </xf>
    <xf numFmtId="0" fontId="2" fillId="13" borderId="16" xfId="0" applyFont="1" applyFill="1" applyBorder="1" applyAlignment="1">
      <alignment horizontal="left" vertical="center"/>
    </xf>
    <xf numFmtId="0" fontId="9" fillId="0" borderId="15" xfId="0" applyFont="1" applyBorder="1" applyAlignment="1" applyProtection="1">
      <alignment wrapText="1"/>
    </xf>
    <xf numFmtId="0" fontId="1" fillId="0" borderId="38" xfId="0" applyFont="1" applyBorder="1" applyAlignment="1">
      <alignment wrapText="1"/>
    </xf>
    <xf numFmtId="0" fontId="1" fillId="0" borderId="16" xfId="0" applyFont="1" applyBorder="1" applyAlignment="1">
      <alignment wrapText="1"/>
    </xf>
    <xf numFmtId="167" fontId="16" fillId="0" borderId="15" xfId="0" applyNumberFormat="1" applyFont="1" applyFill="1" applyBorder="1" applyAlignment="1" applyProtection="1">
      <alignment horizontal="center" vertical="center"/>
    </xf>
    <xf numFmtId="167" fontId="14" fillId="5" borderId="15" xfId="0" applyNumberFormat="1" applyFont="1" applyFill="1" applyBorder="1" applyAlignment="1" applyProtection="1">
      <alignment horizontal="center" vertical="center"/>
    </xf>
    <xf numFmtId="167" fontId="9" fillId="0" borderId="0" xfId="0" applyNumberFormat="1" applyFont="1" applyFill="1" applyBorder="1" applyAlignment="1" applyProtection="1">
      <alignment horizontal="center" vertical="center"/>
    </xf>
    <xf numFmtId="0" fontId="1" fillId="0" borderId="4" xfId="0" applyFont="1" applyBorder="1" applyAlignment="1">
      <alignment wrapText="1"/>
    </xf>
    <xf numFmtId="0" fontId="3" fillId="0" borderId="55" xfId="0" applyFont="1" applyFill="1" applyBorder="1" applyAlignment="1" applyProtection="1">
      <alignment horizontal="center" vertical="center" wrapText="1"/>
      <protection locked="0"/>
    </xf>
    <xf numFmtId="167" fontId="6" fillId="7" borderId="38" xfId="0" applyNumberFormat="1" applyFont="1" applyFill="1" applyBorder="1" applyAlignment="1" applyProtection="1">
      <alignment horizontal="left" vertical="center"/>
    </xf>
    <xf numFmtId="167" fontId="39" fillId="7" borderId="34" xfId="0" applyNumberFormat="1" applyFont="1" applyFill="1" applyBorder="1" applyAlignment="1" applyProtection="1">
      <alignment horizontal="center" vertical="center" wrapText="1"/>
    </xf>
    <xf numFmtId="1" fontId="14" fillId="5" borderId="15" xfId="0" applyNumberFormat="1" applyFont="1" applyFill="1" applyBorder="1" applyAlignment="1" applyProtection="1">
      <alignment horizontal="center" vertical="center"/>
      <protection locked="0"/>
    </xf>
    <xf numFmtId="1" fontId="14" fillId="4" borderId="20" xfId="0" applyNumberFormat="1" applyFont="1" applyFill="1" applyBorder="1" applyAlignment="1" applyProtection="1">
      <alignment horizontal="center" vertical="center"/>
    </xf>
    <xf numFmtId="2" fontId="14" fillId="0" borderId="12" xfId="0" applyNumberFormat="1" applyFont="1" applyFill="1" applyBorder="1" applyAlignment="1" applyProtection="1">
      <alignment horizontal="center" vertical="center" wrapText="1"/>
    </xf>
    <xf numFmtId="1" fontId="14" fillId="0" borderId="6" xfId="0" applyNumberFormat="1" applyFont="1" applyFill="1" applyBorder="1" applyAlignment="1" applyProtection="1">
      <alignment horizontal="center" vertical="center"/>
      <protection locked="0"/>
    </xf>
    <xf numFmtId="1" fontId="14" fillId="0" borderId="12" xfId="0" applyNumberFormat="1" applyFont="1" applyFill="1" applyBorder="1" applyAlignment="1" applyProtection="1">
      <alignment horizontal="center" vertical="center"/>
      <protection locked="0"/>
    </xf>
    <xf numFmtId="1" fontId="14" fillId="0" borderId="39" xfId="0" applyNumberFormat="1" applyFont="1" applyFill="1" applyBorder="1" applyAlignment="1" applyProtection="1">
      <alignment horizontal="center" vertical="center"/>
      <protection locked="0"/>
    </xf>
    <xf numFmtId="1" fontId="14" fillId="6" borderId="39" xfId="0" applyNumberFormat="1" applyFont="1" applyFill="1" applyBorder="1" applyAlignment="1" applyProtection="1">
      <alignment horizontal="center" vertical="center"/>
      <protection locked="0"/>
    </xf>
    <xf numFmtId="1" fontId="14" fillId="6" borderId="4" xfId="0" applyNumberFormat="1" applyFont="1" applyFill="1" applyBorder="1" applyAlignment="1" applyProtection="1">
      <alignment horizontal="center" vertical="center"/>
      <protection locked="0"/>
    </xf>
    <xf numFmtId="1" fontId="14" fillId="0" borderId="19" xfId="0" applyNumberFormat="1" applyFont="1" applyFill="1" applyBorder="1" applyAlignment="1" applyProtection="1">
      <alignment horizontal="center" vertical="center"/>
      <protection locked="0"/>
    </xf>
    <xf numFmtId="1" fontId="14" fillId="0" borderId="33" xfId="0" applyNumberFormat="1" applyFont="1" applyFill="1" applyBorder="1" applyAlignment="1" applyProtection="1">
      <alignment horizontal="center" vertical="center"/>
      <protection locked="0"/>
    </xf>
    <xf numFmtId="1" fontId="14" fillId="0" borderId="0" xfId="0" applyNumberFormat="1" applyFont="1" applyFill="1" applyBorder="1" applyAlignment="1" applyProtection="1">
      <alignment horizontal="center" vertical="center"/>
      <protection locked="0"/>
    </xf>
    <xf numFmtId="1" fontId="14" fillId="0" borderId="17" xfId="0" applyNumberFormat="1" applyFont="1" applyFill="1" applyBorder="1" applyAlignment="1" applyProtection="1">
      <alignment horizontal="center" vertical="center"/>
      <protection locked="0"/>
    </xf>
    <xf numFmtId="1" fontId="17" fillId="11" borderId="15" xfId="0" applyNumberFormat="1" applyFont="1" applyFill="1" applyBorder="1" applyAlignment="1" applyProtection="1">
      <alignment vertical="center"/>
      <protection locked="0"/>
    </xf>
  </cellXfs>
  <cellStyles count="9">
    <cellStyle name="Euro" xfId="1"/>
    <cellStyle name="Euro 2" xfId="2"/>
    <cellStyle name="Komma 2" xfId="3"/>
    <cellStyle name="Komma 2 4" xfId="4"/>
    <cellStyle name="Komma 3" xfId="5"/>
    <cellStyle name="Standard" xfId="0" builtinId="0"/>
    <cellStyle name="Standard 2" xfId="6"/>
    <cellStyle name="Standard 3" xfId="7"/>
    <cellStyle name="Standard 4" xfId="8"/>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78"/>
  <sheetViews>
    <sheetView tabSelected="1" zoomScale="85" zoomScaleNormal="85" workbookViewId="0">
      <pane ySplit="13" topLeftCell="A14" activePane="bottomLeft" state="frozen"/>
      <selection pane="bottomLeft" activeCell="G142" sqref="G142"/>
    </sheetView>
  </sheetViews>
  <sheetFormatPr baseColWidth="10" defaultRowHeight="12" x14ac:dyDescent="0.2"/>
  <cols>
    <col min="1" max="1" width="11.85546875" style="2" customWidth="1"/>
    <col min="2" max="2" width="5.140625" style="15" customWidth="1"/>
    <col min="3" max="3" width="51.28515625" style="1" customWidth="1"/>
    <col min="4" max="4" width="13.5703125" style="1" customWidth="1"/>
    <col min="5" max="5" width="7.42578125" style="3" customWidth="1"/>
    <col min="6" max="6" width="10" style="4" customWidth="1"/>
    <col min="7" max="7" width="7.5703125" style="4" customWidth="1"/>
    <col min="8" max="8" width="10.5703125" style="4" bestFit="1" customWidth="1"/>
    <col min="9" max="9" width="8.42578125" style="22" customWidth="1"/>
    <col min="10" max="10" width="11.85546875" style="22" customWidth="1"/>
    <col min="11" max="12" width="18" style="1" customWidth="1"/>
    <col min="13" max="13" width="13" style="1" customWidth="1"/>
    <col min="14" max="14" width="13" style="332" bestFit="1" customWidth="1"/>
    <col min="15" max="16" width="23.28515625" style="333" customWidth="1"/>
    <col min="17" max="20" width="21.7109375" style="1" customWidth="1"/>
    <col min="21" max="21" width="38.140625" style="1" customWidth="1"/>
    <col min="22" max="23" width="17.28515625" style="1" customWidth="1"/>
    <col min="24" max="24" width="12.140625" style="1" customWidth="1"/>
    <col min="25" max="16384" width="11.42578125" style="1"/>
  </cols>
  <sheetData>
    <row r="1" spans="1:24" ht="18" x14ac:dyDescent="0.25">
      <c r="A1" s="30" t="s">
        <v>28</v>
      </c>
      <c r="B1" s="31"/>
      <c r="C1" s="32"/>
      <c r="D1" s="32"/>
      <c r="E1" s="33"/>
      <c r="F1" s="33"/>
      <c r="G1" s="33"/>
      <c r="H1" s="33"/>
      <c r="I1" s="34"/>
      <c r="J1" s="34"/>
      <c r="K1" s="35"/>
      <c r="L1" s="35"/>
      <c r="M1" s="35"/>
      <c r="N1" s="36"/>
      <c r="O1" s="37"/>
      <c r="P1" s="37"/>
      <c r="Q1" s="35"/>
      <c r="R1" s="35"/>
    </row>
    <row r="2" spans="1:24" ht="12.75" x14ac:dyDescent="0.2">
      <c r="A2" s="38" t="s">
        <v>10</v>
      </c>
      <c r="B2" s="39"/>
      <c r="C2" s="38"/>
      <c r="D2" s="40"/>
      <c r="E2" s="41"/>
      <c r="F2" s="33"/>
      <c r="G2" s="33"/>
      <c r="H2" s="33"/>
      <c r="I2" s="34"/>
      <c r="J2" s="34"/>
      <c r="K2" s="35"/>
      <c r="L2" s="35"/>
      <c r="M2" s="35"/>
      <c r="N2" s="36"/>
      <c r="O2" s="37"/>
      <c r="P2" s="37"/>
      <c r="Q2" s="35"/>
      <c r="R2" s="35"/>
    </row>
    <row r="3" spans="1:24" ht="12.75" x14ac:dyDescent="0.2">
      <c r="A3" s="38" t="s">
        <v>29</v>
      </c>
      <c r="B3" s="39"/>
      <c r="C3" s="38"/>
      <c r="D3" s="40"/>
      <c r="E3" s="41"/>
      <c r="F3" s="33"/>
      <c r="G3" s="33"/>
      <c r="H3" s="33"/>
      <c r="I3" s="34"/>
      <c r="J3" s="34"/>
      <c r="K3" s="35"/>
      <c r="L3" s="35"/>
      <c r="M3" s="35"/>
      <c r="N3" s="36"/>
      <c r="O3" s="37"/>
      <c r="P3" s="37"/>
      <c r="Q3" s="35"/>
      <c r="R3" s="35"/>
    </row>
    <row r="4" spans="1:24" ht="12.75" x14ac:dyDescent="0.2">
      <c r="A4" s="38" t="s">
        <v>30</v>
      </c>
      <c r="B4" s="39"/>
      <c r="C4" s="38"/>
      <c r="D4" s="40"/>
      <c r="E4" s="41"/>
      <c r="F4" s="33"/>
      <c r="G4" s="33"/>
      <c r="H4" s="33"/>
      <c r="I4" s="34"/>
      <c r="J4" s="34"/>
      <c r="K4" s="35"/>
      <c r="L4" s="35"/>
      <c r="M4" s="35"/>
      <c r="N4" s="36"/>
      <c r="O4" s="37"/>
      <c r="P4" s="37"/>
      <c r="Q4" s="35"/>
      <c r="R4" s="35"/>
    </row>
    <row r="5" spans="1:24" ht="20.25" x14ac:dyDescent="0.3">
      <c r="A5" s="38" t="s">
        <v>31</v>
      </c>
      <c r="B5" s="39"/>
      <c r="C5" s="42"/>
      <c r="D5" s="374"/>
      <c r="E5" s="375"/>
      <c r="F5" s="375"/>
      <c r="G5" s="375"/>
      <c r="H5" s="375"/>
      <c r="I5" s="376"/>
      <c r="J5" s="376"/>
      <c r="K5" s="35"/>
      <c r="L5" s="35"/>
      <c r="M5" s="43"/>
      <c r="N5" s="44"/>
      <c r="O5" s="45"/>
      <c r="P5" s="45"/>
      <c r="Q5" s="43"/>
      <c r="R5" s="43"/>
    </row>
    <row r="6" spans="1:24" ht="18.75" x14ac:dyDescent="0.3">
      <c r="A6" s="46"/>
      <c r="B6" s="47"/>
      <c r="C6" s="48"/>
      <c r="D6" s="35"/>
      <c r="E6" s="33"/>
      <c r="F6" s="33"/>
      <c r="G6" s="33"/>
      <c r="H6" s="33"/>
      <c r="I6" s="34"/>
      <c r="J6" s="34"/>
      <c r="K6" s="35"/>
      <c r="L6" s="35"/>
      <c r="M6" s="49"/>
      <c r="N6" s="50"/>
      <c r="O6" s="51"/>
      <c r="P6" s="51"/>
      <c r="Q6" s="49"/>
      <c r="R6" s="49"/>
    </row>
    <row r="7" spans="1:24" ht="23.25" x14ac:dyDescent="0.35">
      <c r="A7" s="52" t="s">
        <v>27</v>
      </c>
      <c r="B7" s="53"/>
      <c r="C7" s="54"/>
      <c r="D7" s="55"/>
      <c r="E7" s="56"/>
      <c r="F7" s="57"/>
      <c r="G7" s="57"/>
      <c r="H7" s="57"/>
      <c r="I7" s="58"/>
      <c r="J7" s="58"/>
      <c r="K7" s="398" t="s">
        <v>252</v>
      </c>
      <c r="L7" s="398"/>
      <c r="M7" s="398"/>
      <c r="N7" s="59"/>
      <c r="O7" s="60"/>
      <c r="P7" s="60"/>
      <c r="Q7" s="61"/>
      <c r="R7" s="61"/>
      <c r="S7" s="62"/>
      <c r="T7" s="62"/>
      <c r="U7" s="62"/>
      <c r="V7" s="62"/>
      <c r="W7" s="62"/>
      <c r="X7" s="62"/>
    </row>
    <row r="8" spans="1:24" ht="15.75" thickBot="1" x14ac:dyDescent="0.3">
      <c r="A8" s="408" t="s">
        <v>285</v>
      </c>
      <c r="B8" s="408"/>
      <c r="C8" s="408"/>
      <c r="D8" s="63"/>
      <c r="E8" s="64"/>
      <c r="F8" s="33"/>
      <c r="G8" s="33"/>
      <c r="H8" s="33"/>
      <c r="I8" s="34"/>
      <c r="J8" s="34"/>
      <c r="K8" s="35"/>
      <c r="L8" s="35"/>
      <c r="M8" s="65"/>
      <c r="N8" s="36"/>
      <c r="O8" s="37"/>
      <c r="P8" s="37"/>
      <c r="Q8" s="35"/>
      <c r="R8" s="35"/>
    </row>
    <row r="9" spans="1:24" ht="95.25" customHeight="1" thickBot="1" x14ac:dyDescent="0.25">
      <c r="A9" s="421" t="s">
        <v>193</v>
      </c>
      <c r="B9" s="422"/>
      <c r="C9" s="422"/>
      <c r="D9" s="422"/>
      <c r="E9" s="422"/>
      <c r="F9" s="422"/>
      <c r="G9" s="422"/>
      <c r="H9" s="422"/>
      <c r="I9" s="422"/>
      <c r="J9" s="422"/>
      <c r="K9" s="422"/>
      <c r="L9" s="422"/>
      <c r="M9" s="422"/>
      <c r="N9" s="422"/>
      <c r="O9" s="423"/>
      <c r="P9" s="427"/>
      <c r="Q9" s="417" t="s">
        <v>12</v>
      </c>
      <c r="R9" s="418"/>
      <c r="S9" s="409"/>
      <c r="T9" s="410"/>
      <c r="U9" s="410"/>
    </row>
    <row r="10" spans="1:24" ht="67.5" customHeight="1" thickBot="1" x14ac:dyDescent="0.25">
      <c r="A10" s="405" t="s">
        <v>42</v>
      </c>
      <c r="B10" s="406"/>
      <c r="C10" s="406"/>
      <c r="D10" s="407"/>
      <c r="E10" s="66"/>
      <c r="F10" s="67" t="s">
        <v>402</v>
      </c>
      <c r="G10" s="67"/>
      <c r="H10" s="67"/>
      <c r="I10" s="68"/>
      <c r="J10" s="69"/>
      <c r="K10" s="70"/>
      <c r="L10" s="70"/>
      <c r="M10" s="70"/>
      <c r="N10" s="71"/>
      <c r="O10" s="72"/>
      <c r="P10" s="430" t="s">
        <v>403</v>
      </c>
      <c r="Q10" s="377" t="s">
        <v>13</v>
      </c>
      <c r="R10" s="378" t="s">
        <v>192</v>
      </c>
      <c r="S10" s="379" t="s">
        <v>16</v>
      </c>
      <c r="T10" s="73" t="s">
        <v>17</v>
      </c>
      <c r="U10" s="73" t="s">
        <v>25</v>
      </c>
      <c r="V10" s="73"/>
      <c r="W10" s="73"/>
      <c r="X10" s="73"/>
    </row>
    <row r="11" spans="1:24" ht="11.25" customHeight="1" thickBot="1" x14ac:dyDescent="0.25">
      <c r="A11" s="74"/>
      <c r="B11" s="75"/>
      <c r="C11" s="75"/>
      <c r="D11" s="76"/>
      <c r="E11" s="77"/>
      <c r="F11" s="78"/>
      <c r="G11" s="419" t="s">
        <v>21</v>
      </c>
      <c r="H11" s="420"/>
      <c r="I11" s="79"/>
      <c r="J11" s="80"/>
      <c r="K11" s="81"/>
      <c r="L11" s="81"/>
      <c r="M11" s="81"/>
      <c r="N11" s="82"/>
      <c r="O11" s="83"/>
      <c r="P11" s="429"/>
      <c r="Q11" s="84"/>
      <c r="R11" s="85"/>
      <c r="S11" s="86"/>
      <c r="T11" s="87"/>
      <c r="U11" s="87"/>
      <c r="V11" s="87"/>
      <c r="W11" s="87"/>
      <c r="X11" s="87"/>
    </row>
    <row r="12" spans="1:24" ht="88.5" customHeight="1" thickBot="1" x14ac:dyDescent="0.25">
      <c r="A12" s="88" t="s">
        <v>4</v>
      </c>
      <c r="B12" s="89" t="s">
        <v>3</v>
      </c>
      <c r="C12" s="90" t="s">
        <v>0</v>
      </c>
      <c r="D12" s="91" t="s">
        <v>5</v>
      </c>
      <c r="E12" s="89" t="s">
        <v>1</v>
      </c>
      <c r="F12" s="92" t="s">
        <v>2</v>
      </c>
      <c r="G12" s="93" t="s">
        <v>22</v>
      </c>
      <c r="H12" s="93" t="s">
        <v>24</v>
      </c>
      <c r="I12" s="94" t="s">
        <v>18</v>
      </c>
      <c r="J12" s="94" t="s">
        <v>19</v>
      </c>
      <c r="K12" s="95" t="s">
        <v>198</v>
      </c>
      <c r="L12" s="95" t="s">
        <v>6</v>
      </c>
      <c r="M12" s="95" t="s">
        <v>7</v>
      </c>
      <c r="N12" s="96" t="s">
        <v>26</v>
      </c>
      <c r="O12" s="97" t="s">
        <v>8</v>
      </c>
      <c r="P12" s="424"/>
      <c r="Q12" s="411" t="s">
        <v>14</v>
      </c>
      <c r="R12" s="412"/>
      <c r="S12" s="412"/>
      <c r="T12" s="413"/>
      <c r="U12" s="98" t="s">
        <v>194</v>
      </c>
      <c r="V12" s="99" t="s">
        <v>36</v>
      </c>
      <c r="W12" s="99" t="s">
        <v>38</v>
      </c>
      <c r="X12" s="99" t="s">
        <v>40</v>
      </c>
    </row>
    <row r="13" spans="1:24" s="112" customFormat="1" ht="30" customHeight="1" thickBot="1" x14ac:dyDescent="0.25">
      <c r="A13" s="100" t="s">
        <v>9</v>
      </c>
      <c r="B13" s="100">
        <v>0</v>
      </c>
      <c r="C13" s="101" t="s">
        <v>195</v>
      </c>
      <c r="D13" s="102" t="s">
        <v>32</v>
      </c>
      <c r="E13" s="102" t="s">
        <v>33</v>
      </c>
      <c r="F13" s="102">
        <v>100</v>
      </c>
      <c r="G13" s="103" t="s">
        <v>23</v>
      </c>
      <c r="H13" s="103" t="s">
        <v>23</v>
      </c>
      <c r="I13" s="104"/>
      <c r="J13" s="104"/>
      <c r="K13" s="103" t="s">
        <v>34</v>
      </c>
      <c r="L13" s="103" t="s">
        <v>43</v>
      </c>
      <c r="M13" s="103">
        <v>123456</v>
      </c>
      <c r="N13" s="105">
        <v>0.28999999999999998</v>
      </c>
      <c r="O13" s="106">
        <v>29</v>
      </c>
      <c r="P13" s="432">
        <v>1234567</v>
      </c>
      <c r="Q13" s="107" t="s">
        <v>15</v>
      </c>
      <c r="R13" s="108" t="s">
        <v>35</v>
      </c>
      <c r="S13" s="109"/>
      <c r="T13" s="110"/>
      <c r="U13" s="98" t="s">
        <v>196</v>
      </c>
      <c r="V13" s="111" t="s">
        <v>37</v>
      </c>
      <c r="W13" s="111" t="s">
        <v>39</v>
      </c>
      <c r="X13" s="111" t="s">
        <v>41</v>
      </c>
    </row>
    <row r="14" spans="1:24" ht="28.5" customHeight="1" thickBot="1" x14ac:dyDescent="0.25">
      <c r="A14" s="399"/>
      <c r="B14" s="400"/>
      <c r="C14" s="401"/>
      <c r="D14" s="113"/>
      <c r="E14" s="114"/>
      <c r="F14" s="114"/>
      <c r="G14" s="114"/>
      <c r="H14" s="114"/>
      <c r="I14" s="115"/>
      <c r="J14" s="115"/>
      <c r="K14" s="116"/>
      <c r="L14" s="117"/>
      <c r="M14" s="117"/>
      <c r="N14" s="117"/>
      <c r="O14" s="118"/>
      <c r="P14" s="117"/>
      <c r="Q14" s="119"/>
      <c r="R14" s="120"/>
      <c r="S14" s="120"/>
      <c r="T14" s="121"/>
      <c r="U14" s="122"/>
      <c r="V14" s="122"/>
      <c r="W14" s="122"/>
      <c r="X14" s="122"/>
    </row>
    <row r="15" spans="1:24" ht="24" customHeight="1" thickBot="1" x14ac:dyDescent="0.25">
      <c r="A15" s="392" t="s">
        <v>44</v>
      </c>
      <c r="B15" s="393"/>
      <c r="C15" s="394"/>
      <c r="D15" s="123"/>
      <c r="E15" s="124"/>
      <c r="F15" s="124"/>
      <c r="G15" s="125"/>
      <c r="H15" s="125"/>
      <c r="I15" s="126"/>
      <c r="J15" s="127"/>
      <c r="K15" s="128"/>
      <c r="L15" s="128"/>
      <c r="M15" s="128"/>
      <c r="N15" s="129"/>
      <c r="O15" s="130"/>
      <c r="P15" s="425"/>
      <c r="Q15" s="131"/>
      <c r="R15" s="132"/>
      <c r="S15" s="132"/>
      <c r="T15" s="133"/>
      <c r="U15" s="98"/>
      <c r="V15" s="98"/>
      <c r="W15" s="98"/>
      <c r="X15" s="98"/>
    </row>
    <row r="16" spans="1:24" ht="45.75" customHeight="1" thickBot="1" x14ac:dyDescent="0.25">
      <c r="A16" s="380" t="s">
        <v>45</v>
      </c>
      <c r="B16" s="381">
        <v>1</v>
      </c>
      <c r="C16" s="382" t="s">
        <v>197</v>
      </c>
      <c r="D16" s="134" t="s">
        <v>202</v>
      </c>
      <c r="E16" s="135" t="s">
        <v>33</v>
      </c>
      <c r="F16" s="136">
        <v>76690</v>
      </c>
      <c r="G16" s="137"/>
      <c r="H16" s="138"/>
      <c r="I16" s="139">
        <v>1.32</v>
      </c>
      <c r="J16" s="262">
        <f>IF(N16&gt;0,I16,0)</f>
        <v>0</v>
      </c>
      <c r="K16" s="140"/>
      <c r="L16" s="140"/>
      <c r="M16" s="141"/>
      <c r="N16" s="142"/>
      <c r="O16" s="143">
        <f>SUM(F16*N16)</f>
        <v>0</v>
      </c>
      <c r="P16" s="434"/>
      <c r="Q16" s="144"/>
      <c r="R16" s="145"/>
      <c r="S16" s="146"/>
      <c r="T16" s="147"/>
      <c r="U16" s="148"/>
      <c r="V16" s="149"/>
      <c r="W16" s="149"/>
      <c r="X16" s="149"/>
    </row>
    <row r="17" spans="1:24" ht="45.75" customHeight="1" x14ac:dyDescent="0.2">
      <c r="A17" s="380" t="s">
        <v>199</v>
      </c>
      <c r="B17" s="381">
        <v>2</v>
      </c>
      <c r="C17" s="372" t="s">
        <v>200</v>
      </c>
      <c r="D17" s="334" t="s">
        <v>201</v>
      </c>
      <c r="E17" s="335" t="s">
        <v>33</v>
      </c>
      <c r="F17" s="153">
        <v>4800</v>
      </c>
      <c r="G17" s="336"/>
      <c r="H17" s="337"/>
      <c r="I17" s="156">
        <v>0.12</v>
      </c>
      <c r="J17" s="433">
        <f>IF(N17&gt;0,I17,0)</f>
        <v>0</v>
      </c>
      <c r="K17" s="158"/>
      <c r="L17" s="159"/>
      <c r="M17" s="160"/>
      <c r="N17" s="142"/>
      <c r="O17" s="143">
        <f>SUM(F17*N17)</f>
        <v>0</v>
      </c>
      <c r="P17" s="435"/>
      <c r="Q17" s="240"/>
      <c r="R17" s="193"/>
      <c r="S17" s="338"/>
      <c r="T17" s="241"/>
      <c r="U17" s="339"/>
      <c r="V17" s="340"/>
      <c r="W17" s="340"/>
      <c r="X17" s="340"/>
    </row>
    <row r="18" spans="1:24" ht="33.950000000000003" customHeight="1" x14ac:dyDescent="0.2">
      <c r="A18" s="206" t="s">
        <v>46</v>
      </c>
      <c r="B18" s="368">
        <v>3</v>
      </c>
      <c r="C18" s="360" t="s">
        <v>203</v>
      </c>
      <c r="D18" s="151" t="s">
        <v>204</v>
      </c>
      <c r="E18" s="152" t="s">
        <v>33</v>
      </c>
      <c r="F18" s="153">
        <v>4860</v>
      </c>
      <c r="G18" s="154"/>
      <c r="H18" s="155"/>
      <c r="I18" s="156">
        <v>0.38</v>
      </c>
      <c r="J18" s="157">
        <f t="shared" ref="J18:J83" si="0">IF(N18&gt;0,I18,0)</f>
        <v>0</v>
      </c>
      <c r="K18" s="159"/>
      <c r="L18" s="159"/>
      <c r="M18" s="160"/>
      <c r="N18" s="142"/>
      <c r="O18" s="161">
        <f>SUM(F18*N18)</f>
        <v>0</v>
      </c>
      <c r="P18" s="436"/>
      <c r="Q18" s="162"/>
      <c r="R18" s="163"/>
      <c r="S18" s="164"/>
      <c r="T18" s="165"/>
      <c r="U18" s="166"/>
      <c r="V18" s="167"/>
      <c r="W18" s="167"/>
      <c r="X18" s="167"/>
    </row>
    <row r="19" spans="1:24" ht="45.75" customHeight="1" x14ac:dyDescent="0.2">
      <c r="A19" s="206" t="s">
        <v>362</v>
      </c>
      <c r="B19" s="368">
        <v>4</v>
      </c>
      <c r="C19" s="372" t="s">
        <v>361</v>
      </c>
      <c r="D19" s="151" t="s">
        <v>363</v>
      </c>
      <c r="E19" s="152" t="s">
        <v>33</v>
      </c>
      <c r="F19" s="153">
        <v>12000</v>
      </c>
      <c r="G19" s="154"/>
      <c r="H19" s="155"/>
      <c r="I19" s="156">
        <v>0.41</v>
      </c>
      <c r="J19" s="157">
        <f t="shared" si="0"/>
        <v>0</v>
      </c>
      <c r="K19" s="159"/>
      <c r="L19" s="159"/>
      <c r="M19" s="160"/>
      <c r="N19" s="142"/>
      <c r="O19" s="161">
        <f>SUM(F19*N19)</f>
        <v>0</v>
      </c>
      <c r="P19" s="436"/>
      <c r="Q19" s="162"/>
      <c r="R19" s="163"/>
      <c r="S19" s="168"/>
      <c r="T19" s="169"/>
      <c r="U19" s="166"/>
      <c r="V19" s="167"/>
      <c r="W19" s="167"/>
      <c r="X19" s="167"/>
    </row>
    <row r="20" spans="1:24" ht="33.950000000000003" customHeight="1" x14ac:dyDescent="0.2">
      <c r="A20" s="206" t="s">
        <v>56</v>
      </c>
      <c r="B20" s="368">
        <f t="shared" ref="B20:B38" si="1">B19+1</f>
        <v>5</v>
      </c>
      <c r="C20" s="360" t="s">
        <v>57</v>
      </c>
      <c r="D20" s="151" t="s">
        <v>208</v>
      </c>
      <c r="E20" s="152" t="s">
        <v>33</v>
      </c>
      <c r="F20" s="153">
        <v>561200</v>
      </c>
      <c r="G20" s="154"/>
      <c r="H20" s="155"/>
      <c r="I20" s="156">
        <v>6.61</v>
      </c>
      <c r="J20" s="157">
        <f t="shared" si="0"/>
        <v>0</v>
      </c>
      <c r="K20" s="159"/>
      <c r="L20" s="159"/>
      <c r="M20" s="160"/>
      <c r="N20" s="142"/>
      <c r="O20" s="161">
        <f t="shared" ref="O20:O44" si="2">SUM(F20*N20)</f>
        <v>0</v>
      </c>
      <c r="P20" s="436"/>
      <c r="Q20" s="162"/>
      <c r="R20" s="163"/>
      <c r="S20" s="164"/>
      <c r="T20" s="165"/>
      <c r="U20" s="170"/>
      <c r="V20" s="167"/>
      <c r="W20" s="167"/>
      <c r="X20" s="167"/>
    </row>
    <row r="21" spans="1:24" ht="42.75" customHeight="1" x14ac:dyDescent="0.2">
      <c r="A21" s="206" t="s">
        <v>58</v>
      </c>
      <c r="B21" s="368">
        <f t="shared" si="1"/>
        <v>6</v>
      </c>
      <c r="C21" s="360" t="s">
        <v>209</v>
      </c>
      <c r="D21" s="151" t="s">
        <v>210</v>
      </c>
      <c r="E21" s="152" t="s">
        <v>33</v>
      </c>
      <c r="F21" s="153">
        <v>80400</v>
      </c>
      <c r="G21" s="154"/>
      <c r="H21" s="155"/>
      <c r="I21" s="156">
        <v>1.33</v>
      </c>
      <c r="J21" s="157">
        <f t="shared" si="0"/>
        <v>0</v>
      </c>
      <c r="K21" s="159"/>
      <c r="L21" s="159"/>
      <c r="M21" s="160"/>
      <c r="N21" s="142"/>
      <c r="O21" s="161">
        <f t="shared" si="2"/>
        <v>0</v>
      </c>
      <c r="P21" s="436"/>
      <c r="Q21" s="162"/>
      <c r="R21" s="163"/>
      <c r="S21" s="164"/>
      <c r="T21" s="165"/>
      <c r="U21" s="170"/>
      <c r="V21" s="167"/>
      <c r="W21" s="167"/>
      <c r="X21" s="167"/>
    </row>
    <row r="22" spans="1:24" ht="44.25" customHeight="1" x14ac:dyDescent="0.2">
      <c r="A22" s="206" t="s">
        <v>60</v>
      </c>
      <c r="B22" s="368">
        <f t="shared" si="1"/>
        <v>7</v>
      </c>
      <c r="C22" s="360" t="s">
        <v>59</v>
      </c>
      <c r="D22" s="151" t="s">
        <v>211</v>
      </c>
      <c r="E22" s="152" t="s">
        <v>33</v>
      </c>
      <c r="F22" s="153">
        <v>64600</v>
      </c>
      <c r="G22" s="154"/>
      <c r="H22" s="155"/>
      <c r="I22" s="156">
        <v>1.81</v>
      </c>
      <c r="J22" s="157">
        <f t="shared" si="0"/>
        <v>0</v>
      </c>
      <c r="K22" s="159"/>
      <c r="L22" s="159"/>
      <c r="M22" s="160"/>
      <c r="N22" s="142"/>
      <c r="O22" s="161">
        <f t="shared" si="2"/>
        <v>0</v>
      </c>
      <c r="P22" s="436"/>
      <c r="Q22" s="162"/>
      <c r="R22" s="163"/>
      <c r="S22" s="171"/>
      <c r="T22" s="165"/>
      <c r="U22" s="166"/>
      <c r="V22" s="167"/>
      <c r="W22" s="167"/>
      <c r="X22" s="167"/>
    </row>
    <row r="23" spans="1:24" ht="39.75" customHeight="1" x14ac:dyDescent="0.2">
      <c r="A23" s="206" t="s">
        <v>61</v>
      </c>
      <c r="B23" s="368">
        <f t="shared" si="1"/>
        <v>8</v>
      </c>
      <c r="C23" s="360" t="s">
        <v>212</v>
      </c>
      <c r="D23" s="151" t="s">
        <v>213</v>
      </c>
      <c r="E23" s="152" t="s">
        <v>33</v>
      </c>
      <c r="F23" s="153">
        <v>49300</v>
      </c>
      <c r="G23" s="154"/>
      <c r="H23" s="155"/>
      <c r="I23" s="156">
        <v>1.1599999999999999</v>
      </c>
      <c r="J23" s="157">
        <f t="shared" si="0"/>
        <v>0</v>
      </c>
      <c r="K23" s="159"/>
      <c r="L23" s="159"/>
      <c r="M23" s="160"/>
      <c r="N23" s="142"/>
      <c r="O23" s="161">
        <f t="shared" si="2"/>
        <v>0</v>
      </c>
      <c r="P23" s="436"/>
      <c r="Q23" s="162"/>
      <c r="R23" s="163"/>
      <c r="S23" s="171"/>
      <c r="T23" s="165"/>
      <c r="U23" s="166"/>
      <c r="V23" s="167"/>
      <c r="W23" s="167"/>
      <c r="X23" s="167"/>
    </row>
    <row r="24" spans="1:24" ht="49.5" customHeight="1" x14ac:dyDescent="0.2">
      <c r="A24" s="206" t="s">
        <v>62</v>
      </c>
      <c r="B24" s="368">
        <f t="shared" si="1"/>
        <v>9</v>
      </c>
      <c r="C24" s="360" t="s">
        <v>214</v>
      </c>
      <c r="D24" s="151" t="s">
        <v>55</v>
      </c>
      <c r="E24" s="152" t="s">
        <v>33</v>
      </c>
      <c r="F24" s="153">
        <v>163100</v>
      </c>
      <c r="G24" s="154" t="s">
        <v>215</v>
      </c>
      <c r="H24" s="155"/>
      <c r="I24" s="156">
        <v>3.05</v>
      </c>
      <c r="J24" s="157">
        <f t="shared" si="0"/>
        <v>0</v>
      </c>
      <c r="K24" s="159" t="s">
        <v>215</v>
      </c>
      <c r="L24" s="159" t="s">
        <v>215</v>
      </c>
      <c r="M24" s="160" t="s">
        <v>215</v>
      </c>
      <c r="N24" s="142"/>
      <c r="O24" s="161">
        <f t="shared" si="2"/>
        <v>0</v>
      </c>
      <c r="P24" s="436"/>
      <c r="Q24" s="162"/>
      <c r="R24" s="163"/>
      <c r="S24" s="164"/>
      <c r="T24" s="165"/>
      <c r="U24" s="170"/>
      <c r="V24" s="167"/>
      <c r="W24" s="167"/>
      <c r="X24" s="167"/>
    </row>
    <row r="25" spans="1:24" ht="63" customHeight="1" x14ac:dyDescent="0.2">
      <c r="A25" s="206" t="s">
        <v>64</v>
      </c>
      <c r="B25" s="368">
        <f t="shared" si="1"/>
        <v>10</v>
      </c>
      <c r="C25" s="360" t="s">
        <v>63</v>
      </c>
      <c r="D25" s="151" t="s">
        <v>216</v>
      </c>
      <c r="E25" s="152" t="s">
        <v>33</v>
      </c>
      <c r="F25" s="153">
        <v>19920</v>
      </c>
      <c r="G25" s="154"/>
      <c r="H25" s="155"/>
      <c r="I25" s="156">
        <v>0.28000000000000003</v>
      </c>
      <c r="J25" s="157">
        <f t="shared" si="0"/>
        <v>0</v>
      </c>
      <c r="K25" s="159" t="s">
        <v>215</v>
      </c>
      <c r="L25" s="159" t="s">
        <v>215</v>
      </c>
      <c r="M25" s="172" t="s">
        <v>215</v>
      </c>
      <c r="N25" s="142"/>
      <c r="O25" s="161">
        <f t="shared" si="2"/>
        <v>0</v>
      </c>
      <c r="P25" s="436"/>
      <c r="Q25" s="162" t="s">
        <v>215</v>
      </c>
      <c r="R25" s="163" t="s">
        <v>215</v>
      </c>
      <c r="S25" s="164" t="s">
        <v>215</v>
      </c>
      <c r="T25" s="165" t="s">
        <v>215</v>
      </c>
      <c r="U25" s="166" t="s">
        <v>215</v>
      </c>
      <c r="V25" s="167"/>
      <c r="W25" s="167"/>
      <c r="X25" s="167"/>
    </row>
    <row r="26" spans="1:24" ht="39" customHeight="1" x14ac:dyDescent="0.2">
      <c r="A26" s="206" t="s">
        <v>65</v>
      </c>
      <c r="B26" s="368">
        <f t="shared" si="1"/>
        <v>11</v>
      </c>
      <c r="C26" s="360" t="s">
        <v>217</v>
      </c>
      <c r="D26" s="151" t="s">
        <v>218</v>
      </c>
      <c r="E26" s="152" t="s">
        <v>33</v>
      </c>
      <c r="F26" s="153">
        <v>39960</v>
      </c>
      <c r="G26" s="154"/>
      <c r="H26" s="155"/>
      <c r="I26" s="156">
        <v>1.01</v>
      </c>
      <c r="J26" s="157">
        <f t="shared" si="0"/>
        <v>0</v>
      </c>
      <c r="K26" s="159" t="s">
        <v>215</v>
      </c>
      <c r="L26" s="159" t="s">
        <v>215</v>
      </c>
      <c r="M26" s="173" t="s">
        <v>215</v>
      </c>
      <c r="N26" s="142"/>
      <c r="O26" s="161">
        <f t="shared" si="2"/>
        <v>0</v>
      </c>
      <c r="P26" s="436"/>
      <c r="Q26" s="162" t="s">
        <v>215</v>
      </c>
      <c r="R26" s="163" t="s">
        <v>215</v>
      </c>
      <c r="S26" s="171" t="s">
        <v>215</v>
      </c>
      <c r="T26" s="165" t="s">
        <v>215</v>
      </c>
      <c r="U26" s="166" t="s">
        <v>215</v>
      </c>
      <c r="V26" s="167" t="s">
        <v>215</v>
      </c>
      <c r="W26" s="167"/>
      <c r="X26" s="167"/>
    </row>
    <row r="27" spans="1:24" ht="72" customHeight="1" x14ac:dyDescent="0.2">
      <c r="A27" s="206" t="s">
        <v>115</v>
      </c>
      <c r="B27" s="368">
        <f t="shared" si="1"/>
        <v>12</v>
      </c>
      <c r="C27" s="360" t="s">
        <v>273</v>
      </c>
      <c r="D27" s="151" t="s">
        <v>274</v>
      </c>
      <c r="E27" s="152" t="s">
        <v>33</v>
      </c>
      <c r="F27" s="153">
        <v>5800</v>
      </c>
      <c r="G27" s="154"/>
      <c r="H27" s="155"/>
      <c r="I27" s="156">
        <v>0.28000000000000003</v>
      </c>
      <c r="J27" s="157">
        <f t="shared" si="0"/>
        <v>0</v>
      </c>
      <c r="K27" s="159"/>
      <c r="L27" s="159"/>
      <c r="M27" s="173"/>
      <c r="N27" s="142"/>
      <c r="O27" s="161">
        <f t="shared" si="2"/>
        <v>0</v>
      </c>
      <c r="P27" s="436"/>
      <c r="Q27" s="162"/>
      <c r="R27" s="163"/>
      <c r="S27" s="171"/>
      <c r="T27" s="165"/>
      <c r="U27" s="166"/>
      <c r="V27" s="167"/>
      <c r="W27" s="167"/>
      <c r="X27" s="167"/>
    </row>
    <row r="28" spans="1:24" ht="51.75" customHeight="1" x14ac:dyDescent="0.2">
      <c r="A28" s="206" t="s">
        <v>401</v>
      </c>
      <c r="B28" s="368">
        <v>13</v>
      </c>
      <c r="C28" s="383" t="s">
        <v>400</v>
      </c>
      <c r="D28" s="151" t="s">
        <v>399</v>
      </c>
      <c r="E28" s="152" t="s">
        <v>33</v>
      </c>
      <c r="F28" s="153">
        <v>8100</v>
      </c>
      <c r="G28" s="154"/>
      <c r="H28" s="155"/>
      <c r="I28" s="156">
        <v>0.34</v>
      </c>
      <c r="J28" s="157">
        <f t="shared" si="0"/>
        <v>0</v>
      </c>
      <c r="K28" s="159"/>
      <c r="L28" s="159"/>
      <c r="M28" s="173"/>
      <c r="N28" s="142"/>
      <c r="O28" s="161">
        <f t="shared" si="2"/>
        <v>0</v>
      </c>
      <c r="P28" s="436"/>
      <c r="Q28" s="162"/>
      <c r="R28" s="163"/>
      <c r="S28" s="171"/>
      <c r="T28" s="165"/>
      <c r="U28" s="166"/>
      <c r="V28" s="167"/>
      <c r="W28" s="167"/>
      <c r="X28" s="167"/>
    </row>
    <row r="29" spans="1:24" ht="42.75" customHeight="1" x14ac:dyDescent="0.2">
      <c r="A29" s="206" t="s">
        <v>371</v>
      </c>
      <c r="B29" s="368">
        <v>14</v>
      </c>
      <c r="C29" s="384" t="s">
        <v>375</v>
      </c>
      <c r="D29" s="151" t="s">
        <v>370</v>
      </c>
      <c r="E29" s="152" t="s">
        <v>33</v>
      </c>
      <c r="F29" s="153">
        <v>5000</v>
      </c>
      <c r="G29" s="154"/>
      <c r="H29" s="155"/>
      <c r="I29" s="156">
        <v>0.28999999999999998</v>
      </c>
      <c r="J29" s="157">
        <f t="shared" si="0"/>
        <v>0</v>
      </c>
      <c r="K29" s="159"/>
      <c r="L29" s="159"/>
      <c r="M29" s="173"/>
      <c r="N29" s="142"/>
      <c r="O29" s="161">
        <f t="shared" si="2"/>
        <v>0</v>
      </c>
      <c r="P29" s="436"/>
      <c r="Q29" s="162"/>
      <c r="R29" s="163"/>
      <c r="S29" s="168"/>
      <c r="T29" s="174"/>
      <c r="U29" s="166"/>
      <c r="V29" s="167"/>
      <c r="W29" s="167"/>
      <c r="X29" s="167"/>
    </row>
    <row r="30" spans="1:24" ht="60" customHeight="1" x14ac:dyDescent="0.2">
      <c r="A30" s="206" t="s">
        <v>116</v>
      </c>
      <c r="B30" s="368">
        <f t="shared" si="1"/>
        <v>15</v>
      </c>
      <c r="C30" s="360" t="s">
        <v>275</v>
      </c>
      <c r="D30" s="151" t="s">
        <v>276</v>
      </c>
      <c r="E30" s="152" t="s">
        <v>33</v>
      </c>
      <c r="F30" s="153">
        <v>387600</v>
      </c>
      <c r="G30" s="154"/>
      <c r="H30" s="155"/>
      <c r="I30" s="156">
        <v>10.58</v>
      </c>
      <c r="J30" s="157">
        <f t="shared" si="0"/>
        <v>0</v>
      </c>
      <c r="K30" s="172"/>
      <c r="L30" s="172"/>
      <c r="M30" s="173"/>
      <c r="N30" s="142"/>
      <c r="O30" s="161">
        <f t="shared" si="2"/>
        <v>0</v>
      </c>
      <c r="P30" s="436"/>
      <c r="Q30" s="162"/>
      <c r="R30" s="163"/>
      <c r="S30" s="175"/>
      <c r="T30" s="169"/>
      <c r="U30" s="170"/>
      <c r="V30" s="167"/>
      <c r="W30" s="167"/>
      <c r="X30" s="167"/>
    </row>
    <row r="31" spans="1:24" ht="51" customHeight="1" x14ac:dyDescent="0.2">
      <c r="A31" s="206" t="s">
        <v>137</v>
      </c>
      <c r="B31" s="368">
        <f t="shared" si="1"/>
        <v>16</v>
      </c>
      <c r="C31" s="360" t="s">
        <v>307</v>
      </c>
      <c r="D31" s="151" t="s">
        <v>308</v>
      </c>
      <c r="E31" s="152" t="s">
        <v>33</v>
      </c>
      <c r="F31" s="153">
        <v>17700</v>
      </c>
      <c r="G31" s="154"/>
      <c r="H31" s="155"/>
      <c r="I31" s="156">
        <v>0.9</v>
      </c>
      <c r="J31" s="157">
        <f t="shared" si="0"/>
        <v>0</v>
      </c>
      <c r="K31" s="172"/>
      <c r="L31" s="172"/>
      <c r="M31" s="173"/>
      <c r="N31" s="142"/>
      <c r="O31" s="161">
        <f t="shared" si="2"/>
        <v>0</v>
      </c>
      <c r="P31" s="436"/>
      <c r="Q31" s="162"/>
      <c r="R31" s="163"/>
      <c r="S31" s="175"/>
      <c r="T31" s="169"/>
      <c r="U31" s="170"/>
      <c r="V31" s="167"/>
      <c r="W31" s="167"/>
      <c r="X31" s="167"/>
    </row>
    <row r="32" spans="1:24" ht="62.25" customHeight="1" x14ac:dyDescent="0.2">
      <c r="A32" s="206" t="s">
        <v>145</v>
      </c>
      <c r="B32" s="368">
        <f t="shared" si="1"/>
        <v>17</v>
      </c>
      <c r="C32" s="360" t="s">
        <v>315</v>
      </c>
      <c r="D32" s="151" t="s">
        <v>316</v>
      </c>
      <c r="E32" s="152" t="s">
        <v>33</v>
      </c>
      <c r="F32" s="153">
        <v>1350</v>
      </c>
      <c r="G32" s="154"/>
      <c r="H32" s="155"/>
      <c r="I32" s="156">
        <v>7.0000000000000007E-2</v>
      </c>
      <c r="J32" s="157">
        <f t="shared" si="0"/>
        <v>0</v>
      </c>
      <c r="K32" s="172"/>
      <c r="L32" s="176"/>
      <c r="M32" s="172"/>
      <c r="N32" s="142"/>
      <c r="O32" s="161">
        <f t="shared" si="2"/>
        <v>0</v>
      </c>
      <c r="P32" s="436"/>
      <c r="Q32" s="162"/>
      <c r="R32" s="163"/>
      <c r="S32" s="168"/>
      <c r="T32" s="174"/>
      <c r="U32" s="166"/>
      <c r="V32" s="167"/>
      <c r="W32" s="167"/>
      <c r="X32" s="167"/>
    </row>
    <row r="33" spans="1:24" ht="56.25" customHeight="1" x14ac:dyDescent="0.2">
      <c r="A33" s="206" t="s">
        <v>160</v>
      </c>
      <c r="B33" s="368">
        <f t="shared" si="1"/>
        <v>18</v>
      </c>
      <c r="C33" s="360" t="s">
        <v>159</v>
      </c>
      <c r="D33" s="151" t="s">
        <v>330</v>
      </c>
      <c r="E33" s="152" t="s">
        <v>33</v>
      </c>
      <c r="F33" s="153">
        <v>11100</v>
      </c>
      <c r="G33" s="154"/>
      <c r="H33" s="155"/>
      <c r="I33" s="156">
        <v>0.68</v>
      </c>
      <c r="J33" s="157">
        <f t="shared" si="0"/>
        <v>0</v>
      </c>
      <c r="K33" s="172"/>
      <c r="L33" s="172"/>
      <c r="M33" s="173"/>
      <c r="N33" s="142"/>
      <c r="O33" s="161">
        <f t="shared" si="2"/>
        <v>0</v>
      </c>
      <c r="P33" s="436"/>
      <c r="Q33" s="162"/>
      <c r="R33" s="163"/>
      <c r="S33" s="168"/>
      <c r="T33" s="169"/>
      <c r="U33" s="177"/>
      <c r="V33" s="167"/>
      <c r="W33" s="167"/>
      <c r="X33" s="167"/>
    </row>
    <row r="34" spans="1:24" ht="45.75" customHeight="1" x14ac:dyDescent="0.2">
      <c r="A34" s="206" t="s">
        <v>158</v>
      </c>
      <c r="B34" s="368">
        <f t="shared" si="1"/>
        <v>19</v>
      </c>
      <c r="C34" s="360" t="s">
        <v>157</v>
      </c>
      <c r="D34" s="151" t="s">
        <v>328</v>
      </c>
      <c r="E34" s="152" t="s">
        <v>33</v>
      </c>
      <c r="F34" s="153">
        <v>19500</v>
      </c>
      <c r="G34" s="154"/>
      <c r="H34" s="155"/>
      <c r="I34" s="156">
        <v>0.73</v>
      </c>
      <c r="J34" s="157">
        <f t="shared" si="0"/>
        <v>0</v>
      </c>
      <c r="K34" s="172"/>
      <c r="L34" s="172"/>
      <c r="M34" s="173"/>
      <c r="N34" s="142"/>
      <c r="O34" s="161">
        <f t="shared" si="2"/>
        <v>0</v>
      </c>
      <c r="P34" s="436"/>
      <c r="Q34" s="162"/>
      <c r="R34" s="163"/>
      <c r="S34" s="171"/>
      <c r="T34" s="165"/>
      <c r="U34" s="177"/>
      <c r="V34" s="167"/>
      <c r="W34" s="167"/>
      <c r="X34" s="167"/>
    </row>
    <row r="35" spans="1:24" ht="57.75" customHeight="1" x14ac:dyDescent="0.2">
      <c r="A35" s="206" t="s">
        <v>373</v>
      </c>
      <c r="B35" s="368">
        <f t="shared" si="1"/>
        <v>20</v>
      </c>
      <c r="C35" s="384" t="s">
        <v>372</v>
      </c>
      <c r="D35" s="151" t="s">
        <v>374</v>
      </c>
      <c r="E35" s="152" t="s">
        <v>33</v>
      </c>
      <c r="F35" s="153">
        <v>9100</v>
      </c>
      <c r="G35" s="154"/>
      <c r="H35" s="155"/>
      <c r="I35" s="156">
        <v>0.53</v>
      </c>
      <c r="J35" s="157">
        <f t="shared" si="0"/>
        <v>0</v>
      </c>
      <c r="K35" s="172"/>
      <c r="L35" s="172"/>
      <c r="M35" s="173"/>
      <c r="N35" s="142"/>
      <c r="O35" s="161">
        <f t="shared" si="2"/>
        <v>0</v>
      </c>
      <c r="P35" s="436"/>
      <c r="Q35" s="162"/>
      <c r="R35" s="163"/>
      <c r="S35" s="168"/>
      <c r="T35" s="169"/>
      <c r="U35" s="177"/>
      <c r="V35" s="167"/>
      <c r="W35" s="167"/>
      <c r="X35" s="167"/>
    </row>
    <row r="36" spans="1:24" ht="56.25" customHeight="1" x14ac:dyDescent="0.2">
      <c r="A36" s="206" t="s">
        <v>162</v>
      </c>
      <c r="B36" s="368">
        <f t="shared" si="1"/>
        <v>21</v>
      </c>
      <c r="C36" s="360" t="s">
        <v>161</v>
      </c>
      <c r="D36" s="151" t="s">
        <v>331</v>
      </c>
      <c r="E36" s="152" t="s">
        <v>33</v>
      </c>
      <c r="F36" s="153">
        <v>29000</v>
      </c>
      <c r="G36" s="154"/>
      <c r="H36" s="155"/>
      <c r="I36" s="156">
        <v>1.19</v>
      </c>
      <c r="J36" s="157">
        <f t="shared" si="0"/>
        <v>0</v>
      </c>
      <c r="K36" s="172"/>
      <c r="L36" s="172"/>
      <c r="M36" s="173"/>
      <c r="N36" s="142"/>
      <c r="O36" s="161">
        <f t="shared" si="2"/>
        <v>0</v>
      </c>
      <c r="P36" s="436"/>
      <c r="Q36" s="162"/>
      <c r="R36" s="163"/>
      <c r="S36" s="171"/>
      <c r="T36" s="165"/>
      <c r="U36" s="177"/>
      <c r="V36" s="167"/>
      <c r="W36" s="167"/>
      <c r="X36" s="167"/>
    </row>
    <row r="37" spans="1:24" ht="44.25" customHeight="1" x14ac:dyDescent="0.2">
      <c r="A37" s="206" t="s">
        <v>378</v>
      </c>
      <c r="B37" s="368">
        <f t="shared" si="1"/>
        <v>22</v>
      </c>
      <c r="C37" s="385" t="s">
        <v>376</v>
      </c>
      <c r="D37" s="151" t="s">
        <v>377</v>
      </c>
      <c r="E37" s="152" t="s">
        <v>33</v>
      </c>
      <c r="F37" s="153">
        <v>5000</v>
      </c>
      <c r="G37" s="154"/>
      <c r="H37" s="155"/>
      <c r="I37" s="156">
        <v>0.28999999999999998</v>
      </c>
      <c r="J37" s="157">
        <f t="shared" si="0"/>
        <v>0</v>
      </c>
      <c r="K37" s="172"/>
      <c r="L37" s="172"/>
      <c r="M37" s="173"/>
      <c r="N37" s="142"/>
      <c r="O37" s="161">
        <f t="shared" si="2"/>
        <v>0</v>
      </c>
      <c r="P37" s="436"/>
      <c r="Q37" s="162"/>
      <c r="R37" s="163"/>
      <c r="S37" s="168"/>
      <c r="T37" s="169"/>
      <c r="U37" s="177"/>
      <c r="V37" s="167"/>
      <c r="W37" s="167"/>
      <c r="X37" s="167"/>
    </row>
    <row r="38" spans="1:24" ht="69.75" customHeight="1" x14ac:dyDescent="0.2">
      <c r="A38" s="206" t="s">
        <v>177</v>
      </c>
      <c r="B38" s="368">
        <f t="shared" si="1"/>
        <v>23</v>
      </c>
      <c r="C38" s="360" t="s">
        <v>176</v>
      </c>
      <c r="D38" s="151" t="s">
        <v>340</v>
      </c>
      <c r="E38" s="152" t="s">
        <v>33</v>
      </c>
      <c r="F38" s="153">
        <v>14900</v>
      </c>
      <c r="G38" s="154"/>
      <c r="H38" s="155"/>
      <c r="I38" s="156">
        <v>0.8</v>
      </c>
      <c r="J38" s="157">
        <f t="shared" si="0"/>
        <v>0</v>
      </c>
      <c r="K38" s="172"/>
      <c r="L38" s="172"/>
      <c r="M38" s="173"/>
      <c r="N38" s="142"/>
      <c r="O38" s="161">
        <f t="shared" si="2"/>
        <v>0</v>
      </c>
      <c r="P38" s="436"/>
      <c r="Q38" s="162"/>
      <c r="R38" s="163"/>
      <c r="S38" s="168"/>
      <c r="T38" s="169"/>
      <c r="U38" s="166"/>
      <c r="V38" s="167"/>
      <c r="W38" s="167"/>
      <c r="X38" s="167"/>
    </row>
    <row r="39" spans="1:24" ht="45" customHeight="1" x14ac:dyDescent="0.2">
      <c r="A39" s="206" t="s">
        <v>391</v>
      </c>
      <c r="B39" s="368">
        <v>24</v>
      </c>
      <c r="C39" s="372" t="s">
        <v>392</v>
      </c>
      <c r="D39" s="151" t="s">
        <v>390</v>
      </c>
      <c r="E39" s="152" t="s">
        <v>33</v>
      </c>
      <c r="F39" s="153">
        <v>11200</v>
      </c>
      <c r="G39" s="232"/>
      <c r="H39" s="212"/>
      <c r="I39" s="156">
        <v>0.51</v>
      </c>
      <c r="J39" s="157">
        <f t="shared" si="0"/>
        <v>0</v>
      </c>
      <c r="K39" s="172"/>
      <c r="L39" s="172"/>
      <c r="M39" s="173"/>
      <c r="N39" s="142"/>
      <c r="O39" s="161">
        <f t="shared" si="2"/>
        <v>0</v>
      </c>
      <c r="P39" s="436"/>
      <c r="Q39" s="162"/>
      <c r="R39" s="163"/>
      <c r="S39" s="168"/>
      <c r="T39" s="169"/>
      <c r="U39" s="373"/>
      <c r="V39" s="167"/>
      <c r="W39" s="167"/>
      <c r="X39" s="167"/>
    </row>
    <row r="40" spans="1:24" ht="42.75" customHeight="1" x14ac:dyDescent="0.2">
      <c r="A40" s="206" t="s">
        <v>395</v>
      </c>
      <c r="B40" s="368">
        <v>25</v>
      </c>
      <c r="C40" s="372" t="s">
        <v>393</v>
      </c>
      <c r="D40" s="151" t="s">
        <v>394</v>
      </c>
      <c r="E40" s="152" t="s">
        <v>33</v>
      </c>
      <c r="F40" s="153">
        <v>7400</v>
      </c>
      <c r="G40" s="232"/>
      <c r="H40" s="212"/>
      <c r="I40" s="156">
        <v>0.44</v>
      </c>
      <c r="J40" s="157">
        <f t="shared" si="0"/>
        <v>0</v>
      </c>
      <c r="K40" s="172"/>
      <c r="L40" s="172"/>
      <c r="M40" s="173"/>
      <c r="N40" s="142"/>
      <c r="O40" s="161">
        <f t="shared" si="2"/>
        <v>0</v>
      </c>
      <c r="P40" s="436"/>
      <c r="Q40" s="162"/>
      <c r="R40" s="163"/>
      <c r="S40" s="168"/>
      <c r="T40" s="169"/>
      <c r="U40" s="373"/>
      <c r="V40" s="167"/>
      <c r="W40" s="167"/>
      <c r="X40" s="167"/>
    </row>
    <row r="41" spans="1:24" ht="42.75" customHeight="1" x14ac:dyDescent="0.2">
      <c r="A41" s="206" t="s">
        <v>398</v>
      </c>
      <c r="B41" s="368">
        <v>26</v>
      </c>
      <c r="C41" s="385" t="s">
        <v>396</v>
      </c>
      <c r="D41" s="151" t="s">
        <v>397</v>
      </c>
      <c r="E41" s="152" t="s">
        <v>33</v>
      </c>
      <c r="F41" s="153">
        <v>1750</v>
      </c>
      <c r="G41" s="232"/>
      <c r="H41" s="212"/>
      <c r="I41" s="156">
        <v>7.0000000000000007E-2</v>
      </c>
      <c r="J41" s="157">
        <f t="shared" si="0"/>
        <v>0</v>
      </c>
      <c r="K41" s="172"/>
      <c r="L41" s="172"/>
      <c r="M41" s="173"/>
      <c r="N41" s="142"/>
      <c r="O41" s="161">
        <f t="shared" si="2"/>
        <v>0</v>
      </c>
      <c r="P41" s="436"/>
      <c r="Q41" s="162"/>
      <c r="R41" s="163"/>
      <c r="S41" s="168"/>
      <c r="T41" s="169"/>
      <c r="U41" s="373"/>
      <c r="V41" s="167"/>
      <c r="W41" s="167"/>
      <c r="X41" s="167"/>
    </row>
    <row r="42" spans="1:24" ht="43.5" customHeight="1" thickBot="1" x14ac:dyDescent="0.25">
      <c r="A42" s="206" t="s">
        <v>189</v>
      </c>
      <c r="B42" s="368">
        <v>27</v>
      </c>
      <c r="C42" s="360" t="s">
        <v>349</v>
      </c>
      <c r="D42" s="198" t="s">
        <v>350</v>
      </c>
      <c r="E42" s="245" t="s">
        <v>33</v>
      </c>
      <c r="F42" s="280">
        <v>2000</v>
      </c>
      <c r="G42" s="298"/>
      <c r="H42" s="369"/>
      <c r="I42" s="283">
        <v>0.06</v>
      </c>
      <c r="J42" s="157">
        <f t="shared" si="0"/>
        <v>0</v>
      </c>
      <c r="K42" s="370"/>
      <c r="L42" s="370"/>
      <c r="M42" s="370"/>
      <c r="N42" s="364"/>
      <c r="O42" s="365">
        <f t="shared" si="2"/>
        <v>0</v>
      </c>
      <c r="P42" s="437"/>
      <c r="Q42" s="366"/>
      <c r="R42" s="367"/>
      <c r="S42" s="168"/>
      <c r="T42" s="174"/>
      <c r="U42" s="178"/>
      <c r="V42" s="167"/>
      <c r="W42" s="167"/>
      <c r="X42" s="167"/>
    </row>
    <row r="43" spans="1:24" ht="24" customHeight="1" thickBot="1" x14ac:dyDescent="0.25">
      <c r="A43" s="402" t="s">
        <v>47</v>
      </c>
      <c r="B43" s="403"/>
      <c r="C43" s="404"/>
      <c r="D43" s="179"/>
      <c r="E43" s="124"/>
      <c r="F43" s="124"/>
      <c r="G43" s="234"/>
      <c r="H43" s="234"/>
      <c r="I43" s="180"/>
      <c r="J43" s="180"/>
      <c r="K43" s="181"/>
      <c r="L43" s="182"/>
      <c r="M43" s="181"/>
      <c r="N43" s="183"/>
      <c r="O43" s="130"/>
      <c r="P43" s="431"/>
      <c r="Q43" s="184"/>
      <c r="R43" s="185"/>
      <c r="S43" s="186"/>
      <c r="T43" s="351"/>
      <c r="U43" s="187"/>
      <c r="V43" s="188"/>
      <c r="W43" s="188"/>
      <c r="X43" s="188"/>
    </row>
    <row r="44" spans="1:24" ht="33.75" customHeight="1" thickBot="1" x14ac:dyDescent="0.25">
      <c r="A44" s="349" t="s">
        <v>205</v>
      </c>
      <c r="B44" s="350">
        <v>28</v>
      </c>
      <c r="C44" s="372" t="s">
        <v>206</v>
      </c>
      <c r="D44" s="352" t="s">
        <v>207</v>
      </c>
      <c r="E44" s="353" t="s">
        <v>33</v>
      </c>
      <c r="F44" s="353">
        <v>3000</v>
      </c>
      <c r="G44" s="389"/>
      <c r="H44" s="389"/>
      <c r="I44" s="353">
        <v>0.14000000000000001</v>
      </c>
      <c r="J44" s="347">
        <f t="shared" si="0"/>
        <v>0</v>
      </c>
      <c r="K44" s="389"/>
      <c r="L44" s="389"/>
      <c r="M44" s="390"/>
      <c r="N44" s="389"/>
      <c r="O44" s="354">
        <f t="shared" si="2"/>
        <v>0</v>
      </c>
      <c r="P44" s="438"/>
      <c r="Q44" s="389"/>
      <c r="R44" s="389"/>
      <c r="S44" s="390"/>
      <c r="T44" s="389"/>
      <c r="U44" s="389"/>
      <c r="V44" s="389"/>
      <c r="W44" s="389"/>
      <c r="X44" s="389"/>
    </row>
    <row r="45" spans="1:24" ht="33.75" customHeight="1" thickBot="1" x14ac:dyDescent="0.25">
      <c r="A45" s="189" t="s">
        <v>54</v>
      </c>
      <c r="B45" s="236">
        <v>29</v>
      </c>
      <c r="C45" s="382" t="s">
        <v>53</v>
      </c>
      <c r="D45" s="344" t="s">
        <v>202</v>
      </c>
      <c r="E45" s="345" t="s">
        <v>33</v>
      </c>
      <c r="F45" s="346">
        <v>14600</v>
      </c>
      <c r="G45" s="355"/>
      <c r="H45" s="356"/>
      <c r="I45" s="347">
        <v>0.44</v>
      </c>
      <c r="J45" s="347">
        <f>IF(N45&gt;0,I45,0)</f>
        <v>0</v>
      </c>
      <c r="K45" s="341"/>
      <c r="L45" s="341"/>
      <c r="M45" s="357"/>
      <c r="N45" s="358"/>
      <c r="O45" s="348">
        <f>SUM(F45*N45)</f>
        <v>0</v>
      </c>
      <c r="P45" s="434"/>
      <c r="Q45" s="193"/>
      <c r="R45" s="193"/>
      <c r="S45" s="194"/>
      <c r="T45" s="195"/>
      <c r="U45" s="343"/>
      <c r="V45" s="340"/>
      <c r="W45" s="340"/>
      <c r="X45" s="340"/>
    </row>
    <row r="46" spans="1:24" ht="33.75" customHeight="1" x14ac:dyDescent="0.2">
      <c r="A46" s="196" t="s">
        <v>76</v>
      </c>
      <c r="B46" s="197">
        <f>B45+1</f>
        <v>30</v>
      </c>
      <c r="C46" s="359" t="s">
        <v>75</v>
      </c>
      <c r="D46" s="251" t="s">
        <v>226</v>
      </c>
      <c r="E46" s="279" t="s">
        <v>33</v>
      </c>
      <c r="F46" s="153">
        <v>7110</v>
      </c>
      <c r="G46" s="342"/>
      <c r="H46" s="337"/>
      <c r="I46" s="156">
        <v>0.14000000000000001</v>
      </c>
      <c r="J46" s="190">
        <f t="shared" si="0"/>
        <v>0</v>
      </c>
      <c r="K46" s="159"/>
      <c r="L46" s="159"/>
      <c r="M46" s="160"/>
      <c r="N46" s="204"/>
      <c r="O46" s="286">
        <f>SUM(F46*N46)</f>
        <v>0</v>
      </c>
      <c r="P46" s="439"/>
      <c r="Q46" s="193"/>
      <c r="R46" s="193"/>
      <c r="S46" s="193"/>
      <c r="T46" s="193"/>
      <c r="U46" s="166"/>
      <c r="V46" s="167"/>
      <c r="W46" s="167"/>
      <c r="X46" s="167"/>
    </row>
    <row r="47" spans="1:24" ht="33.75" customHeight="1" x14ac:dyDescent="0.2">
      <c r="A47" s="206" t="s">
        <v>72</v>
      </c>
      <c r="B47" s="197">
        <f t="shared" ref="B47:B53" si="3">B46+1</f>
        <v>31</v>
      </c>
      <c r="C47" s="359" t="s">
        <v>77</v>
      </c>
      <c r="D47" s="151" t="s">
        <v>227</v>
      </c>
      <c r="E47" s="207" t="s">
        <v>33</v>
      </c>
      <c r="F47" s="153">
        <v>53960</v>
      </c>
      <c r="G47" s="154"/>
      <c r="H47" s="155"/>
      <c r="I47" s="156">
        <v>0.93</v>
      </c>
      <c r="J47" s="203">
        <f t="shared" si="0"/>
        <v>0</v>
      </c>
      <c r="K47" s="159"/>
      <c r="L47" s="159"/>
      <c r="M47" s="160"/>
      <c r="N47" s="204"/>
      <c r="O47" s="205">
        <f t="shared" ref="O47:O53" si="4">SUM(F47*N47)</f>
        <v>0</v>
      </c>
      <c r="P47" s="440"/>
      <c r="Q47" s="163"/>
      <c r="R47" s="163"/>
      <c r="S47" s="164"/>
      <c r="T47" s="165"/>
      <c r="U47" s="170"/>
      <c r="V47" s="167"/>
      <c r="W47" s="167"/>
      <c r="X47" s="167"/>
    </row>
    <row r="48" spans="1:24" ht="43.5" customHeight="1" x14ac:dyDescent="0.2">
      <c r="A48" s="206" t="s">
        <v>79</v>
      </c>
      <c r="B48" s="197">
        <f t="shared" si="3"/>
        <v>32</v>
      </c>
      <c r="C48" s="359" t="s">
        <v>78</v>
      </c>
      <c r="D48" s="198" t="s">
        <v>228</v>
      </c>
      <c r="E48" s="199" t="s">
        <v>33</v>
      </c>
      <c r="F48" s="153">
        <v>55160</v>
      </c>
      <c r="G48" s="201" t="s">
        <v>215</v>
      </c>
      <c r="H48" s="155"/>
      <c r="I48" s="156">
        <v>0.91</v>
      </c>
      <c r="J48" s="203">
        <f t="shared" si="0"/>
        <v>0</v>
      </c>
      <c r="K48" s="159"/>
      <c r="L48" s="159"/>
      <c r="M48" s="160"/>
      <c r="N48" s="204"/>
      <c r="O48" s="205">
        <f t="shared" si="4"/>
        <v>0</v>
      </c>
      <c r="P48" s="440"/>
      <c r="Q48" s="163"/>
      <c r="R48" s="163"/>
      <c r="S48" s="164"/>
      <c r="T48" s="165"/>
      <c r="U48" s="170"/>
      <c r="V48" s="167"/>
      <c r="W48" s="167"/>
      <c r="X48" s="167"/>
    </row>
    <row r="49" spans="1:24" ht="42.75" customHeight="1" x14ac:dyDescent="0.2">
      <c r="A49" s="206" t="s">
        <v>122</v>
      </c>
      <c r="B49" s="197">
        <f t="shared" si="3"/>
        <v>33</v>
      </c>
      <c r="C49" s="359" t="s">
        <v>281</v>
      </c>
      <c r="D49" s="198" t="s">
        <v>282</v>
      </c>
      <c r="E49" s="199" t="s">
        <v>33</v>
      </c>
      <c r="F49" s="153">
        <v>12700</v>
      </c>
      <c r="G49" s="201"/>
      <c r="H49" s="155"/>
      <c r="I49" s="156">
        <v>0.25</v>
      </c>
      <c r="J49" s="203">
        <f t="shared" si="0"/>
        <v>0</v>
      </c>
      <c r="K49" s="159"/>
      <c r="L49" s="159"/>
      <c r="M49" s="160"/>
      <c r="N49" s="204"/>
      <c r="O49" s="205">
        <f t="shared" si="4"/>
        <v>0</v>
      </c>
      <c r="P49" s="440"/>
      <c r="Q49" s="163"/>
      <c r="R49" s="163"/>
      <c r="S49" s="168"/>
      <c r="T49" s="208"/>
      <c r="U49" s="170"/>
      <c r="V49" s="167"/>
      <c r="W49" s="167"/>
      <c r="X49" s="167"/>
    </row>
    <row r="50" spans="1:24" ht="51" customHeight="1" x14ac:dyDescent="0.2">
      <c r="A50" s="206" t="s">
        <v>365</v>
      </c>
      <c r="B50" s="197">
        <f t="shared" si="3"/>
        <v>34</v>
      </c>
      <c r="C50" s="359" t="s">
        <v>364</v>
      </c>
      <c r="D50" s="198" t="s">
        <v>366</v>
      </c>
      <c r="E50" s="199" t="s">
        <v>33</v>
      </c>
      <c r="F50" s="153">
        <v>9100</v>
      </c>
      <c r="G50" s="201"/>
      <c r="H50" s="155"/>
      <c r="I50" s="156">
        <v>0.78</v>
      </c>
      <c r="J50" s="203">
        <f t="shared" si="0"/>
        <v>0</v>
      </c>
      <c r="K50" s="172"/>
      <c r="L50" s="172"/>
      <c r="M50" s="173" t="s">
        <v>215</v>
      </c>
      <c r="N50" s="204"/>
      <c r="O50" s="205">
        <f t="shared" si="4"/>
        <v>0</v>
      </c>
      <c r="P50" s="440"/>
      <c r="Q50" s="163"/>
      <c r="R50" s="163"/>
      <c r="S50" s="168"/>
      <c r="T50" s="174"/>
      <c r="U50" s="166"/>
      <c r="V50" s="167"/>
      <c r="W50" s="167"/>
      <c r="X50" s="167"/>
    </row>
    <row r="51" spans="1:24" ht="54" customHeight="1" x14ac:dyDescent="0.2">
      <c r="A51" s="206" t="s">
        <v>138</v>
      </c>
      <c r="B51" s="197">
        <f t="shared" si="3"/>
        <v>35</v>
      </c>
      <c r="C51" s="359" t="s">
        <v>309</v>
      </c>
      <c r="D51" s="198" t="s">
        <v>310</v>
      </c>
      <c r="E51" s="199" t="s">
        <v>33</v>
      </c>
      <c r="F51" s="153">
        <v>40900</v>
      </c>
      <c r="G51" s="201"/>
      <c r="H51" s="155"/>
      <c r="I51" s="156">
        <v>3.78</v>
      </c>
      <c r="J51" s="203">
        <f t="shared" si="0"/>
        <v>0</v>
      </c>
      <c r="K51" s="172"/>
      <c r="L51" s="172"/>
      <c r="M51" s="173"/>
      <c r="N51" s="204"/>
      <c r="O51" s="205">
        <f t="shared" si="4"/>
        <v>0</v>
      </c>
      <c r="P51" s="440"/>
      <c r="Q51" s="163"/>
      <c r="R51" s="163"/>
      <c r="S51" s="168"/>
      <c r="T51" s="169"/>
      <c r="U51" s="166"/>
      <c r="V51" s="167"/>
      <c r="W51" s="167"/>
      <c r="X51" s="167"/>
    </row>
    <row r="52" spans="1:24" ht="42" customHeight="1" x14ac:dyDescent="0.2">
      <c r="A52" s="206" t="s">
        <v>155</v>
      </c>
      <c r="B52" s="197">
        <f t="shared" si="3"/>
        <v>36</v>
      </c>
      <c r="C52" s="359" t="s">
        <v>154</v>
      </c>
      <c r="D52" s="198" t="s">
        <v>325</v>
      </c>
      <c r="E52" s="199" t="s">
        <v>33</v>
      </c>
      <c r="F52" s="153">
        <v>13000</v>
      </c>
      <c r="G52" s="201"/>
      <c r="H52" s="155"/>
      <c r="I52" s="156">
        <v>0.33</v>
      </c>
      <c r="J52" s="203">
        <f t="shared" si="0"/>
        <v>0</v>
      </c>
      <c r="K52" s="172"/>
      <c r="L52" s="172"/>
      <c r="M52" s="173"/>
      <c r="N52" s="204"/>
      <c r="O52" s="205">
        <f t="shared" si="4"/>
        <v>0</v>
      </c>
      <c r="P52" s="440"/>
      <c r="Q52" s="163"/>
      <c r="R52" s="163"/>
      <c r="S52" s="171"/>
      <c r="T52" s="165"/>
      <c r="U52" s="166"/>
      <c r="V52" s="167"/>
      <c r="W52" s="167"/>
      <c r="X52" s="167"/>
    </row>
    <row r="53" spans="1:24" ht="42" customHeight="1" thickBot="1" x14ac:dyDescent="0.25">
      <c r="A53" s="206" t="s">
        <v>165</v>
      </c>
      <c r="B53" s="197">
        <f t="shared" si="3"/>
        <v>37</v>
      </c>
      <c r="C53" s="359" t="s">
        <v>332</v>
      </c>
      <c r="D53" s="198" t="s">
        <v>310</v>
      </c>
      <c r="E53" s="199" t="s">
        <v>33</v>
      </c>
      <c r="F53" s="153">
        <v>14770</v>
      </c>
      <c r="G53" s="201"/>
      <c r="H53" s="155"/>
      <c r="I53" s="156">
        <v>0.71</v>
      </c>
      <c r="J53" s="203">
        <f t="shared" si="0"/>
        <v>0</v>
      </c>
      <c r="K53" s="172"/>
      <c r="L53" s="172"/>
      <c r="M53" s="173"/>
      <c r="N53" s="204"/>
      <c r="O53" s="205">
        <f t="shared" si="4"/>
        <v>0</v>
      </c>
      <c r="P53" s="440"/>
      <c r="Q53" s="163"/>
      <c r="R53" s="163"/>
      <c r="S53" s="168"/>
      <c r="T53" s="209"/>
      <c r="U53" s="166"/>
      <c r="V53" s="167"/>
      <c r="W53" s="167"/>
      <c r="X53" s="167"/>
    </row>
    <row r="54" spans="1:24" ht="24" customHeight="1" thickBot="1" x14ac:dyDescent="0.25">
      <c r="A54" s="402" t="s">
        <v>48</v>
      </c>
      <c r="B54" s="403"/>
      <c r="C54" s="404"/>
      <c r="D54" s="179"/>
      <c r="E54" s="124"/>
      <c r="F54" s="124"/>
      <c r="G54" s="234"/>
      <c r="H54" s="234"/>
      <c r="I54" s="126"/>
      <c r="J54" s="126"/>
      <c r="K54" s="214"/>
      <c r="L54" s="214"/>
      <c r="M54" s="215"/>
      <c r="N54" s="216"/>
      <c r="O54" s="130"/>
      <c r="P54" s="431"/>
      <c r="Q54" s="184"/>
      <c r="R54" s="185"/>
      <c r="S54" s="186"/>
      <c r="T54" s="217"/>
      <c r="U54" s="218"/>
      <c r="V54" s="219"/>
      <c r="W54" s="219"/>
      <c r="X54" s="219"/>
    </row>
    <row r="55" spans="1:24" ht="43.5" customHeight="1" x14ac:dyDescent="0.2">
      <c r="A55" s="189" t="s">
        <v>66</v>
      </c>
      <c r="B55" s="220">
        <v>38</v>
      </c>
      <c r="C55" s="382" t="s">
        <v>67</v>
      </c>
      <c r="D55" s="221" t="s">
        <v>219</v>
      </c>
      <c r="E55" s="222" t="s">
        <v>33</v>
      </c>
      <c r="F55" s="136">
        <v>6520</v>
      </c>
      <c r="G55" s="137"/>
      <c r="H55" s="138"/>
      <c r="I55" s="139">
        <v>0.19</v>
      </c>
      <c r="J55" s="190">
        <f t="shared" si="0"/>
        <v>0</v>
      </c>
      <c r="K55" s="159"/>
      <c r="L55" s="159"/>
      <c r="M55" s="160"/>
      <c r="N55" s="204"/>
      <c r="O55" s="192">
        <f t="shared" ref="O55:O109" si="5">SUM(F55*N55)</f>
        <v>0</v>
      </c>
      <c r="P55" s="441"/>
      <c r="Q55" s="145"/>
      <c r="R55" s="193"/>
      <c r="S55" s="194"/>
      <c r="T55" s="223"/>
      <c r="U55" s="224"/>
      <c r="V55" s="149"/>
      <c r="W55" s="149"/>
      <c r="X55" s="167"/>
    </row>
    <row r="56" spans="1:24" ht="42.75" customHeight="1" x14ac:dyDescent="0.2">
      <c r="A56" s="386" t="s">
        <v>68</v>
      </c>
      <c r="B56" s="225">
        <f>B55+1</f>
        <v>39</v>
      </c>
      <c r="C56" s="360" t="s">
        <v>220</v>
      </c>
      <c r="D56" s="151" t="s">
        <v>221</v>
      </c>
      <c r="E56" s="228" t="s">
        <v>33</v>
      </c>
      <c r="F56" s="153">
        <v>5000</v>
      </c>
      <c r="G56" s="154"/>
      <c r="H56" s="155"/>
      <c r="I56" s="156">
        <v>0.22</v>
      </c>
      <c r="J56" s="190">
        <f t="shared" si="0"/>
        <v>0</v>
      </c>
      <c r="K56" s="159" t="s">
        <v>215</v>
      </c>
      <c r="L56" s="159" t="s">
        <v>215</v>
      </c>
      <c r="M56" s="159" t="s">
        <v>215</v>
      </c>
      <c r="N56" s="204"/>
      <c r="O56" s="205">
        <f>SUM(F56*N56)</f>
        <v>0</v>
      </c>
      <c r="P56" s="440"/>
      <c r="Q56" s="163" t="s">
        <v>215</v>
      </c>
      <c r="R56" s="163" t="s">
        <v>215</v>
      </c>
      <c r="S56" s="168" t="s">
        <v>215</v>
      </c>
      <c r="T56" s="169" t="s">
        <v>215</v>
      </c>
      <c r="U56" s="224" t="s">
        <v>215</v>
      </c>
      <c r="V56" s="167"/>
      <c r="W56" s="167"/>
      <c r="X56" s="167"/>
    </row>
    <row r="57" spans="1:24" ht="33.75" customHeight="1" x14ac:dyDescent="0.2">
      <c r="A57" s="206" t="s">
        <v>70</v>
      </c>
      <c r="B57" s="225">
        <f t="shared" ref="B57:B59" si="6">B56+1</f>
        <v>40</v>
      </c>
      <c r="C57" s="359" t="s">
        <v>69</v>
      </c>
      <c r="D57" s="151" t="s">
        <v>222</v>
      </c>
      <c r="E57" s="226" t="s">
        <v>33</v>
      </c>
      <c r="F57" s="153">
        <v>15640</v>
      </c>
      <c r="G57" s="154"/>
      <c r="H57" s="155"/>
      <c r="I57" s="156">
        <v>1.1000000000000001</v>
      </c>
      <c r="J57" s="203">
        <f t="shared" si="0"/>
        <v>0</v>
      </c>
      <c r="K57" s="159"/>
      <c r="L57" s="159"/>
      <c r="M57" s="160"/>
      <c r="N57" s="204"/>
      <c r="O57" s="205">
        <f t="shared" ref="O57:O61" si="7">SUM(F57*N57)</f>
        <v>0</v>
      </c>
      <c r="P57" s="440"/>
      <c r="Q57" s="163"/>
      <c r="R57" s="163"/>
      <c r="S57" s="171"/>
      <c r="T57" s="227"/>
      <c r="U57" s="224"/>
      <c r="V57" s="167"/>
      <c r="W57" s="167"/>
      <c r="X57" s="167"/>
    </row>
    <row r="58" spans="1:24" ht="44.25" customHeight="1" x14ac:dyDescent="0.2">
      <c r="A58" s="206" t="s">
        <v>73</v>
      </c>
      <c r="B58" s="225">
        <f t="shared" si="6"/>
        <v>41</v>
      </c>
      <c r="C58" s="359" t="s">
        <v>71</v>
      </c>
      <c r="D58" s="151" t="s">
        <v>223</v>
      </c>
      <c r="E58" s="228" t="s">
        <v>33</v>
      </c>
      <c r="F58" s="153">
        <v>7080</v>
      </c>
      <c r="G58" s="154"/>
      <c r="H58" s="155"/>
      <c r="I58" s="156">
        <v>0.55000000000000004</v>
      </c>
      <c r="J58" s="203">
        <f t="shared" si="0"/>
        <v>0</v>
      </c>
      <c r="K58" s="159"/>
      <c r="L58" s="159"/>
      <c r="M58" s="160"/>
      <c r="N58" s="204"/>
      <c r="O58" s="205">
        <f t="shared" si="7"/>
        <v>0</v>
      </c>
      <c r="P58" s="440"/>
      <c r="Q58" s="163"/>
      <c r="R58" s="163"/>
      <c r="S58" s="171"/>
      <c r="T58" s="165"/>
      <c r="U58" s="224"/>
      <c r="V58" s="167"/>
      <c r="W58" s="167"/>
      <c r="X58" s="167"/>
    </row>
    <row r="59" spans="1:24" ht="33.75" customHeight="1" x14ac:dyDescent="0.2">
      <c r="A59" s="206" t="s">
        <v>74</v>
      </c>
      <c r="B59" s="225">
        <f t="shared" si="6"/>
        <v>42</v>
      </c>
      <c r="C59" s="371" t="s">
        <v>224</v>
      </c>
      <c r="D59" s="151" t="s">
        <v>225</v>
      </c>
      <c r="E59" s="228" t="s">
        <v>33</v>
      </c>
      <c r="F59" s="153">
        <v>16340</v>
      </c>
      <c r="G59" s="154"/>
      <c r="H59" s="155"/>
      <c r="I59" s="156">
        <v>0.94</v>
      </c>
      <c r="J59" s="203">
        <f t="shared" si="0"/>
        <v>0</v>
      </c>
      <c r="K59" s="159"/>
      <c r="L59" s="159"/>
      <c r="M59" s="160"/>
      <c r="N59" s="204"/>
      <c r="O59" s="205">
        <f t="shared" si="7"/>
        <v>0</v>
      </c>
      <c r="P59" s="440"/>
      <c r="Q59" s="163"/>
      <c r="R59" s="163"/>
      <c r="S59" s="168"/>
      <c r="T59" s="169"/>
      <c r="U59" s="224"/>
      <c r="V59" s="167"/>
      <c r="W59" s="167"/>
      <c r="X59" s="167"/>
    </row>
    <row r="60" spans="1:24" ht="33.75" customHeight="1" x14ac:dyDescent="0.2">
      <c r="A60" s="210" t="s">
        <v>230</v>
      </c>
      <c r="B60" s="225">
        <v>43</v>
      </c>
      <c r="C60" s="385" t="s">
        <v>229</v>
      </c>
      <c r="D60" s="230" t="s">
        <v>231</v>
      </c>
      <c r="E60" s="231" t="s">
        <v>33</v>
      </c>
      <c r="F60" s="153">
        <v>1500</v>
      </c>
      <c r="G60" s="232"/>
      <c r="H60" s="212"/>
      <c r="I60" s="156">
        <v>0.03</v>
      </c>
      <c r="J60" s="203">
        <f t="shared" si="0"/>
        <v>0</v>
      </c>
      <c r="K60" s="229"/>
      <c r="L60" s="159"/>
      <c r="M60" s="173"/>
      <c r="N60" s="204"/>
      <c r="O60" s="205">
        <f t="shared" si="7"/>
        <v>0</v>
      </c>
      <c r="P60" s="440"/>
      <c r="Q60" s="163"/>
      <c r="R60" s="163"/>
      <c r="S60" s="168"/>
      <c r="T60" s="174"/>
      <c r="U60" s="224"/>
      <c r="V60" s="167"/>
      <c r="W60" s="167"/>
      <c r="X60" s="167"/>
    </row>
    <row r="61" spans="1:24" ht="44.25" customHeight="1" thickBot="1" x14ac:dyDescent="0.25">
      <c r="A61" s="210" t="s">
        <v>81</v>
      </c>
      <c r="B61" s="225">
        <v>44</v>
      </c>
      <c r="C61" s="371" t="s">
        <v>80</v>
      </c>
      <c r="D61" s="230" t="s">
        <v>232</v>
      </c>
      <c r="E61" s="231" t="s">
        <v>33</v>
      </c>
      <c r="F61" s="153">
        <v>12700</v>
      </c>
      <c r="G61" s="232"/>
      <c r="H61" s="212"/>
      <c r="I61" s="156">
        <v>0.36</v>
      </c>
      <c r="J61" s="203">
        <f t="shared" si="0"/>
        <v>0</v>
      </c>
      <c r="K61" s="159"/>
      <c r="L61" s="159"/>
      <c r="M61" s="160"/>
      <c r="N61" s="204"/>
      <c r="O61" s="213">
        <f t="shared" si="7"/>
        <v>0</v>
      </c>
      <c r="P61" s="442"/>
      <c r="Q61" s="428"/>
      <c r="R61" s="163"/>
      <c r="S61" s="168"/>
      <c r="T61" s="169"/>
      <c r="U61" s="224"/>
      <c r="V61" s="167"/>
      <c r="W61" s="167"/>
      <c r="X61" s="167"/>
    </row>
    <row r="62" spans="1:24" ht="24" customHeight="1" thickBot="1" x14ac:dyDescent="0.25">
      <c r="A62" s="392" t="s">
        <v>49</v>
      </c>
      <c r="B62" s="393"/>
      <c r="C62" s="394"/>
      <c r="D62" s="179"/>
      <c r="E62" s="124"/>
      <c r="F62" s="124"/>
      <c r="G62" s="233"/>
      <c r="H62" s="234"/>
      <c r="I62" s="180"/>
      <c r="J62" s="126"/>
      <c r="K62" s="181"/>
      <c r="L62" s="182"/>
      <c r="M62" s="181"/>
      <c r="N62" s="183"/>
      <c r="O62" s="130"/>
      <c r="P62" s="431"/>
      <c r="Q62" s="184"/>
      <c r="R62" s="185"/>
      <c r="S62" s="186"/>
      <c r="T62" s="217"/>
      <c r="U62" s="218"/>
      <c r="V62" s="219"/>
      <c r="W62" s="219"/>
      <c r="X62" s="219"/>
    </row>
    <row r="63" spans="1:24" ht="38.25" customHeight="1" x14ac:dyDescent="0.2">
      <c r="A63" s="235" t="s">
        <v>89</v>
      </c>
      <c r="B63" s="236">
        <v>45</v>
      </c>
      <c r="C63" s="387" t="s">
        <v>88</v>
      </c>
      <c r="D63" s="237" t="s">
        <v>242</v>
      </c>
      <c r="E63" s="238" t="s">
        <v>33</v>
      </c>
      <c r="F63" s="136">
        <v>1550</v>
      </c>
      <c r="G63" s="137"/>
      <c r="H63" s="138"/>
      <c r="I63" s="139">
        <v>0.11</v>
      </c>
      <c r="J63" s="190">
        <f t="shared" si="0"/>
        <v>0</v>
      </c>
      <c r="K63" s="160"/>
      <c r="L63" s="159"/>
      <c r="M63" s="160"/>
      <c r="N63" s="204"/>
      <c r="O63" s="239">
        <f t="shared" si="5"/>
        <v>0</v>
      </c>
      <c r="P63" s="439"/>
      <c r="Q63" s="240"/>
      <c r="R63" s="193"/>
      <c r="S63" s="175"/>
      <c r="T63" s="241"/>
      <c r="U63" s="242"/>
      <c r="V63" s="149"/>
      <c r="W63" s="149"/>
      <c r="X63" s="149"/>
    </row>
    <row r="64" spans="1:24" ht="57" customHeight="1" x14ac:dyDescent="0.2">
      <c r="A64" s="206" t="s">
        <v>110</v>
      </c>
      <c r="B64" s="225">
        <f>B63+1</f>
        <v>46</v>
      </c>
      <c r="C64" s="359" t="s">
        <v>266</v>
      </c>
      <c r="D64" s="198" t="s">
        <v>267</v>
      </c>
      <c r="E64" s="243" t="s">
        <v>33</v>
      </c>
      <c r="F64" s="153">
        <v>17800</v>
      </c>
      <c r="G64" s="154"/>
      <c r="H64" s="155"/>
      <c r="I64" s="156">
        <v>1.5</v>
      </c>
      <c r="J64" s="203">
        <f t="shared" si="0"/>
        <v>0</v>
      </c>
      <c r="K64" s="160"/>
      <c r="L64" s="159"/>
      <c r="M64" s="160"/>
      <c r="N64" s="204"/>
      <c r="O64" s="205">
        <f>SUM(F64*N64)</f>
        <v>0</v>
      </c>
      <c r="P64" s="440"/>
      <c r="Q64" s="162"/>
      <c r="R64" s="163"/>
      <c r="S64" s="168"/>
      <c r="T64" s="169"/>
      <c r="U64" s="244"/>
      <c r="V64" s="167"/>
      <c r="W64" s="167"/>
      <c r="X64" s="167"/>
    </row>
    <row r="65" spans="1:24" ht="57" customHeight="1" x14ac:dyDescent="0.2">
      <c r="A65" s="206" t="s">
        <v>112</v>
      </c>
      <c r="B65" s="225">
        <f t="shared" ref="B65:B87" si="8">B64+1</f>
        <v>47</v>
      </c>
      <c r="C65" s="359" t="s">
        <v>111</v>
      </c>
      <c r="D65" s="198" t="s">
        <v>268</v>
      </c>
      <c r="E65" s="245" t="s">
        <v>33</v>
      </c>
      <c r="F65" s="153">
        <v>18500</v>
      </c>
      <c r="G65" s="154"/>
      <c r="H65" s="155"/>
      <c r="I65" s="156">
        <v>1.44</v>
      </c>
      <c r="J65" s="203">
        <f t="shared" si="0"/>
        <v>0</v>
      </c>
      <c r="K65" s="160"/>
      <c r="L65" s="159"/>
      <c r="M65" s="160"/>
      <c r="N65" s="204"/>
      <c r="O65" s="205">
        <f t="shared" ref="O65:O87" si="9">SUM(F65*N65)</f>
        <v>0</v>
      </c>
      <c r="P65" s="440"/>
      <c r="Q65" s="162"/>
      <c r="R65" s="163"/>
      <c r="S65" s="168"/>
      <c r="T65" s="169"/>
      <c r="U65" s="244"/>
      <c r="V65" s="167"/>
      <c r="W65" s="167"/>
      <c r="X65" s="167"/>
    </row>
    <row r="66" spans="1:24" ht="53.25" customHeight="1" x14ac:dyDescent="0.2">
      <c r="A66" s="246" t="s">
        <v>113</v>
      </c>
      <c r="B66" s="225">
        <f t="shared" si="8"/>
        <v>48</v>
      </c>
      <c r="C66" s="359" t="s">
        <v>269</v>
      </c>
      <c r="D66" s="198" t="s">
        <v>270</v>
      </c>
      <c r="E66" s="247" t="s">
        <v>33</v>
      </c>
      <c r="F66" s="153">
        <v>3500</v>
      </c>
      <c r="G66" s="154"/>
      <c r="H66" s="155"/>
      <c r="I66" s="156">
        <v>0.27</v>
      </c>
      <c r="J66" s="203">
        <f t="shared" si="0"/>
        <v>0</v>
      </c>
      <c r="K66" s="160"/>
      <c r="L66" s="159"/>
      <c r="M66" s="160"/>
      <c r="N66" s="204"/>
      <c r="O66" s="205">
        <f t="shared" si="9"/>
        <v>0</v>
      </c>
      <c r="P66" s="440"/>
      <c r="Q66" s="162"/>
      <c r="R66" s="163"/>
      <c r="S66" s="168"/>
      <c r="T66" s="169"/>
      <c r="U66" s="244"/>
      <c r="V66" s="167"/>
      <c r="W66" s="167"/>
      <c r="X66" s="167"/>
    </row>
    <row r="67" spans="1:24" ht="43.5" customHeight="1" x14ac:dyDescent="0.2">
      <c r="A67" s="246" t="s">
        <v>124</v>
      </c>
      <c r="B67" s="225">
        <f t="shared" si="8"/>
        <v>49</v>
      </c>
      <c r="C67" s="359" t="s">
        <v>286</v>
      </c>
      <c r="D67" s="198" t="s">
        <v>287</v>
      </c>
      <c r="E67" s="247" t="s">
        <v>33</v>
      </c>
      <c r="F67" s="153">
        <v>13500</v>
      </c>
      <c r="G67" s="154"/>
      <c r="H67" s="155"/>
      <c r="I67" s="156">
        <v>1.26</v>
      </c>
      <c r="J67" s="203">
        <f t="shared" si="0"/>
        <v>0</v>
      </c>
      <c r="K67" s="160"/>
      <c r="L67" s="159"/>
      <c r="M67" s="160"/>
      <c r="N67" s="204"/>
      <c r="O67" s="205">
        <f t="shared" si="9"/>
        <v>0</v>
      </c>
      <c r="P67" s="440"/>
      <c r="Q67" s="162"/>
      <c r="R67" s="163"/>
      <c r="S67" s="168"/>
      <c r="T67" s="169"/>
      <c r="U67" s="244"/>
      <c r="V67" s="167"/>
      <c r="W67" s="167"/>
      <c r="X67" s="167"/>
    </row>
    <row r="68" spans="1:24" ht="46.5" customHeight="1" x14ac:dyDescent="0.2">
      <c r="A68" s="246" t="s">
        <v>125</v>
      </c>
      <c r="B68" s="225">
        <f t="shared" si="8"/>
        <v>50</v>
      </c>
      <c r="C68" s="359" t="s">
        <v>336</v>
      </c>
      <c r="D68" s="198" t="s">
        <v>288</v>
      </c>
      <c r="E68" s="247" t="s">
        <v>33</v>
      </c>
      <c r="F68" s="153">
        <v>9800</v>
      </c>
      <c r="G68" s="154"/>
      <c r="H68" s="155"/>
      <c r="I68" s="156">
        <v>0.97</v>
      </c>
      <c r="J68" s="203">
        <f t="shared" si="0"/>
        <v>0</v>
      </c>
      <c r="K68" s="160"/>
      <c r="L68" s="159"/>
      <c r="M68" s="160"/>
      <c r="N68" s="204"/>
      <c r="O68" s="205">
        <f t="shared" si="9"/>
        <v>0</v>
      </c>
      <c r="P68" s="440"/>
      <c r="Q68" s="162"/>
      <c r="R68" s="163"/>
      <c r="S68" s="168"/>
      <c r="T68" s="169"/>
      <c r="U68" s="244"/>
      <c r="V68" s="167"/>
      <c r="W68" s="167"/>
      <c r="X68" s="167"/>
    </row>
    <row r="69" spans="1:24" ht="49.5" customHeight="1" x14ac:dyDescent="0.2">
      <c r="A69" s="246" t="s">
        <v>127</v>
      </c>
      <c r="B69" s="225">
        <f t="shared" si="8"/>
        <v>51</v>
      </c>
      <c r="C69" s="359" t="s">
        <v>126</v>
      </c>
      <c r="D69" s="198" t="s">
        <v>267</v>
      </c>
      <c r="E69" s="247" t="s">
        <v>33</v>
      </c>
      <c r="F69" s="153">
        <v>5600</v>
      </c>
      <c r="G69" s="154"/>
      <c r="H69" s="155"/>
      <c r="I69" s="156">
        <v>0.47</v>
      </c>
      <c r="J69" s="203">
        <f t="shared" si="0"/>
        <v>0</v>
      </c>
      <c r="K69" s="160"/>
      <c r="L69" s="159"/>
      <c r="M69" s="160"/>
      <c r="N69" s="204"/>
      <c r="O69" s="205">
        <f t="shared" si="9"/>
        <v>0</v>
      </c>
      <c r="P69" s="440"/>
      <c r="Q69" s="162"/>
      <c r="R69" s="163"/>
      <c r="S69" s="168"/>
      <c r="T69" s="209"/>
      <c r="U69" s="244"/>
      <c r="V69" s="167"/>
      <c r="W69" s="167"/>
      <c r="X69" s="167"/>
    </row>
    <row r="70" spans="1:24" ht="49.5" customHeight="1" x14ac:dyDescent="0.2">
      <c r="A70" s="246" t="s">
        <v>290</v>
      </c>
      <c r="B70" s="225">
        <v>52</v>
      </c>
      <c r="C70" s="383" t="s">
        <v>291</v>
      </c>
      <c r="D70" s="198" t="s">
        <v>292</v>
      </c>
      <c r="E70" s="247" t="s">
        <v>33</v>
      </c>
      <c r="F70" s="153">
        <v>1850</v>
      </c>
      <c r="G70" s="154"/>
      <c r="H70" s="155"/>
      <c r="I70" s="156">
        <v>0.14000000000000001</v>
      </c>
      <c r="J70" s="203">
        <f t="shared" si="0"/>
        <v>0</v>
      </c>
      <c r="K70" s="160"/>
      <c r="L70" s="159"/>
      <c r="M70" s="160"/>
      <c r="N70" s="204"/>
      <c r="O70" s="205">
        <f t="shared" si="9"/>
        <v>0</v>
      </c>
      <c r="P70" s="440"/>
      <c r="Q70" s="162"/>
      <c r="R70" s="163"/>
      <c r="S70" s="168"/>
      <c r="T70" s="209"/>
      <c r="U70" s="244"/>
      <c r="V70" s="167"/>
      <c r="W70" s="167"/>
      <c r="X70" s="167"/>
    </row>
    <row r="71" spans="1:24" ht="42.75" customHeight="1" x14ac:dyDescent="0.2">
      <c r="A71" s="246" t="s">
        <v>130</v>
      </c>
      <c r="B71" s="225">
        <v>53</v>
      </c>
      <c r="C71" s="359" t="s">
        <v>293</v>
      </c>
      <c r="D71" s="198" t="s">
        <v>294</v>
      </c>
      <c r="E71" s="247" t="s">
        <v>33</v>
      </c>
      <c r="F71" s="153">
        <v>14300</v>
      </c>
      <c r="G71" s="154"/>
      <c r="H71" s="155"/>
      <c r="I71" s="156">
        <v>1.49</v>
      </c>
      <c r="J71" s="203">
        <f t="shared" si="0"/>
        <v>0</v>
      </c>
      <c r="K71" s="160"/>
      <c r="L71" s="159"/>
      <c r="M71" s="160"/>
      <c r="N71" s="204"/>
      <c r="O71" s="205">
        <f t="shared" si="9"/>
        <v>0</v>
      </c>
      <c r="P71" s="440"/>
      <c r="Q71" s="162"/>
      <c r="R71" s="163"/>
      <c r="S71" s="168"/>
      <c r="T71" s="169"/>
      <c r="U71" s="244"/>
      <c r="V71" s="167"/>
      <c r="W71" s="167"/>
      <c r="X71" s="167"/>
    </row>
    <row r="72" spans="1:24" ht="55.5" customHeight="1" x14ac:dyDescent="0.2">
      <c r="A72" s="246" t="s">
        <v>131</v>
      </c>
      <c r="B72" s="225">
        <f t="shared" si="8"/>
        <v>54</v>
      </c>
      <c r="C72" s="359" t="s">
        <v>295</v>
      </c>
      <c r="D72" s="198" t="s">
        <v>296</v>
      </c>
      <c r="E72" s="247" t="s">
        <v>33</v>
      </c>
      <c r="F72" s="153">
        <v>13800</v>
      </c>
      <c r="G72" s="154"/>
      <c r="H72" s="155"/>
      <c r="I72" s="156">
        <v>1.44</v>
      </c>
      <c r="J72" s="203">
        <f t="shared" si="0"/>
        <v>0</v>
      </c>
      <c r="K72" s="160"/>
      <c r="L72" s="159"/>
      <c r="M72" s="160"/>
      <c r="N72" s="204"/>
      <c r="O72" s="205">
        <f t="shared" si="9"/>
        <v>0</v>
      </c>
      <c r="P72" s="440"/>
      <c r="Q72" s="162"/>
      <c r="R72" s="163"/>
      <c r="S72" s="168"/>
      <c r="T72" s="169"/>
      <c r="U72" s="244"/>
      <c r="V72" s="167"/>
      <c r="W72" s="167"/>
      <c r="X72" s="167"/>
    </row>
    <row r="73" spans="1:24" ht="54" customHeight="1" x14ac:dyDescent="0.2">
      <c r="A73" s="246" t="s">
        <v>132</v>
      </c>
      <c r="B73" s="225">
        <f t="shared" si="8"/>
        <v>55</v>
      </c>
      <c r="C73" s="359" t="s">
        <v>297</v>
      </c>
      <c r="D73" s="198" t="s">
        <v>298</v>
      </c>
      <c r="E73" s="247" t="s">
        <v>33</v>
      </c>
      <c r="F73" s="153">
        <v>16600</v>
      </c>
      <c r="G73" s="154"/>
      <c r="H73" s="155"/>
      <c r="I73" s="156">
        <v>1.73</v>
      </c>
      <c r="J73" s="203">
        <f t="shared" si="0"/>
        <v>0</v>
      </c>
      <c r="K73" s="160"/>
      <c r="L73" s="159"/>
      <c r="M73" s="160"/>
      <c r="N73" s="204"/>
      <c r="O73" s="205">
        <f t="shared" si="9"/>
        <v>0</v>
      </c>
      <c r="P73" s="440"/>
      <c r="Q73" s="162"/>
      <c r="R73" s="163"/>
      <c r="S73" s="168"/>
      <c r="T73" s="169"/>
      <c r="U73" s="244"/>
      <c r="V73" s="167"/>
      <c r="W73" s="167"/>
      <c r="X73" s="167"/>
    </row>
    <row r="74" spans="1:24" ht="69" customHeight="1" x14ac:dyDescent="0.2">
      <c r="A74" s="246" t="s">
        <v>133</v>
      </c>
      <c r="B74" s="225">
        <f t="shared" si="8"/>
        <v>56</v>
      </c>
      <c r="C74" s="359" t="s">
        <v>299</v>
      </c>
      <c r="D74" s="198" t="s">
        <v>300</v>
      </c>
      <c r="E74" s="247" t="s">
        <v>33</v>
      </c>
      <c r="F74" s="153">
        <v>26700</v>
      </c>
      <c r="G74" s="154"/>
      <c r="H74" s="155"/>
      <c r="I74" s="156">
        <v>2.79</v>
      </c>
      <c r="J74" s="203">
        <f t="shared" si="0"/>
        <v>0</v>
      </c>
      <c r="K74" s="160"/>
      <c r="L74" s="159"/>
      <c r="M74" s="160"/>
      <c r="N74" s="204"/>
      <c r="O74" s="205">
        <f t="shared" si="9"/>
        <v>0</v>
      </c>
      <c r="P74" s="440"/>
      <c r="Q74" s="162"/>
      <c r="R74" s="163"/>
      <c r="S74" s="168"/>
      <c r="T74" s="169"/>
      <c r="U74" s="244"/>
      <c r="V74" s="167"/>
      <c r="W74" s="167"/>
      <c r="X74" s="167"/>
    </row>
    <row r="75" spans="1:24" ht="58.5" customHeight="1" x14ac:dyDescent="0.2">
      <c r="A75" s="246" t="s">
        <v>146</v>
      </c>
      <c r="B75" s="225">
        <f t="shared" si="8"/>
        <v>57</v>
      </c>
      <c r="C75" s="359" t="s">
        <v>317</v>
      </c>
      <c r="D75" s="198" t="s">
        <v>318</v>
      </c>
      <c r="E75" s="247" t="s">
        <v>33</v>
      </c>
      <c r="F75" s="153">
        <v>3300</v>
      </c>
      <c r="G75" s="154"/>
      <c r="H75" s="155"/>
      <c r="I75" s="156">
        <v>0.23</v>
      </c>
      <c r="J75" s="203">
        <f t="shared" si="0"/>
        <v>0</v>
      </c>
      <c r="K75" s="160"/>
      <c r="L75" s="159"/>
      <c r="M75" s="173"/>
      <c r="N75" s="204"/>
      <c r="O75" s="205">
        <f t="shared" si="9"/>
        <v>0</v>
      </c>
      <c r="P75" s="440"/>
      <c r="Q75" s="162"/>
      <c r="R75" s="163"/>
      <c r="S75" s="168"/>
      <c r="T75" s="174"/>
      <c r="U75" s="244"/>
      <c r="V75" s="167"/>
      <c r="W75" s="167"/>
      <c r="X75" s="167"/>
    </row>
    <row r="76" spans="1:24" ht="53.25" customHeight="1" x14ac:dyDescent="0.2">
      <c r="A76" s="246" t="s">
        <v>148</v>
      </c>
      <c r="B76" s="225">
        <f t="shared" si="8"/>
        <v>58</v>
      </c>
      <c r="C76" s="359" t="s">
        <v>147</v>
      </c>
      <c r="D76" s="198" t="s">
        <v>319</v>
      </c>
      <c r="E76" s="247" t="s">
        <v>33</v>
      </c>
      <c r="F76" s="153">
        <v>6100</v>
      </c>
      <c r="G76" s="154"/>
      <c r="H76" s="155"/>
      <c r="I76" s="156">
        <v>0.66</v>
      </c>
      <c r="J76" s="203">
        <f t="shared" si="0"/>
        <v>0</v>
      </c>
      <c r="K76" s="160"/>
      <c r="L76" s="159"/>
      <c r="M76" s="160"/>
      <c r="N76" s="204"/>
      <c r="O76" s="205">
        <f t="shared" si="9"/>
        <v>0</v>
      </c>
      <c r="P76" s="440"/>
      <c r="Q76" s="162"/>
      <c r="R76" s="163"/>
      <c r="S76" s="168"/>
      <c r="T76" s="165"/>
      <c r="U76" s="224"/>
      <c r="V76" s="167"/>
      <c r="W76" s="167"/>
      <c r="X76" s="167"/>
    </row>
    <row r="77" spans="1:24" ht="62.25" customHeight="1" x14ac:dyDescent="0.2">
      <c r="A77" s="246" t="s">
        <v>149</v>
      </c>
      <c r="B77" s="225">
        <f t="shared" si="8"/>
        <v>59</v>
      </c>
      <c r="C77" s="359" t="s">
        <v>320</v>
      </c>
      <c r="D77" s="198" t="s">
        <v>321</v>
      </c>
      <c r="E77" s="247" t="s">
        <v>33</v>
      </c>
      <c r="F77" s="153">
        <v>3400</v>
      </c>
      <c r="G77" s="154"/>
      <c r="H77" s="155"/>
      <c r="I77" s="156">
        <v>0.37</v>
      </c>
      <c r="J77" s="203">
        <f t="shared" si="0"/>
        <v>0</v>
      </c>
      <c r="K77" s="160"/>
      <c r="L77" s="159"/>
      <c r="M77" s="160"/>
      <c r="N77" s="204"/>
      <c r="O77" s="205">
        <f t="shared" si="9"/>
        <v>0</v>
      </c>
      <c r="P77" s="440"/>
      <c r="Q77" s="162"/>
      <c r="R77" s="163"/>
      <c r="S77" s="168"/>
      <c r="T77" s="165"/>
      <c r="U77" s="224"/>
      <c r="V77" s="167"/>
      <c r="W77" s="167"/>
      <c r="X77" s="167"/>
    </row>
    <row r="78" spans="1:24" ht="66" customHeight="1" x14ac:dyDescent="0.2">
      <c r="A78" s="246" t="s">
        <v>150</v>
      </c>
      <c r="B78" s="225">
        <f t="shared" si="8"/>
        <v>60</v>
      </c>
      <c r="C78" s="359" t="s">
        <v>357</v>
      </c>
      <c r="D78" s="198" t="s">
        <v>358</v>
      </c>
      <c r="E78" s="247" t="s">
        <v>33</v>
      </c>
      <c r="F78" s="153">
        <v>500</v>
      </c>
      <c r="G78" s="154"/>
      <c r="H78" s="155"/>
      <c r="I78" s="156">
        <v>0.06</v>
      </c>
      <c r="J78" s="203">
        <f t="shared" si="0"/>
        <v>0</v>
      </c>
      <c r="K78" s="173"/>
      <c r="L78" s="172"/>
      <c r="M78" s="173"/>
      <c r="N78" s="204"/>
      <c r="O78" s="205">
        <f t="shared" si="9"/>
        <v>0</v>
      </c>
      <c r="P78" s="440"/>
      <c r="Q78" s="162"/>
      <c r="R78" s="163"/>
      <c r="S78" s="168"/>
      <c r="T78" s="174"/>
      <c r="U78" s="244"/>
      <c r="V78" s="167"/>
      <c r="W78" s="167"/>
      <c r="X78" s="167"/>
    </row>
    <row r="79" spans="1:24" ht="46.5" customHeight="1" x14ac:dyDescent="0.2">
      <c r="A79" s="246" t="s">
        <v>174</v>
      </c>
      <c r="B79" s="225">
        <f t="shared" si="8"/>
        <v>61</v>
      </c>
      <c r="C79" s="359" t="s">
        <v>343</v>
      </c>
      <c r="D79" s="198" t="s">
        <v>344</v>
      </c>
      <c r="E79" s="247" t="s">
        <v>33</v>
      </c>
      <c r="F79" s="153">
        <v>12100</v>
      </c>
      <c r="G79" s="154"/>
      <c r="H79" s="155"/>
      <c r="I79" s="156">
        <v>1.06</v>
      </c>
      <c r="J79" s="203">
        <f t="shared" si="0"/>
        <v>0</v>
      </c>
      <c r="K79" s="160"/>
      <c r="L79" s="159"/>
      <c r="M79" s="160"/>
      <c r="N79" s="204"/>
      <c r="O79" s="205">
        <f t="shared" si="9"/>
        <v>0</v>
      </c>
      <c r="P79" s="440"/>
      <c r="Q79" s="162"/>
      <c r="R79" s="163"/>
      <c r="S79" s="168"/>
      <c r="T79" s="174"/>
      <c r="U79" s="244"/>
      <c r="V79" s="167"/>
      <c r="W79" s="167"/>
      <c r="X79" s="167"/>
    </row>
    <row r="80" spans="1:24" ht="44.25" customHeight="1" x14ac:dyDescent="0.2">
      <c r="A80" s="246" t="s">
        <v>175</v>
      </c>
      <c r="B80" s="225">
        <f t="shared" si="8"/>
        <v>62</v>
      </c>
      <c r="C80" s="359" t="s">
        <v>345</v>
      </c>
      <c r="D80" s="198" t="s">
        <v>338</v>
      </c>
      <c r="E80" s="247" t="s">
        <v>33</v>
      </c>
      <c r="F80" s="153">
        <v>15900</v>
      </c>
      <c r="G80" s="154"/>
      <c r="H80" s="155"/>
      <c r="I80" s="156">
        <v>1.4</v>
      </c>
      <c r="J80" s="203">
        <f t="shared" si="0"/>
        <v>0</v>
      </c>
      <c r="K80" s="160"/>
      <c r="L80" s="159"/>
      <c r="M80" s="248"/>
      <c r="N80" s="204"/>
      <c r="O80" s="205">
        <f t="shared" si="9"/>
        <v>0</v>
      </c>
      <c r="P80" s="440"/>
      <c r="Q80" s="162"/>
      <c r="R80" s="163"/>
      <c r="S80" s="168"/>
      <c r="T80" s="169"/>
      <c r="U80" s="244"/>
      <c r="V80" s="167"/>
      <c r="W80" s="167"/>
      <c r="X80" s="167"/>
    </row>
    <row r="81" spans="1:24" ht="49.5" customHeight="1" x14ac:dyDescent="0.2">
      <c r="A81" s="246" t="s">
        <v>151</v>
      </c>
      <c r="B81" s="225">
        <f t="shared" si="8"/>
        <v>63</v>
      </c>
      <c r="C81" s="359" t="s">
        <v>359</v>
      </c>
      <c r="D81" s="198" t="s">
        <v>360</v>
      </c>
      <c r="E81" s="245" t="s">
        <v>33</v>
      </c>
      <c r="F81" s="153">
        <v>2800</v>
      </c>
      <c r="G81" s="154"/>
      <c r="H81" s="155"/>
      <c r="I81" s="156">
        <v>0.25</v>
      </c>
      <c r="J81" s="203">
        <f t="shared" si="0"/>
        <v>0</v>
      </c>
      <c r="K81" s="160"/>
      <c r="L81" s="159"/>
      <c r="M81" s="160"/>
      <c r="N81" s="204"/>
      <c r="O81" s="205">
        <f t="shared" si="9"/>
        <v>0</v>
      </c>
      <c r="P81" s="440"/>
      <c r="Q81" s="162"/>
      <c r="R81" s="163"/>
      <c r="S81" s="168"/>
      <c r="T81" s="169"/>
      <c r="U81" s="244"/>
      <c r="V81" s="167"/>
      <c r="W81" s="167"/>
      <c r="X81" s="167"/>
    </row>
    <row r="82" spans="1:24" ht="77.25" customHeight="1" x14ac:dyDescent="0.2">
      <c r="A82" s="206" t="s">
        <v>166</v>
      </c>
      <c r="B82" s="225">
        <f t="shared" si="8"/>
        <v>64</v>
      </c>
      <c r="C82" s="359" t="s">
        <v>333</v>
      </c>
      <c r="D82" s="198" t="s">
        <v>268</v>
      </c>
      <c r="E82" s="247" t="s">
        <v>33</v>
      </c>
      <c r="F82" s="153">
        <v>6600</v>
      </c>
      <c r="G82" s="154"/>
      <c r="H82" s="155"/>
      <c r="I82" s="156">
        <v>0.67</v>
      </c>
      <c r="J82" s="203">
        <f t="shared" si="0"/>
        <v>0</v>
      </c>
      <c r="K82" s="160"/>
      <c r="L82" s="159"/>
      <c r="M82" s="160"/>
      <c r="N82" s="204"/>
      <c r="O82" s="205">
        <f t="shared" si="9"/>
        <v>0</v>
      </c>
      <c r="P82" s="440"/>
      <c r="Q82" s="162"/>
      <c r="R82" s="163"/>
      <c r="S82" s="168"/>
      <c r="T82" s="169"/>
      <c r="U82" s="244"/>
      <c r="V82" s="167"/>
      <c r="W82" s="167"/>
      <c r="X82" s="167"/>
    </row>
    <row r="83" spans="1:24" ht="54" customHeight="1" x14ac:dyDescent="0.2">
      <c r="A83" s="206" t="s">
        <v>168</v>
      </c>
      <c r="B83" s="225">
        <f t="shared" si="8"/>
        <v>65</v>
      </c>
      <c r="C83" s="360" t="s">
        <v>167</v>
      </c>
      <c r="D83" s="198" t="s">
        <v>334</v>
      </c>
      <c r="E83" s="243" t="s">
        <v>33</v>
      </c>
      <c r="F83" s="153">
        <v>1600</v>
      </c>
      <c r="G83" s="154"/>
      <c r="H83" s="155"/>
      <c r="I83" s="156">
        <v>0.13</v>
      </c>
      <c r="J83" s="203">
        <f t="shared" si="0"/>
        <v>0</v>
      </c>
      <c r="K83" s="173"/>
      <c r="L83" s="172"/>
      <c r="M83" s="173"/>
      <c r="N83" s="204"/>
      <c r="O83" s="205">
        <f t="shared" si="9"/>
        <v>0</v>
      </c>
      <c r="P83" s="440"/>
      <c r="Q83" s="162"/>
      <c r="R83" s="163"/>
      <c r="S83" s="168"/>
      <c r="T83" s="174"/>
      <c r="U83" s="244"/>
      <c r="V83" s="167"/>
      <c r="W83" s="167"/>
      <c r="X83" s="167"/>
    </row>
    <row r="84" spans="1:24" ht="45.75" customHeight="1" x14ac:dyDescent="0.2">
      <c r="A84" s="206" t="s">
        <v>171</v>
      </c>
      <c r="B84" s="225">
        <v>66</v>
      </c>
      <c r="C84" s="362" t="s">
        <v>337</v>
      </c>
      <c r="D84" s="251" t="s">
        <v>338</v>
      </c>
      <c r="E84" s="245" t="s">
        <v>33</v>
      </c>
      <c r="F84" s="153">
        <v>11700</v>
      </c>
      <c r="G84" s="154"/>
      <c r="H84" s="155"/>
      <c r="I84" s="156">
        <v>1.22</v>
      </c>
      <c r="J84" s="203">
        <f t="shared" ref="J84:J87" si="10">IF(N84&gt;0,I84,0)</f>
        <v>0</v>
      </c>
      <c r="K84" s="160"/>
      <c r="L84" s="250"/>
      <c r="M84" s="160"/>
      <c r="N84" s="204"/>
      <c r="O84" s="205">
        <f t="shared" si="9"/>
        <v>0</v>
      </c>
      <c r="P84" s="440"/>
      <c r="Q84" s="162"/>
      <c r="R84" s="163"/>
      <c r="S84" s="168"/>
      <c r="T84" s="209"/>
      <c r="U84" s="244"/>
      <c r="V84" s="167"/>
      <c r="W84" s="167"/>
      <c r="X84" s="167"/>
    </row>
    <row r="85" spans="1:24" ht="56.25" customHeight="1" x14ac:dyDescent="0.2">
      <c r="A85" s="206" t="s">
        <v>172</v>
      </c>
      <c r="B85" s="225">
        <f t="shared" si="8"/>
        <v>67</v>
      </c>
      <c r="C85" s="359" t="s">
        <v>341</v>
      </c>
      <c r="D85" s="198" t="s">
        <v>298</v>
      </c>
      <c r="E85" s="243" t="s">
        <v>33</v>
      </c>
      <c r="F85" s="153">
        <v>6200</v>
      </c>
      <c r="G85" s="154"/>
      <c r="H85" s="155"/>
      <c r="I85" s="156">
        <v>0.59</v>
      </c>
      <c r="J85" s="203">
        <f t="shared" si="10"/>
        <v>0</v>
      </c>
      <c r="K85" s="160"/>
      <c r="L85" s="250"/>
      <c r="M85" s="160"/>
      <c r="N85" s="204"/>
      <c r="O85" s="205">
        <f t="shared" si="9"/>
        <v>0</v>
      </c>
      <c r="P85" s="440"/>
      <c r="Q85" s="162"/>
      <c r="R85" s="163"/>
      <c r="S85" s="168"/>
      <c r="T85" s="169"/>
      <c r="U85" s="244"/>
      <c r="V85" s="167"/>
      <c r="W85" s="167"/>
      <c r="X85" s="167"/>
    </row>
    <row r="86" spans="1:24" ht="58.5" customHeight="1" x14ac:dyDescent="0.2">
      <c r="A86" s="206" t="s">
        <v>173</v>
      </c>
      <c r="B86" s="225">
        <f t="shared" si="8"/>
        <v>68</v>
      </c>
      <c r="C86" s="359" t="s">
        <v>342</v>
      </c>
      <c r="D86" s="198" t="s">
        <v>298</v>
      </c>
      <c r="E86" s="247" t="s">
        <v>33</v>
      </c>
      <c r="F86" s="153">
        <v>4300</v>
      </c>
      <c r="G86" s="154"/>
      <c r="H86" s="155"/>
      <c r="I86" s="156">
        <v>0.4</v>
      </c>
      <c r="J86" s="203">
        <f t="shared" si="10"/>
        <v>0</v>
      </c>
      <c r="K86" s="160"/>
      <c r="L86" s="252"/>
      <c r="M86" s="160"/>
      <c r="N86" s="204"/>
      <c r="O86" s="205">
        <f t="shared" si="9"/>
        <v>0</v>
      </c>
      <c r="P86" s="440"/>
      <c r="Q86" s="162"/>
      <c r="R86" s="163"/>
      <c r="S86" s="168"/>
      <c r="T86" s="169"/>
      <c r="U86" s="244"/>
      <c r="V86" s="167"/>
      <c r="W86" s="167"/>
      <c r="X86" s="167"/>
    </row>
    <row r="87" spans="1:24" ht="48.75" customHeight="1" thickBot="1" x14ac:dyDescent="0.25">
      <c r="A87" s="210" t="s">
        <v>188</v>
      </c>
      <c r="B87" s="225">
        <f t="shared" si="8"/>
        <v>69</v>
      </c>
      <c r="C87" s="371" t="s">
        <v>351</v>
      </c>
      <c r="D87" s="253" t="s">
        <v>352</v>
      </c>
      <c r="E87" s="254" t="s">
        <v>33</v>
      </c>
      <c r="F87" s="211">
        <v>10200</v>
      </c>
      <c r="G87" s="232"/>
      <c r="H87" s="212"/>
      <c r="I87" s="255">
        <v>0.59</v>
      </c>
      <c r="J87" s="203">
        <f t="shared" si="10"/>
        <v>0</v>
      </c>
      <c r="K87" s="256"/>
      <c r="L87" s="257"/>
      <c r="M87" s="258"/>
      <c r="N87" s="259"/>
      <c r="O87" s="213">
        <f t="shared" si="9"/>
        <v>0</v>
      </c>
      <c r="P87" s="442"/>
      <c r="Q87" s="162"/>
      <c r="R87" s="163"/>
      <c r="S87" s="168"/>
      <c r="T87" s="169"/>
      <c r="U87" s="244"/>
      <c r="V87" s="167"/>
      <c r="W87" s="167"/>
      <c r="X87" s="167"/>
    </row>
    <row r="88" spans="1:24" ht="24" customHeight="1" thickBot="1" x14ac:dyDescent="0.25">
      <c r="A88" s="392" t="s">
        <v>50</v>
      </c>
      <c r="B88" s="393"/>
      <c r="C88" s="394"/>
      <c r="D88" s="260"/>
      <c r="E88" s="124"/>
      <c r="F88" s="124"/>
      <c r="G88" s="233"/>
      <c r="H88" s="233"/>
      <c r="I88" s="180"/>
      <c r="J88" s="126"/>
      <c r="K88" s="181"/>
      <c r="L88" s="182"/>
      <c r="M88" s="181"/>
      <c r="N88" s="183"/>
      <c r="O88" s="130"/>
      <c r="P88" s="431"/>
      <c r="Q88" s="184"/>
      <c r="R88" s="185"/>
      <c r="S88" s="186"/>
      <c r="T88" s="217"/>
      <c r="U88" s="218"/>
      <c r="V88" s="219"/>
      <c r="W88" s="219"/>
      <c r="X88" s="219"/>
    </row>
    <row r="89" spans="1:24" ht="39.75" customHeight="1" thickBot="1" x14ac:dyDescent="0.25">
      <c r="A89" s="235" t="s">
        <v>236</v>
      </c>
      <c r="B89" s="236">
        <v>70</v>
      </c>
      <c r="C89" s="385" t="s">
        <v>237</v>
      </c>
      <c r="D89" s="237" t="s">
        <v>238</v>
      </c>
      <c r="E89" s="261" t="s">
        <v>33</v>
      </c>
      <c r="F89" s="136">
        <v>2270</v>
      </c>
      <c r="G89" s="137"/>
      <c r="H89" s="138"/>
      <c r="I89" s="139">
        <v>0.04</v>
      </c>
      <c r="J89" s="262">
        <f t="shared" ref="J89:J109" si="11">IF(N89&gt;0,I89,0)</f>
        <v>0</v>
      </c>
      <c r="K89" s="141" t="s">
        <v>215</v>
      </c>
      <c r="L89" s="140" t="s">
        <v>215</v>
      </c>
      <c r="M89" s="141" t="s">
        <v>215</v>
      </c>
      <c r="N89" s="142"/>
      <c r="O89" s="143">
        <f t="shared" si="5"/>
        <v>0</v>
      </c>
      <c r="P89" s="434"/>
      <c r="Q89" s="144" t="s">
        <v>215</v>
      </c>
      <c r="R89" s="145" t="s">
        <v>215</v>
      </c>
      <c r="S89" s="263" t="s">
        <v>215</v>
      </c>
      <c r="T89" s="264" t="s">
        <v>215</v>
      </c>
      <c r="U89" s="265"/>
      <c r="V89" s="149" t="s">
        <v>215</v>
      </c>
      <c r="W89" s="149"/>
      <c r="X89" s="149" t="s">
        <v>215</v>
      </c>
    </row>
    <row r="90" spans="1:24" ht="39.75" customHeight="1" x14ac:dyDescent="0.2">
      <c r="A90" s="235" t="s">
        <v>85</v>
      </c>
      <c r="B90" s="236">
        <v>71</v>
      </c>
      <c r="C90" s="382" t="s">
        <v>239</v>
      </c>
      <c r="D90" s="237" t="s">
        <v>240</v>
      </c>
      <c r="E90" s="261" t="s">
        <v>33</v>
      </c>
      <c r="F90" s="136">
        <v>1500</v>
      </c>
      <c r="G90" s="137"/>
      <c r="H90" s="138"/>
      <c r="I90" s="139">
        <v>0.06</v>
      </c>
      <c r="J90" s="262">
        <f t="shared" ref="J90" si="12">IF(N90&gt;0,I90,0)</f>
        <v>0</v>
      </c>
      <c r="K90" s="141" t="s">
        <v>215</v>
      </c>
      <c r="L90" s="140" t="s">
        <v>215</v>
      </c>
      <c r="M90" s="141" t="s">
        <v>215</v>
      </c>
      <c r="N90" s="142"/>
      <c r="O90" s="143">
        <f t="shared" ref="O90" si="13">SUM(F90*N90)</f>
        <v>0</v>
      </c>
      <c r="P90" s="434"/>
      <c r="Q90" s="144" t="s">
        <v>215</v>
      </c>
      <c r="R90" s="145" t="s">
        <v>215</v>
      </c>
      <c r="S90" s="263" t="s">
        <v>215</v>
      </c>
      <c r="T90" s="264" t="s">
        <v>215</v>
      </c>
      <c r="U90" s="265"/>
      <c r="V90" s="149" t="s">
        <v>215</v>
      </c>
      <c r="W90" s="149" t="s">
        <v>215</v>
      </c>
      <c r="X90" s="149" t="s">
        <v>215</v>
      </c>
    </row>
    <row r="91" spans="1:24" ht="59.25" customHeight="1" x14ac:dyDescent="0.2">
      <c r="A91" s="206" t="s">
        <v>102</v>
      </c>
      <c r="B91" s="225">
        <v>72</v>
      </c>
      <c r="C91" s="359" t="s">
        <v>101</v>
      </c>
      <c r="D91" s="198" t="s">
        <v>251</v>
      </c>
      <c r="E91" s="266" t="s">
        <v>33</v>
      </c>
      <c r="F91" s="153">
        <v>8700</v>
      </c>
      <c r="G91" s="154"/>
      <c r="H91" s="155"/>
      <c r="I91" s="156">
        <v>0.54</v>
      </c>
      <c r="J91" s="203">
        <f t="shared" si="11"/>
        <v>0</v>
      </c>
      <c r="K91" s="160"/>
      <c r="L91" s="159"/>
      <c r="M91" s="160"/>
      <c r="N91" s="142"/>
      <c r="O91" s="161">
        <f>SUM(F91*N91)</f>
        <v>0</v>
      </c>
      <c r="P91" s="436"/>
      <c r="Q91" s="162"/>
      <c r="R91" s="163"/>
      <c r="S91" s="168"/>
      <c r="T91" s="169"/>
      <c r="U91" s="244"/>
      <c r="V91" s="167"/>
      <c r="W91" s="167"/>
      <c r="X91" s="167"/>
    </row>
    <row r="92" spans="1:24" ht="66.75" customHeight="1" x14ac:dyDescent="0.2">
      <c r="A92" s="206" t="s">
        <v>103</v>
      </c>
      <c r="B92" s="225">
        <f t="shared" ref="B92:B107" si="14">B91+1</f>
        <v>73</v>
      </c>
      <c r="C92" s="359" t="s">
        <v>253</v>
      </c>
      <c r="D92" s="198" t="s">
        <v>254</v>
      </c>
      <c r="E92" s="266" t="s">
        <v>33</v>
      </c>
      <c r="F92" s="153">
        <v>4500</v>
      </c>
      <c r="G92" s="154"/>
      <c r="H92" s="155"/>
      <c r="I92" s="156">
        <v>0.28999999999999998</v>
      </c>
      <c r="J92" s="203">
        <f t="shared" si="11"/>
        <v>0</v>
      </c>
      <c r="K92" s="160"/>
      <c r="L92" s="159"/>
      <c r="M92" s="160"/>
      <c r="N92" s="142"/>
      <c r="O92" s="161">
        <f t="shared" ref="O92:O107" si="15">SUM(F92*N92)</f>
        <v>0</v>
      </c>
      <c r="P92" s="436"/>
      <c r="Q92" s="162"/>
      <c r="R92" s="163"/>
      <c r="S92" s="168"/>
      <c r="T92" s="169"/>
      <c r="U92" s="244"/>
      <c r="V92" s="167"/>
      <c r="W92" s="167"/>
      <c r="X92" s="167"/>
    </row>
    <row r="93" spans="1:24" ht="48" customHeight="1" x14ac:dyDescent="0.2">
      <c r="A93" s="246" t="s">
        <v>114</v>
      </c>
      <c r="B93" s="225">
        <f t="shared" si="14"/>
        <v>74</v>
      </c>
      <c r="C93" s="359" t="s">
        <v>271</v>
      </c>
      <c r="D93" s="198" t="s">
        <v>272</v>
      </c>
      <c r="E93" s="199" t="s">
        <v>33</v>
      </c>
      <c r="F93" s="153">
        <v>11400</v>
      </c>
      <c r="G93" s="154"/>
      <c r="H93" s="155"/>
      <c r="I93" s="156">
        <v>0.75</v>
      </c>
      <c r="J93" s="203">
        <f t="shared" si="11"/>
        <v>0</v>
      </c>
      <c r="K93" s="160"/>
      <c r="L93" s="159"/>
      <c r="M93" s="160"/>
      <c r="N93" s="142"/>
      <c r="O93" s="161">
        <f t="shared" si="15"/>
        <v>0</v>
      </c>
      <c r="P93" s="436"/>
      <c r="Q93" s="162"/>
      <c r="R93" s="163"/>
      <c r="S93" s="168"/>
      <c r="T93" s="169"/>
      <c r="U93" s="244"/>
      <c r="V93" s="167"/>
      <c r="W93" s="167"/>
      <c r="X93" s="167"/>
    </row>
    <row r="94" spans="1:24" ht="60" customHeight="1" x14ac:dyDescent="0.2">
      <c r="A94" s="246" t="s">
        <v>383</v>
      </c>
      <c r="B94" s="225">
        <f t="shared" si="14"/>
        <v>75</v>
      </c>
      <c r="C94" s="359" t="s">
        <v>381</v>
      </c>
      <c r="D94" s="198" t="s">
        <v>382</v>
      </c>
      <c r="E94" s="199" t="s">
        <v>33</v>
      </c>
      <c r="F94" s="153">
        <v>15700</v>
      </c>
      <c r="G94" s="154"/>
      <c r="H94" s="155"/>
      <c r="I94" s="156">
        <v>0.94</v>
      </c>
      <c r="J94" s="203">
        <f t="shared" si="11"/>
        <v>0</v>
      </c>
      <c r="K94" s="160"/>
      <c r="L94" s="159"/>
      <c r="M94" s="172"/>
      <c r="N94" s="142"/>
      <c r="O94" s="161">
        <f t="shared" si="15"/>
        <v>0</v>
      </c>
      <c r="P94" s="436"/>
      <c r="Q94" s="162"/>
      <c r="R94" s="163"/>
      <c r="S94" s="168"/>
      <c r="T94" s="169"/>
      <c r="U94" s="224"/>
      <c r="V94" s="167"/>
      <c r="W94" s="167"/>
      <c r="X94" s="167"/>
    </row>
    <row r="95" spans="1:24" ht="47.25" customHeight="1" x14ac:dyDescent="0.2">
      <c r="A95" s="246" t="s">
        <v>180</v>
      </c>
      <c r="B95" s="225">
        <f t="shared" si="14"/>
        <v>76</v>
      </c>
      <c r="C95" s="359" t="s">
        <v>179</v>
      </c>
      <c r="D95" s="198" t="s">
        <v>294</v>
      </c>
      <c r="E95" s="199" t="s">
        <v>33</v>
      </c>
      <c r="F95" s="153">
        <v>5000</v>
      </c>
      <c r="G95" s="154"/>
      <c r="H95" s="155"/>
      <c r="I95" s="156">
        <v>0.26</v>
      </c>
      <c r="J95" s="203">
        <f t="shared" si="11"/>
        <v>0</v>
      </c>
      <c r="K95" s="160"/>
      <c r="L95" s="159"/>
      <c r="M95" s="160"/>
      <c r="N95" s="142"/>
      <c r="O95" s="161">
        <f t="shared" si="15"/>
        <v>0</v>
      </c>
      <c r="P95" s="436"/>
      <c r="Q95" s="162"/>
      <c r="R95" s="163"/>
      <c r="S95" s="168"/>
      <c r="T95" s="169"/>
      <c r="U95" s="244"/>
      <c r="V95" s="167"/>
      <c r="W95" s="167"/>
      <c r="X95" s="167"/>
    </row>
    <row r="96" spans="1:24" ht="48.75" customHeight="1" x14ac:dyDescent="0.2">
      <c r="A96" s="206" t="s">
        <v>184</v>
      </c>
      <c r="B96" s="225">
        <f t="shared" si="14"/>
        <v>77</v>
      </c>
      <c r="C96" s="359" t="s">
        <v>183</v>
      </c>
      <c r="D96" s="198" t="s">
        <v>348</v>
      </c>
      <c r="E96" s="266" t="s">
        <v>33</v>
      </c>
      <c r="F96" s="153">
        <v>5000</v>
      </c>
      <c r="G96" s="154"/>
      <c r="H96" s="155"/>
      <c r="I96" s="156">
        <v>0.25</v>
      </c>
      <c r="J96" s="203">
        <f t="shared" si="11"/>
        <v>0</v>
      </c>
      <c r="K96" s="160"/>
      <c r="L96" s="159"/>
      <c r="M96" s="160"/>
      <c r="N96" s="142"/>
      <c r="O96" s="161">
        <f t="shared" si="15"/>
        <v>0</v>
      </c>
      <c r="P96" s="436"/>
      <c r="Q96" s="162"/>
      <c r="R96" s="163"/>
      <c r="S96" s="168"/>
      <c r="T96" s="169"/>
      <c r="U96" s="244"/>
      <c r="V96" s="167"/>
      <c r="W96" s="167"/>
      <c r="X96" s="167"/>
    </row>
    <row r="97" spans="1:24" ht="52.5" customHeight="1" x14ac:dyDescent="0.2">
      <c r="A97" s="246" t="s">
        <v>185</v>
      </c>
      <c r="B97" s="225">
        <f t="shared" si="14"/>
        <v>78</v>
      </c>
      <c r="C97" s="359" t="s">
        <v>353</v>
      </c>
      <c r="D97" s="198" t="s">
        <v>354</v>
      </c>
      <c r="E97" s="199" t="s">
        <v>33</v>
      </c>
      <c r="F97" s="200">
        <v>3450</v>
      </c>
      <c r="G97" s="154"/>
      <c r="H97" s="155"/>
      <c r="I97" s="156">
        <v>0.18</v>
      </c>
      <c r="J97" s="203">
        <f t="shared" si="11"/>
        <v>0</v>
      </c>
      <c r="K97" s="160"/>
      <c r="L97" s="159"/>
      <c r="M97" s="160"/>
      <c r="N97" s="142"/>
      <c r="O97" s="161">
        <f t="shared" si="15"/>
        <v>0</v>
      </c>
      <c r="P97" s="436"/>
      <c r="Q97" s="162"/>
      <c r="R97" s="163"/>
      <c r="S97" s="168"/>
      <c r="T97" s="169"/>
      <c r="U97" s="244"/>
      <c r="V97" s="167"/>
      <c r="W97" s="167"/>
      <c r="X97" s="167"/>
    </row>
    <row r="98" spans="1:24" ht="47.25" customHeight="1" x14ac:dyDescent="0.2">
      <c r="A98" s="246" t="s">
        <v>187</v>
      </c>
      <c r="B98" s="225">
        <f t="shared" si="14"/>
        <v>79</v>
      </c>
      <c r="C98" s="359" t="s">
        <v>186</v>
      </c>
      <c r="D98" s="198" t="s">
        <v>296</v>
      </c>
      <c r="E98" s="199" t="s">
        <v>33</v>
      </c>
      <c r="F98" s="200">
        <v>1600</v>
      </c>
      <c r="G98" s="154"/>
      <c r="H98" s="155" t="s">
        <v>215</v>
      </c>
      <c r="I98" s="156">
        <v>0.1</v>
      </c>
      <c r="J98" s="203">
        <f t="shared" si="11"/>
        <v>0</v>
      </c>
      <c r="K98" s="160" t="s">
        <v>215</v>
      </c>
      <c r="L98" s="159"/>
      <c r="M98" s="160"/>
      <c r="N98" s="142"/>
      <c r="O98" s="161">
        <f t="shared" si="15"/>
        <v>0</v>
      </c>
      <c r="P98" s="436"/>
      <c r="Q98" s="162"/>
      <c r="R98" s="163"/>
      <c r="S98" s="168"/>
      <c r="T98" s="169"/>
      <c r="U98" s="244"/>
      <c r="V98" s="167"/>
      <c r="W98" s="167"/>
      <c r="X98" s="167"/>
    </row>
    <row r="99" spans="1:24" ht="49.5" customHeight="1" x14ac:dyDescent="0.2">
      <c r="A99" s="246" t="s">
        <v>104</v>
      </c>
      <c r="B99" s="225">
        <f t="shared" si="14"/>
        <v>80</v>
      </c>
      <c r="C99" s="359" t="s">
        <v>255</v>
      </c>
      <c r="D99" s="198" t="s">
        <v>256</v>
      </c>
      <c r="E99" s="199" t="s">
        <v>33</v>
      </c>
      <c r="F99" s="200">
        <v>25000</v>
      </c>
      <c r="G99" s="154"/>
      <c r="H99" s="155"/>
      <c r="I99" s="156">
        <v>1.93</v>
      </c>
      <c r="J99" s="203">
        <f t="shared" si="11"/>
        <v>0</v>
      </c>
      <c r="K99" s="160"/>
      <c r="L99" s="159"/>
      <c r="M99" s="160"/>
      <c r="N99" s="142"/>
      <c r="O99" s="161">
        <f t="shared" si="15"/>
        <v>0</v>
      </c>
      <c r="P99" s="436"/>
      <c r="Q99" s="162"/>
      <c r="R99" s="163"/>
      <c r="S99" s="168"/>
      <c r="T99" s="169"/>
      <c r="U99" s="244"/>
      <c r="V99" s="167"/>
      <c r="W99" s="167"/>
      <c r="X99" s="167"/>
    </row>
    <row r="100" spans="1:24" ht="64.5" customHeight="1" x14ac:dyDescent="0.2">
      <c r="A100" s="246" t="s">
        <v>105</v>
      </c>
      <c r="B100" s="225">
        <f t="shared" si="14"/>
        <v>81</v>
      </c>
      <c r="C100" s="359" t="s">
        <v>257</v>
      </c>
      <c r="D100" s="198" t="s">
        <v>235</v>
      </c>
      <c r="E100" s="199" t="s">
        <v>33</v>
      </c>
      <c r="F100" s="200">
        <v>29300</v>
      </c>
      <c r="G100" s="154"/>
      <c r="H100" s="155"/>
      <c r="I100" s="156">
        <v>2.2599999999999998</v>
      </c>
      <c r="J100" s="203">
        <f t="shared" si="11"/>
        <v>0</v>
      </c>
      <c r="K100" s="173"/>
      <c r="L100" s="172"/>
      <c r="M100" s="173"/>
      <c r="N100" s="142"/>
      <c r="O100" s="161">
        <f t="shared" si="15"/>
        <v>0</v>
      </c>
      <c r="P100" s="436"/>
      <c r="Q100" s="162"/>
      <c r="R100" s="163"/>
      <c r="S100" s="168"/>
      <c r="T100" s="169"/>
      <c r="U100" s="244"/>
      <c r="V100" s="167"/>
      <c r="W100" s="167"/>
      <c r="X100" s="167"/>
    </row>
    <row r="101" spans="1:24" ht="54" customHeight="1" x14ac:dyDescent="0.2">
      <c r="A101" s="246" t="s">
        <v>386</v>
      </c>
      <c r="B101" s="225">
        <f t="shared" si="14"/>
        <v>82</v>
      </c>
      <c r="C101" s="359" t="s">
        <v>384</v>
      </c>
      <c r="D101" s="198" t="s">
        <v>385</v>
      </c>
      <c r="E101" s="199" t="s">
        <v>33</v>
      </c>
      <c r="F101" s="153">
        <v>7300</v>
      </c>
      <c r="G101" s="154"/>
      <c r="H101" s="155"/>
      <c r="I101" s="156">
        <v>0.43</v>
      </c>
      <c r="J101" s="203">
        <f t="shared" si="11"/>
        <v>0</v>
      </c>
      <c r="K101" s="173"/>
      <c r="L101" s="172"/>
      <c r="M101" s="173"/>
      <c r="N101" s="142"/>
      <c r="O101" s="161">
        <f t="shared" si="15"/>
        <v>0</v>
      </c>
      <c r="P101" s="436"/>
      <c r="Q101" s="162"/>
      <c r="R101" s="163"/>
      <c r="S101" s="168"/>
      <c r="T101" s="174"/>
      <c r="U101" s="244"/>
      <c r="V101" s="167"/>
      <c r="W101" s="167"/>
      <c r="X101" s="167"/>
    </row>
    <row r="102" spans="1:24" ht="51" customHeight="1" x14ac:dyDescent="0.2">
      <c r="A102" s="246" t="s">
        <v>106</v>
      </c>
      <c r="B102" s="225">
        <f t="shared" si="14"/>
        <v>83</v>
      </c>
      <c r="C102" s="359" t="s">
        <v>258</v>
      </c>
      <c r="D102" s="198" t="s">
        <v>259</v>
      </c>
      <c r="E102" s="199" t="s">
        <v>33</v>
      </c>
      <c r="F102" s="153">
        <v>7200</v>
      </c>
      <c r="G102" s="154"/>
      <c r="H102" s="155"/>
      <c r="I102" s="156">
        <v>0.49</v>
      </c>
      <c r="J102" s="203">
        <f t="shared" si="11"/>
        <v>0</v>
      </c>
      <c r="K102" s="173"/>
      <c r="L102" s="172"/>
      <c r="M102" s="173"/>
      <c r="N102" s="142"/>
      <c r="O102" s="161">
        <f t="shared" si="15"/>
        <v>0</v>
      </c>
      <c r="P102" s="436"/>
      <c r="Q102" s="162"/>
      <c r="R102" s="163"/>
      <c r="S102" s="168"/>
      <c r="T102" s="169"/>
      <c r="U102" s="244"/>
      <c r="V102" s="167"/>
      <c r="W102" s="167"/>
      <c r="X102" s="167"/>
    </row>
    <row r="103" spans="1:24" ht="60.75" customHeight="1" x14ac:dyDescent="0.2">
      <c r="A103" s="206" t="s">
        <v>107</v>
      </c>
      <c r="B103" s="225">
        <f t="shared" si="14"/>
        <v>84</v>
      </c>
      <c r="C103" s="359" t="s">
        <v>260</v>
      </c>
      <c r="D103" s="198" t="s">
        <v>262</v>
      </c>
      <c r="E103" s="267" t="s">
        <v>33</v>
      </c>
      <c r="F103" s="153">
        <v>61700</v>
      </c>
      <c r="G103" s="154"/>
      <c r="H103" s="155"/>
      <c r="I103" s="156">
        <v>3.53</v>
      </c>
      <c r="J103" s="203">
        <f t="shared" si="11"/>
        <v>0</v>
      </c>
      <c r="K103" s="173"/>
      <c r="L103" s="172"/>
      <c r="M103" s="173"/>
      <c r="N103" s="142"/>
      <c r="O103" s="161">
        <f t="shared" si="15"/>
        <v>0</v>
      </c>
      <c r="P103" s="436"/>
      <c r="Q103" s="162"/>
      <c r="R103" s="163"/>
      <c r="S103" s="168"/>
      <c r="T103" s="169"/>
      <c r="U103" s="244"/>
      <c r="V103" s="167"/>
      <c r="W103" s="167"/>
      <c r="X103" s="167"/>
    </row>
    <row r="104" spans="1:24" ht="60.75" customHeight="1" x14ac:dyDescent="0.2">
      <c r="A104" s="206" t="s">
        <v>108</v>
      </c>
      <c r="B104" s="225">
        <f t="shared" si="14"/>
        <v>85</v>
      </c>
      <c r="C104" s="359" t="s">
        <v>261</v>
      </c>
      <c r="D104" s="198" t="s">
        <v>263</v>
      </c>
      <c r="E104" s="267" t="s">
        <v>33</v>
      </c>
      <c r="F104" s="153">
        <v>12000</v>
      </c>
      <c r="G104" s="154"/>
      <c r="H104" s="155"/>
      <c r="I104" s="156">
        <v>0.69</v>
      </c>
      <c r="J104" s="203">
        <f t="shared" si="11"/>
        <v>0</v>
      </c>
      <c r="K104" s="173"/>
      <c r="L104" s="172"/>
      <c r="M104" s="173"/>
      <c r="N104" s="142"/>
      <c r="O104" s="161">
        <f t="shared" si="15"/>
        <v>0</v>
      </c>
      <c r="P104" s="436"/>
      <c r="Q104" s="162"/>
      <c r="R104" s="163"/>
      <c r="S104" s="168"/>
      <c r="T104" s="169"/>
      <c r="U104" s="244"/>
      <c r="V104" s="167"/>
      <c r="W104" s="167"/>
      <c r="X104" s="167"/>
    </row>
    <row r="105" spans="1:24" ht="66" customHeight="1" x14ac:dyDescent="0.2">
      <c r="A105" s="206" t="s">
        <v>109</v>
      </c>
      <c r="B105" s="225">
        <f t="shared" si="14"/>
        <v>86</v>
      </c>
      <c r="C105" s="359" t="s">
        <v>264</v>
      </c>
      <c r="D105" s="198" t="s">
        <v>265</v>
      </c>
      <c r="E105" s="267" t="s">
        <v>33</v>
      </c>
      <c r="F105" s="153">
        <v>7800</v>
      </c>
      <c r="G105" s="154"/>
      <c r="H105" s="155"/>
      <c r="I105" s="156">
        <v>0.53</v>
      </c>
      <c r="J105" s="203">
        <f t="shared" si="11"/>
        <v>0</v>
      </c>
      <c r="K105" s="160"/>
      <c r="L105" s="159"/>
      <c r="M105" s="160"/>
      <c r="N105" s="142"/>
      <c r="O105" s="161">
        <f t="shared" si="15"/>
        <v>0</v>
      </c>
      <c r="P105" s="436"/>
      <c r="Q105" s="162"/>
      <c r="R105" s="163"/>
      <c r="S105" s="168"/>
      <c r="T105" s="169"/>
      <c r="U105" s="244"/>
      <c r="V105" s="167"/>
      <c r="W105" s="167"/>
      <c r="X105" s="167"/>
    </row>
    <row r="106" spans="1:24" ht="57" customHeight="1" x14ac:dyDescent="0.2">
      <c r="A106" s="206" t="s">
        <v>190</v>
      </c>
      <c r="B106" s="225">
        <f t="shared" si="14"/>
        <v>87</v>
      </c>
      <c r="C106" s="359" t="s">
        <v>355</v>
      </c>
      <c r="D106" s="198" t="s">
        <v>265</v>
      </c>
      <c r="E106" s="267" t="s">
        <v>33</v>
      </c>
      <c r="F106" s="153">
        <v>4100</v>
      </c>
      <c r="G106" s="154"/>
      <c r="H106" s="155"/>
      <c r="I106" s="156">
        <v>0.31</v>
      </c>
      <c r="J106" s="203">
        <f t="shared" si="11"/>
        <v>0</v>
      </c>
      <c r="K106" s="160"/>
      <c r="L106" s="159"/>
      <c r="M106" s="160"/>
      <c r="N106" s="142"/>
      <c r="O106" s="161">
        <f t="shared" si="15"/>
        <v>0</v>
      </c>
      <c r="P106" s="436"/>
      <c r="Q106" s="162"/>
      <c r="R106" s="163"/>
      <c r="S106" s="168"/>
      <c r="T106" s="169"/>
      <c r="U106" s="244"/>
      <c r="V106" s="167"/>
      <c r="W106" s="167"/>
      <c r="X106" s="167"/>
    </row>
    <row r="107" spans="1:24" ht="67.5" customHeight="1" thickBot="1" x14ac:dyDescent="0.25">
      <c r="A107" s="206" t="s">
        <v>191</v>
      </c>
      <c r="B107" s="225">
        <f t="shared" si="14"/>
        <v>88</v>
      </c>
      <c r="C107" s="359" t="s">
        <v>356</v>
      </c>
      <c r="D107" s="198" t="s">
        <v>284</v>
      </c>
      <c r="E107" s="267" t="s">
        <v>33</v>
      </c>
      <c r="F107" s="153">
        <v>5100</v>
      </c>
      <c r="G107" s="232"/>
      <c r="H107" s="212" t="s">
        <v>215</v>
      </c>
      <c r="I107" s="156">
        <v>0.39</v>
      </c>
      <c r="J107" s="203">
        <f t="shared" si="11"/>
        <v>0</v>
      </c>
      <c r="K107" s="160"/>
      <c r="L107" s="250"/>
      <c r="M107" s="160"/>
      <c r="N107" s="142"/>
      <c r="O107" s="161">
        <f t="shared" si="15"/>
        <v>0</v>
      </c>
      <c r="P107" s="436"/>
      <c r="Q107" s="162"/>
      <c r="R107" s="163"/>
      <c r="S107" s="168"/>
      <c r="T107" s="169"/>
      <c r="U107" s="244"/>
      <c r="V107" s="167"/>
      <c r="W107" s="167"/>
      <c r="X107" s="167"/>
    </row>
    <row r="108" spans="1:24" ht="24" customHeight="1" thickBot="1" x14ac:dyDescent="0.25">
      <c r="A108" s="392" t="s">
        <v>51</v>
      </c>
      <c r="B108" s="393"/>
      <c r="C108" s="394"/>
      <c r="D108" s="260"/>
      <c r="E108" s="124"/>
      <c r="F108" s="124"/>
      <c r="G108" s="233"/>
      <c r="H108" s="234"/>
      <c r="I108" s="268"/>
      <c r="J108" s="126"/>
      <c r="K108" s="269"/>
      <c r="L108" s="182"/>
      <c r="M108" s="269"/>
      <c r="N108" s="270"/>
      <c r="O108" s="271"/>
      <c r="P108" s="431"/>
      <c r="Q108" s="184"/>
      <c r="R108" s="185"/>
      <c r="S108" s="186"/>
      <c r="T108" s="217"/>
      <c r="U108" s="218"/>
      <c r="V108" s="219"/>
      <c r="W108" s="219"/>
      <c r="X108" s="219"/>
    </row>
    <row r="109" spans="1:24" ht="42" customHeight="1" x14ac:dyDescent="0.2">
      <c r="A109" s="189" t="s">
        <v>83</v>
      </c>
      <c r="B109" s="236">
        <v>89</v>
      </c>
      <c r="C109" s="382" t="s">
        <v>82</v>
      </c>
      <c r="D109" s="237" t="s">
        <v>233</v>
      </c>
      <c r="E109" s="272" t="s">
        <v>33</v>
      </c>
      <c r="F109" s="273">
        <v>6410</v>
      </c>
      <c r="G109" s="274"/>
      <c r="H109" s="275"/>
      <c r="I109" s="276">
        <v>0.19</v>
      </c>
      <c r="J109" s="277">
        <f t="shared" si="11"/>
        <v>0</v>
      </c>
      <c r="K109" s="278"/>
      <c r="L109" s="159"/>
      <c r="M109" s="141"/>
      <c r="N109" s="191"/>
      <c r="O109" s="239">
        <f t="shared" si="5"/>
        <v>0</v>
      </c>
      <c r="P109" s="439"/>
      <c r="Q109" s="240"/>
      <c r="R109" s="193"/>
      <c r="S109" s="175"/>
      <c r="T109" s="241"/>
      <c r="U109" s="242"/>
      <c r="V109" s="149"/>
      <c r="W109" s="149"/>
      <c r="X109" s="149"/>
    </row>
    <row r="110" spans="1:24" ht="50.25" customHeight="1" x14ac:dyDescent="0.2">
      <c r="A110" s="196" t="s">
        <v>84</v>
      </c>
      <c r="B110" s="197">
        <f>B109+1</f>
        <v>90</v>
      </c>
      <c r="C110" s="361" t="s">
        <v>234</v>
      </c>
      <c r="D110" s="251" t="s">
        <v>235</v>
      </c>
      <c r="E110" s="279" t="s">
        <v>33</v>
      </c>
      <c r="F110" s="280">
        <v>17250</v>
      </c>
      <c r="G110" s="281"/>
      <c r="H110" s="282" t="s">
        <v>215</v>
      </c>
      <c r="I110" s="283">
        <v>0.59</v>
      </c>
      <c r="J110" s="284">
        <f>IF(N110&gt;0,I110,0)</f>
        <v>0</v>
      </c>
      <c r="K110" s="285" t="s">
        <v>215</v>
      </c>
      <c r="L110" s="250" t="s">
        <v>215</v>
      </c>
      <c r="M110" s="160" t="s">
        <v>215</v>
      </c>
      <c r="N110" s="204"/>
      <c r="O110" s="286">
        <f>SUM(F110*N110)</f>
        <v>0</v>
      </c>
      <c r="P110" s="439"/>
      <c r="Q110" s="240" t="s">
        <v>215</v>
      </c>
      <c r="R110" s="193" t="s">
        <v>215</v>
      </c>
      <c r="S110" s="194" t="s">
        <v>215</v>
      </c>
      <c r="T110" s="195" t="s">
        <v>215</v>
      </c>
      <c r="U110" s="224" t="s">
        <v>215</v>
      </c>
      <c r="V110" s="167"/>
      <c r="W110" s="167"/>
      <c r="X110" s="167" t="s">
        <v>215</v>
      </c>
    </row>
    <row r="111" spans="1:24" ht="41.25" customHeight="1" x14ac:dyDescent="0.2">
      <c r="A111" s="246" t="s">
        <v>87</v>
      </c>
      <c r="B111" s="197">
        <f t="shared" ref="B111:B124" si="16">B110+1</f>
        <v>91</v>
      </c>
      <c r="C111" s="359" t="s">
        <v>86</v>
      </c>
      <c r="D111" s="198" t="s">
        <v>241</v>
      </c>
      <c r="E111" s="199" t="s">
        <v>33</v>
      </c>
      <c r="F111" s="287">
        <v>2920</v>
      </c>
      <c r="G111" s="281"/>
      <c r="H111" s="282"/>
      <c r="I111" s="288">
        <v>0.15</v>
      </c>
      <c r="J111" s="284">
        <f t="shared" ref="J111:J124" si="17">IF(N111&gt;0,I111,0)</f>
        <v>0</v>
      </c>
      <c r="K111" s="289" t="s">
        <v>215</v>
      </c>
      <c r="L111" s="252" t="s">
        <v>215</v>
      </c>
      <c r="M111" s="290" t="s">
        <v>215</v>
      </c>
      <c r="N111" s="291"/>
      <c r="O111" s="286">
        <f t="shared" ref="O111:O124" si="18">SUM(F111*N111)</f>
        <v>0</v>
      </c>
      <c r="P111" s="439"/>
      <c r="Q111" s="162" t="s">
        <v>215</v>
      </c>
      <c r="R111" s="163" t="s">
        <v>215</v>
      </c>
      <c r="S111" s="168"/>
      <c r="T111" s="169" t="s">
        <v>215</v>
      </c>
      <c r="U111" s="224"/>
      <c r="V111" s="167"/>
      <c r="W111" s="167"/>
      <c r="X111" s="167"/>
    </row>
    <row r="112" spans="1:24" ht="40.5" customHeight="1" x14ac:dyDescent="0.2">
      <c r="A112" s="206" t="s">
        <v>91</v>
      </c>
      <c r="B112" s="197">
        <f t="shared" si="16"/>
        <v>92</v>
      </c>
      <c r="C112" s="359" t="s">
        <v>90</v>
      </c>
      <c r="D112" s="198" t="s">
        <v>243</v>
      </c>
      <c r="E112" s="292" t="s">
        <v>33</v>
      </c>
      <c r="F112" s="153">
        <v>2550</v>
      </c>
      <c r="G112" s="154"/>
      <c r="H112" s="155"/>
      <c r="I112" s="156">
        <v>0.13</v>
      </c>
      <c r="J112" s="284">
        <f t="shared" si="17"/>
        <v>0</v>
      </c>
      <c r="K112" s="293" t="s">
        <v>215</v>
      </c>
      <c r="L112" s="158" t="s">
        <v>215</v>
      </c>
      <c r="M112" s="293" t="s">
        <v>215</v>
      </c>
      <c r="N112" s="291"/>
      <c r="O112" s="286">
        <f t="shared" si="18"/>
        <v>0</v>
      </c>
      <c r="P112" s="439"/>
      <c r="Q112" s="162"/>
      <c r="R112" s="163"/>
      <c r="S112" s="168"/>
      <c r="T112" s="169"/>
      <c r="U112" s="224"/>
      <c r="V112" s="167"/>
      <c r="W112" s="167"/>
      <c r="X112" s="167"/>
    </row>
    <row r="113" spans="1:24" ht="38.25" customHeight="1" x14ac:dyDescent="0.2">
      <c r="A113" s="206" t="s">
        <v>92</v>
      </c>
      <c r="B113" s="197">
        <f t="shared" si="16"/>
        <v>93</v>
      </c>
      <c r="C113" s="359" t="s">
        <v>244</v>
      </c>
      <c r="D113" s="198" t="s">
        <v>245</v>
      </c>
      <c r="E113" s="292" t="s">
        <v>33</v>
      </c>
      <c r="F113" s="153">
        <v>2850</v>
      </c>
      <c r="G113" s="154"/>
      <c r="H113" s="155"/>
      <c r="I113" s="156">
        <v>0.24</v>
      </c>
      <c r="J113" s="284">
        <f t="shared" si="17"/>
        <v>0</v>
      </c>
      <c r="K113" s="293"/>
      <c r="L113" s="158"/>
      <c r="M113" s="293"/>
      <c r="N113" s="291"/>
      <c r="O113" s="286">
        <f t="shared" si="18"/>
        <v>0</v>
      </c>
      <c r="P113" s="439"/>
      <c r="Q113" s="162"/>
      <c r="R113" s="163"/>
      <c r="S113" s="168"/>
      <c r="T113" s="169"/>
      <c r="U113" s="224"/>
      <c r="V113" s="167"/>
      <c r="W113" s="167"/>
      <c r="X113" s="167"/>
    </row>
    <row r="114" spans="1:24" ht="43.5" customHeight="1" x14ac:dyDescent="0.2">
      <c r="A114" s="206" t="s">
        <v>368</v>
      </c>
      <c r="B114" s="197">
        <v>94</v>
      </c>
      <c r="C114" s="385" t="s">
        <v>367</v>
      </c>
      <c r="D114" s="198" t="s">
        <v>369</v>
      </c>
      <c r="E114" s="292" t="s">
        <v>33</v>
      </c>
      <c r="F114" s="153">
        <v>4000</v>
      </c>
      <c r="G114" s="154"/>
      <c r="H114" s="155"/>
      <c r="I114" s="156">
        <v>0.23</v>
      </c>
      <c r="J114" s="284">
        <f t="shared" si="17"/>
        <v>0</v>
      </c>
      <c r="K114" s="293"/>
      <c r="L114" s="158"/>
      <c r="M114" s="293"/>
      <c r="N114" s="291"/>
      <c r="O114" s="286">
        <f t="shared" si="18"/>
        <v>0</v>
      </c>
      <c r="P114" s="439"/>
      <c r="Q114" s="162"/>
      <c r="R114" s="163"/>
      <c r="S114" s="168"/>
      <c r="T114" s="169"/>
      <c r="U114" s="224"/>
      <c r="V114" s="167"/>
      <c r="W114" s="167"/>
      <c r="X114" s="167"/>
    </row>
    <row r="115" spans="1:24" ht="45" customHeight="1" x14ac:dyDescent="0.2">
      <c r="A115" s="206" t="s">
        <v>93</v>
      </c>
      <c r="B115" s="197">
        <f t="shared" si="16"/>
        <v>95</v>
      </c>
      <c r="C115" s="359" t="s">
        <v>246</v>
      </c>
      <c r="D115" s="198" t="s">
        <v>247</v>
      </c>
      <c r="E115" s="292" t="s">
        <v>33</v>
      </c>
      <c r="F115" s="153">
        <v>2300</v>
      </c>
      <c r="G115" s="154"/>
      <c r="H115" s="155"/>
      <c r="I115" s="156">
        <v>0.16</v>
      </c>
      <c r="J115" s="284">
        <f t="shared" si="17"/>
        <v>0</v>
      </c>
      <c r="K115" s="293"/>
      <c r="L115" s="158"/>
      <c r="M115" s="293"/>
      <c r="N115" s="291"/>
      <c r="O115" s="286">
        <f t="shared" si="18"/>
        <v>0</v>
      </c>
      <c r="P115" s="439"/>
      <c r="Q115" s="162"/>
      <c r="R115" s="163"/>
      <c r="S115" s="168"/>
      <c r="T115" s="169"/>
      <c r="U115" s="224"/>
      <c r="V115" s="167"/>
      <c r="W115" s="167"/>
      <c r="X115" s="167"/>
    </row>
    <row r="116" spans="1:24" ht="41.25" customHeight="1" x14ac:dyDescent="0.2">
      <c r="A116" s="206" t="s">
        <v>95</v>
      </c>
      <c r="B116" s="197">
        <f t="shared" si="16"/>
        <v>96</v>
      </c>
      <c r="C116" s="359" t="s">
        <v>94</v>
      </c>
      <c r="D116" s="198" t="s">
        <v>241</v>
      </c>
      <c r="E116" s="292" t="s">
        <v>33</v>
      </c>
      <c r="F116" s="153">
        <v>14400</v>
      </c>
      <c r="G116" s="154"/>
      <c r="H116" s="155"/>
      <c r="I116" s="156">
        <v>1.61</v>
      </c>
      <c r="J116" s="284">
        <f t="shared" si="17"/>
        <v>0</v>
      </c>
      <c r="K116" s="293"/>
      <c r="L116" s="158"/>
      <c r="M116" s="293"/>
      <c r="N116" s="291"/>
      <c r="O116" s="286">
        <f t="shared" si="18"/>
        <v>0</v>
      </c>
      <c r="P116" s="439"/>
      <c r="Q116" s="162"/>
      <c r="R116" s="163"/>
      <c r="S116" s="168"/>
      <c r="T116" s="169"/>
      <c r="U116" s="224"/>
      <c r="V116" s="167"/>
      <c r="W116" s="167"/>
      <c r="X116" s="167"/>
    </row>
    <row r="117" spans="1:24" ht="42" customHeight="1" x14ac:dyDescent="0.2">
      <c r="A117" s="206" t="s">
        <v>99</v>
      </c>
      <c r="B117" s="197">
        <f t="shared" si="16"/>
        <v>97</v>
      </c>
      <c r="C117" s="359" t="s">
        <v>98</v>
      </c>
      <c r="D117" s="198" t="s">
        <v>222</v>
      </c>
      <c r="E117" s="292" t="s">
        <v>33</v>
      </c>
      <c r="F117" s="153">
        <v>1650</v>
      </c>
      <c r="G117" s="154"/>
      <c r="H117" s="155"/>
      <c r="I117" s="156">
        <v>0.09</v>
      </c>
      <c r="J117" s="284">
        <f t="shared" si="17"/>
        <v>0</v>
      </c>
      <c r="K117" s="293"/>
      <c r="L117" s="158"/>
      <c r="M117" s="290"/>
      <c r="N117" s="291"/>
      <c r="O117" s="286">
        <f t="shared" si="18"/>
        <v>0</v>
      </c>
      <c r="P117" s="439"/>
      <c r="Q117" s="162"/>
      <c r="R117" s="163"/>
      <c r="S117" s="168"/>
      <c r="T117" s="169"/>
      <c r="U117" s="224"/>
      <c r="V117" s="167"/>
      <c r="W117" s="167"/>
      <c r="X117" s="167"/>
    </row>
    <row r="118" spans="1:24" ht="60.75" customHeight="1" x14ac:dyDescent="0.2">
      <c r="A118" s="246" t="s">
        <v>100</v>
      </c>
      <c r="B118" s="197">
        <f t="shared" si="16"/>
        <v>98</v>
      </c>
      <c r="C118" s="359" t="s">
        <v>249</v>
      </c>
      <c r="D118" s="294" t="s">
        <v>250</v>
      </c>
      <c r="E118" s="292" t="s">
        <v>33</v>
      </c>
      <c r="F118" s="153">
        <v>1215</v>
      </c>
      <c r="G118" s="154"/>
      <c r="H118" s="155"/>
      <c r="I118" s="156">
        <v>0.08</v>
      </c>
      <c r="J118" s="284">
        <f t="shared" si="17"/>
        <v>0</v>
      </c>
      <c r="K118" s="154"/>
      <c r="L118" s="158"/>
      <c r="M118" s="290"/>
      <c r="N118" s="291"/>
      <c r="O118" s="286">
        <f t="shared" si="18"/>
        <v>0</v>
      </c>
      <c r="P118" s="439"/>
      <c r="Q118" s="162"/>
      <c r="R118" s="163"/>
      <c r="S118" s="168"/>
      <c r="T118" s="169"/>
      <c r="U118" s="224"/>
      <c r="V118" s="167"/>
      <c r="W118" s="167"/>
      <c r="X118" s="167"/>
    </row>
    <row r="119" spans="1:24" ht="48.75" customHeight="1" x14ac:dyDescent="0.2">
      <c r="A119" s="246" t="s">
        <v>123</v>
      </c>
      <c r="B119" s="197">
        <f t="shared" si="16"/>
        <v>99</v>
      </c>
      <c r="C119" s="359" t="s">
        <v>283</v>
      </c>
      <c r="D119" s="294" t="s">
        <v>284</v>
      </c>
      <c r="E119" s="292" t="s">
        <v>33</v>
      </c>
      <c r="F119" s="153">
        <v>3380</v>
      </c>
      <c r="G119" s="154"/>
      <c r="H119" s="155"/>
      <c r="I119" s="156">
        <v>0.2</v>
      </c>
      <c r="J119" s="284">
        <f t="shared" si="17"/>
        <v>0</v>
      </c>
      <c r="K119" s="293"/>
      <c r="L119" s="158"/>
      <c r="M119" s="295"/>
      <c r="N119" s="291"/>
      <c r="O119" s="286">
        <f t="shared" si="18"/>
        <v>0</v>
      </c>
      <c r="P119" s="439"/>
      <c r="Q119" s="162"/>
      <c r="R119" s="163"/>
      <c r="S119" s="168"/>
      <c r="T119" s="169"/>
      <c r="U119" s="224"/>
      <c r="V119" s="167"/>
      <c r="W119" s="167"/>
      <c r="X119" s="167"/>
    </row>
    <row r="120" spans="1:24" ht="47.25" customHeight="1" x14ac:dyDescent="0.2">
      <c r="A120" s="206" t="s">
        <v>136</v>
      </c>
      <c r="B120" s="197">
        <f t="shared" si="16"/>
        <v>100</v>
      </c>
      <c r="C120" s="359" t="s">
        <v>302</v>
      </c>
      <c r="D120" s="198" t="s">
        <v>303</v>
      </c>
      <c r="E120" s="207" t="s">
        <v>33</v>
      </c>
      <c r="F120" s="153">
        <v>56800</v>
      </c>
      <c r="G120" s="154"/>
      <c r="H120" s="155"/>
      <c r="I120" s="156">
        <v>3.05</v>
      </c>
      <c r="J120" s="284">
        <f t="shared" si="17"/>
        <v>0</v>
      </c>
      <c r="K120" s="293"/>
      <c r="L120" s="158"/>
      <c r="M120" s="290"/>
      <c r="N120" s="291"/>
      <c r="O120" s="286">
        <f t="shared" si="18"/>
        <v>0</v>
      </c>
      <c r="P120" s="439"/>
      <c r="Q120" s="162"/>
      <c r="R120" s="163"/>
      <c r="S120" s="168"/>
      <c r="T120" s="169"/>
      <c r="U120" s="224"/>
      <c r="V120" s="167"/>
      <c r="W120" s="167"/>
      <c r="X120" s="167"/>
    </row>
    <row r="121" spans="1:24" ht="52.5" customHeight="1" x14ac:dyDescent="0.2">
      <c r="A121" s="249" t="s">
        <v>305</v>
      </c>
      <c r="B121" s="197">
        <f t="shared" si="16"/>
        <v>101</v>
      </c>
      <c r="C121" s="359" t="s">
        <v>304</v>
      </c>
      <c r="D121" s="198" t="s">
        <v>306</v>
      </c>
      <c r="E121" s="266" t="s">
        <v>33</v>
      </c>
      <c r="F121" s="153">
        <v>3600</v>
      </c>
      <c r="G121" s="154"/>
      <c r="H121" s="155"/>
      <c r="I121" s="156">
        <v>0.26</v>
      </c>
      <c r="J121" s="284">
        <f t="shared" si="17"/>
        <v>0</v>
      </c>
      <c r="K121" s="293"/>
      <c r="L121" s="158"/>
      <c r="M121" s="290"/>
      <c r="N121" s="291"/>
      <c r="O121" s="286">
        <f t="shared" si="18"/>
        <v>0</v>
      </c>
      <c r="P121" s="439"/>
      <c r="Q121" s="162"/>
      <c r="R121" s="163"/>
      <c r="S121" s="168"/>
      <c r="T121" s="169"/>
      <c r="U121" s="224"/>
      <c r="V121" s="167"/>
      <c r="W121" s="167"/>
      <c r="X121" s="167"/>
    </row>
    <row r="122" spans="1:24" ht="52.5" customHeight="1" x14ac:dyDescent="0.2">
      <c r="A122" s="206" t="s">
        <v>142</v>
      </c>
      <c r="B122" s="197">
        <f t="shared" si="16"/>
        <v>102</v>
      </c>
      <c r="C122" s="359" t="s">
        <v>312</v>
      </c>
      <c r="D122" s="198" t="s">
        <v>313</v>
      </c>
      <c r="E122" s="296" t="s">
        <v>33</v>
      </c>
      <c r="F122" s="153">
        <v>8000</v>
      </c>
      <c r="G122" s="281"/>
      <c r="H122" s="155"/>
      <c r="I122" s="156">
        <v>0.39</v>
      </c>
      <c r="J122" s="284">
        <f t="shared" si="17"/>
        <v>0</v>
      </c>
      <c r="K122" s="293"/>
      <c r="L122" s="159"/>
      <c r="M122" s="293"/>
      <c r="N122" s="291"/>
      <c r="O122" s="286">
        <f t="shared" si="18"/>
        <v>0</v>
      </c>
      <c r="P122" s="439"/>
      <c r="Q122" s="162"/>
      <c r="R122" s="163"/>
      <c r="S122" s="164"/>
      <c r="T122" s="165"/>
      <c r="U122" s="297"/>
      <c r="V122" s="167"/>
      <c r="W122" s="167"/>
      <c r="X122" s="167"/>
    </row>
    <row r="123" spans="1:24" ht="44.25" customHeight="1" x14ac:dyDescent="0.2">
      <c r="A123" s="206" t="s">
        <v>170</v>
      </c>
      <c r="B123" s="197">
        <f t="shared" si="16"/>
        <v>103</v>
      </c>
      <c r="C123" s="359" t="s">
        <v>169</v>
      </c>
      <c r="D123" s="151" t="s">
        <v>335</v>
      </c>
      <c r="E123" s="292" t="s">
        <v>33</v>
      </c>
      <c r="F123" s="153">
        <v>5750</v>
      </c>
      <c r="G123" s="281"/>
      <c r="H123" s="155"/>
      <c r="I123" s="156">
        <v>0.35</v>
      </c>
      <c r="J123" s="284">
        <f t="shared" si="17"/>
        <v>0</v>
      </c>
      <c r="K123" s="293"/>
      <c r="L123" s="158"/>
      <c r="M123" s="293"/>
      <c r="N123" s="291"/>
      <c r="O123" s="286">
        <f t="shared" si="18"/>
        <v>0</v>
      </c>
      <c r="P123" s="439"/>
      <c r="Q123" s="162"/>
      <c r="R123" s="163"/>
      <c r="S123" s="168"/>
      <c r="T123" s="169"/>
      <c r="U123" s="224"/>
      <c r="V123" s="167"/>
      <c r="W123" s="167"/>
      <c r="X123" s="167"/>
    </row>
    <row r="124" spans="1:24" ht="45" customHeight="1" thickBot="1" x14ac:dyDescent="0.25">
      <c r="A124" s="206" t="s">
        <v>178</v>
      </c>
      <c r="B124" s="197">
        <f t="shared" si="16"/>
        <v>104</v>
      </c>
      <c r="C124" s="359" t="s">
        <v>339</v>
      </c>
      <c r="D124" s="198" t="s">
        <v>321</v>
      </c>
      <c r="E124" s="292" t="s">
        <v>33</v>
      </c>
      <c r="F124" s="153">
        <v>1400</v>
      </c>
      <c r="G124" s="298"/>
      <c r="H124" s="212"/>
      <c r="I124" s="156">
        <v>0.09</v>
      </c>
      <c r="J124" s="284">
        <f t="shared" si="17"/>
        <v>0</v>
      </c>
      <c r="K124" s="258"/>
      <c r="L124" s="299"/>
      <c r="M124" s="258"/>
      <c r="N124" s="291"/>
      <c r="O124" s="286">
        <f t="shared" si="18"/>
        <v>0</v>
      </c>
      <c r="P124" s="439"/>
      <c r="Q124" s="162"/>
      <c r="R124" s="163"/>
      <c r="S124" s="168"/>
      <c r="T124" s="169"/>
      <c r="U124" s="224"/>
      <c r="V124" s="167"/>
      <c r="W124" s="167"/>
      <c r="X124" s="167"/>
    </row>
    <row r="125" spans="1:24" ht="24" customHeight="1" thickBot="1" x14ac:dyDescent="0.25">
      <c r="A125" s="392" t="s">
        <v>52</v>
      </c>
      <c r="B125" s="393"/>
      <c r="C125" s="394"/>
      <c r="D125" s="260"/>
      <c r="E125" s="124"/>
      <c r="F125" s="124"/>
      <c r="G125" s="234"/>
      <c r="H125" s="234"/>
      <c r="I125" s="180"/>
      <c r="J125" s="126"/>
      <c r="K125" s="181"/>
      <c r="L125" s="182"/>
      <c r="M125" s="181"/>
      <c r="N125" s="183"/>
      <c r="O125" s="130"/>
      <c r="P125" s="431"/>
      <c r="Q125" s="184"/>
      <c r="R125" s="185"/>
      <c r="S125" s="186"/>
      <c r="T125" s="217"/>
      <c r="U125" s="218"/>
      <c r="V125" s="219"/>
      <c r="W125" s="219"/>
      <c r="X125" s="219"/>
    </row>
    <row r="126" spans="1:24" ht="45.75" customHeight="1" x14ac:dyDescent="0.2">
      <c r="A126" s="235" t="s">
        <v>119</v>
      </c>
      <c r="B126" s="220">
        <v>105</v>
      </c>
      <c r="C126" s="388" t="s">
        <v>117</v>
      </c>
      <c r="D126" s="134" t="s">
        <v>277</v>
      </c>
      <c r="E126" s="135" t="s">
        <v>33</v>
      </c>
      <c r="F126" s="136">
        <v>2360</v>
      </c>
      <c r="G126" s="137"/>
      <c r="H126" s="138"/>
      <c r="I126" s="139">
        <v>0.42</v>
      </c>
      <c r="J126" s="262">
        <f t="shared" ref="J126:J142" si="19">IF(N126&gt;0,I126,0)</f>
        <v>0</v>
      </c>
      <c r="K126" s="140"/>
      <c r="L126" s="140"/>
      <c r="M126" s="141"/>
      <c r="N126" s="191"/>
      <c r="O126" s="239">
        <f t="shared" ref="O126:O134" si="20">SUM(F126*N126)</f>
        <v>0</v>
      </c>
      <c r="P126" s="439"/>
      <c r="Q126" s="240"/>
      <c r="R126" s="193"/>
      <c r="S126" s="194"/>
      <c r="T126" s="195"/>
      <c r="U126" s="300"/>
      <c r="V126" s="149"/>
      <c r="W126" s="149"/>
      <c r="X126" s="149"/>
    </row>
    <row r="127" spans="1:24" ht="54" customHeight="1" x14ac:dyDescent="0.2">
      <c r="A127" s="301" t="s">
        <v>120</v>
      </c>
      <c r="B127" s="225">
        <f>B126+1</f>
        <v>106</v>
      </c>
      <c r="C127" s="359" t="s">
        <v>278</v>
      </c>
      <c r="D127" s="151" t="s">
        <v>118</v>
      </c>
      <c r="E127" s="302" t="s">
        <v>33</v>
      </c>
      <c r="F127" s="303">
        <v>2350</v>
      </c>
      <c r="G127" s="154"/>
      <c r="H127" s="155"/>
      <c r="I127" s="304">
        <v>0.4</v>
      </c>
      <c r="J127" s="203">
        <f t="shared" si="19"/>
        <v>0</v>
      </c>
      <c r="K127" s="293"/>
      <c r="L127" s="158"/>
      <c r="M127" s="293"/>
      <c r="N127" s="291"/>
      <c r="O127" s="205">
        <f t="shared" si="20"/>
        <v>0</v>
      </c>
      <c r="P127" s="440"/>
      <c r="Q127" s="162"/>
      <c r="R127" s="163"/>
      <c r="S127" s="171"/>
      <c r="T127" s="227"/>
      <c r="U127" s="244"/>
      <c r="V127" s="167"/>
      <c r="W127" s="167"/>
      <c r="X127" s="167"/>
    </row>
    <row r="128" spans="1:24" ht="47.25" customHeight="1" x14ac:dyDescent="0.2">
      <c r="A128" s="206" t="s">
        <v>121</v>
      </c>
      <c r="B128" s="225">
        <f t="shared" ref="B128:B134" si="21">B127+1</f>
        <v>107</v>
      </c>
      <c r="C128" s="359" t="s">
        <v>279</v>
      </c>
      <c r="D128" s="305" t="s">
        <v>280</v>
      </c>
      <c r="E128" s="152" t="s">
        <v>33</v>
      </c>
      <c r="F128" s="200">
        <v>13900</v>
      </c>
      <c r="G128" s="154"/>
      <c r="H128" s="155"/>
      <c r="I128" s="202">
        <v>0.98</v>
      </c>
      <c r="J128" s="203">
        <f t="shared" si="19"/>
        <v>0</v>
      </c>
      <c r="K128" s="293"/>
      <c r="L128" s="158"/>
      <c r="M128" s="293"/>
      <c r="N128" s="291"/>
      <c r="O128" s="205">
        <f t="shared" si="20"/>
        <v>0</v>
      </c>
      <c r="P128" s="440"/>
      <c r="Q128" s="162"/>
      <c r="R128" s="163"/>
      <c r="S128" s="168"/>
      <c r="T128" s="169"/>
      <c r="U128" s="224"/>
      <c r="V128" s="167"/>
      <c r="W128" s="167"/>
      <c r="X128" s="167"/>
    </row>
    <row r="129" spans="1:24" ht="47.25" customHeight="1" x14ac:dyDescent="0.2">
      <c r="A129" s="206" t="s">
        <v>144</v>
      </c>
      <c r="B129" s="225">
        <f t="shared" si="21"/>
        <v>108</v>
      </c>
      <c r="C129" s="359" t="s">
        <v>143</v>
      </c>
      <c r="D129" s="151" t="s">
        <v>314</v>
      </c>
      <c r="E129" s="152" t="s">
        <v>33</v>
      </c>
      <c r="F129" s="153">
        <v>1650</v>
      </c>
      <c r="G129" s="154"/>
      <c r="H129" s="155"/>
      <c r="I129" s="156">
        <v>0.2</v>
      </c>
      <c r="J129" s="203">
        <f t="shared" si="19"/>
        <v>0</v>
      </c>
      <c r="K129" s="293"/>
      <c r="L129" s="158"/>
      <c r="M129" s="293"/>
      <c r="N129" s="291"/>
      <c r="O129" s="205">
        <f t="shared" si="20"/>
        <v>0</v>
      </c>
      <c r="P129" s="440"/>
      <c r="Q129" s="162"/>
      <c r="R129" s="163"/>
      <c r="S129" s="171"/>
      <c r="T129" s="165"/>
      <c r="U129" s="244"/>
      <c r="V129" s="167"/>
      <c r="W129" s="167"/>
      <c r="X129" s="167"/>
    </row>
    <row r="130" spans="1:24" ht="47.25" customHeight="1" x14ac:dyDescent="0.2">
      <c r="A130" s="206" t="s">
        <v>322</v>
      </c>
      <c r="B130" s="225">
        <v>109</v>
      </c>
      <c r="C130" s="385" t="s">
        <v>323</v>
      </c>
      <c r="D130" s="151" t="s">
        <v>324</v>
      </c>
      <c r="E130" s="152" t="s">
        <v>33</v>
      </c>
      <c r="F130" s="153">
        <v>1400</v>
      </c>
      <c r="G130" s="154"/>
      <c r="H130" s="155"/>
      <c r="I130" s="156">
        <v>0.14000000000000001</v>
      </c>
      <c r="J130" s="203">
        <f t="shared" si="19"/>
        <v>0</v>
      </c>
      <c r="K130" s="293"/>
      <c r="L130" s="158"/>
      <c r="M130" s="293"/>
      <c r="N130" s="291"/>
      <c r="O130" s="205">
        <f t="shared" si="20"/>
        <v>0</v>
      </c>
      <c r="P130" s="440"/>
      <c r="Q130" s="162"/>
      <c r="R130" s="163"/>
      <c r="S130" s="171"/>
      <c r="T130" s="165"/>
      <c r="U130" s="244"/>
      <c r="V130" s="167"/>
      <c r="W130" s="167"/>
      <c r="X130" s="167"/>
    </row>
    <row r="131" spans="1:24" ht="52.5" customHeight="1" x14ac:dyDescent="0.2">
      <c r="A131" s="206" t="s">
        <v>153</v>
      </c>
      <c r="B131" s="225">
        <v>110</v>
      </c>
      <c r="C131" s="359" t="s">
        <v>152</v>
      </c>
      <c r="D131" s="151" t="s">
        <v>118</v>
      </c>
      <c r="E131" s="152" t="s">
        <v>33</v>
      </c>
      <c r="F131" s="153">
        <v>1300</v>
      </c>
      <c r="G131" s="281"/>
      <c r="H131" s="155"/>
      <c r="I131" s="156">
        <v>0.19</v>
      </c>
      <c r="J131" s="203">
        <f t="shared" si="19"/>
        <v>0</v>
      </c>
      <c r="K131" s="293"/>
      <c r="L131" s="158"/>
      <c r="M131" s="293"/>
      <c r="N131" s="291"/>
      <c r="O131" s="205">
        <f t="shared" si="20"/>
        <v>0</v>
      </c>
      <c r="P131" s="440"/>
      <c r="Q131" s="162"/>
      <c r="R131" s="163"/>
      <c r="S131" s="171"/>
      <c r="T131" s="165"/>
      <c r="U131" s="244"/>
      <c r="V131" s="167"/>
      <c r="W131" s="167"/>
      <c r="X131" s="167"/>
    </row>
    <row r="132" spans="1:24" ht="46.5" customHeight="1" x14ac:dyDescent="0.2">
      <c r="A132" s="206" t="s">
        <v>389</v>
      </c>
      <c r="B132" s="225">
        <v>111</v>
      </c>
      <c r="C132" s="372" t="s">
        <v>387</v>
      </c>
      <c r="D132" s="334" t="s">
        <v>388</v>
      </c>
      <c r="E132" s="152" t="s">
        <v>33</v>
      </c>
      <c r="F132" s="211">
        <v>2100</v>
      </c>
      <c r="G132" s="281"/>
      <c r="H132" s="155"/>
      <c r="I132" s="255">
        <v>0.17</v>
      </c>
      <c r="J132" s="203">
        <f t="shared" si="19"/>
        <v>0</v>
      </c>
      <c r="K132" s="293"/>
      <c r="L132" s="158"/>
      <c r="M132" s="293"/>
      <c r="N132" s="291"/>
      <c r="O132" s="205">
        <f t="shared" si="20"/>
        <v>0</v>
      </c>
      <c r="P132" s="440"/>
      <c r="Q132" s="162"/>
      <c r="R132" s="163"/>
      <c r="S132" s="171"/>
      <c r="T132" s="165"/>
      <c r="U132" s="244"/>
      <c r="V132" s="167"/>
      <c r="W132" s="167"/>
      <c r="X132" s="167"/>
    </row>
    <row r="133" spans="1:24" ht="49.5" customHeight="1" x14ac:dyDescent="0.2">
      <c r="A133" s="206" t="s">
        <v>156</v>
      </c>
      <c r="B133" s="225">
        <v>112</v>
      </c>
      <c r="C133" s="359" t="s">
        <v>326</v>
      </c>
      <c r="D133" s="251" t="s">
        <v>327</v>
      </c>
      <c r="E133" s="306" t="s">
        <v>33</v>
      </c>
      <c r="F133" s="211">
        <v>1400</v>
      </c>
      <c r="G133" s="154"/>
      <c r="H133" s="155"/>
      <c r="I133" s="255">
        <v>0.2</v>
      </c>
      <c r="J133" s="203">
        <f t="shared" si="19"/>
        <v>0</v>
      </c>
      <c r="K133" s="293"/>
      <c r="L133" s="158"/>
      <c r="M133" s="293"/>
      <c r="N133" s="291"/>
      <c r="O133" s="205">
        <f t="shared" si="20"/>
        <v>0</v>
      </c>
      <c r="P133" s="440"/>
      <c r="Q133" s="162"/>
      <c r="R133" s="163"/>
      <c r="S133" s="171"/>
      <c r="T133" s="165"/>
      <c r="U133" s="244"/>
      <c r="V133" s="167"/>
      <c r="W133" s="167"/>
      <c r="X133" s="167"/>
    </row>
    <row r="134" spans="1:24" ht="51" customHeight="1" thickBot="1" x14ac:dyDescent="0.25">
      <c r="A134" s="301" t="s">
        <v>164</v>
      </c>
      <c r="B134" s="225">
        <f t="shared" si="21"/>
        <v>113</v>
      </c>
      <c r="C134" s="359" t="s">
        <v>163</v>
      </c>
      <c r="D134" s="151" t="s">
        <v>329</v>
      </c>
      <c r="E134" s="307" t="s">
        <v>33</v>
      </c>
      <c r="F134" s="303">
        <v>24100</v>
      </c>
      <c r="G134" s="232"/>
      <c r="H134" s="212"/>
      <c r="I134" s="304">
        <v>0.79</v>
      </c>
      <c r="J134" s="203">
        <f t="shared" si="19"/>
        <v>0</v>
      </c>
      <c r="K134" s="258"/>
      <c r="L134" s="158"/>
      <c r="M134" s="293"/>
      <c r="N134" s="291"/>
      <c r="O134" s="205">
        <f t="shared" si="20"/>
        <v>0</v>
      </c>
      <c r="P134" s="440"/>
      <c r="Q134" s="162"/>
      <c r="R134" s="163"/>
      <c r="S134" s="168"/>
      <c r="T134" s="174"/>
      <c r="U134" s="224"/>
      <c r="V134" s="167"/>
      <c r="W134" s="167"/>
      <c r="X134" s="167"/>
    </row>
    <row r="135" spans="1:24" ht="24" customHeight="1" thickBot="1" x14ac:dyDescent="0.25">
      <c r="A135" s="395" t="s">
        <v>11</v>
      </c>
      <c r="B135" s="396"/>
      <c r="C135" s="397"/>
      <c r="D135" s="260"/>
      <c r="E135" s="308"/>
      <c r="F135" s="124"/>
      <c r="G135" s="234"/>
      <c r="H135" s="234"/>
      <c r="I135" s="180"/>
      <c r="J135" s="126"/>
      <c r="K135" s="309"/>
      <c r="L135" s="310"/>
      <c r="M135" s="311"/>
      <c r="N135" s="312"/>
      <c r="O135" s="313"/>
      <c r="P135" s="443"/>
      <c r="Q135" s="184"/>
      <c r="R135" s="185"/>
      <c r="S135" s="186"/>
      <c r="T135" s="217"/>
      <c r="U135" s="218"/>
      <c r="V135" s="219"/>
      <c r="W135" s="219"/>
      <c r="X135" s="219"/>
    </row>
    <row r="136" spans="1:24" ht="38.25" customHeight="1" x14ac:dyDescent="0.2">
      <c r="A136" s="301" t="s">
        <v>97</v>
      </c>
      <c r="B136" s="314">
        <v>114</v>
      </c>
      <c r="C136" s="382" t="s">
        <v>248</v>
      </c>
      <c r="D136" s="237" t="s">
        <v>96</v>
      </c>
      <c r="E136" s="315" t="s">
        <v>33</v>
      </c>
      <c r="F136" s="136">
        <v>1600</v>
      </c>
      <c r="G136" s="274"/>
      <c r="H136" s="275"/>
      <c r="I136" s="139">
        <v>0.36</v>
      </c>
      <c r="J136" s="262">
        <f t="shared" si="19"/>
        <v>0</v>
      </c>
      <c r="K136" s="293"/>
      <c r="L136" s="159"/>
      <c r="M136" s="141"/>
      <c r="N136" s="142"/>
      <c r="O136" s="143">
        <f>SUM(F136*N136)</f>
        <v>0</v>
      </c>
      <c r="P136" s="435"/>
      <c r="Q136" s="240"/>
      <c r="R136" s="193"/>
      <c r="S136" s="194"/>
      <c r="T136" s="195"/>
      <c r="U136" s="224"/>
      <c r="V136" s="149"/>
      <c r="W136" s="149"/>
      <c r="X136" s="149"/>
    </row>
    <row r="137" spans="1:24" ht="41.25" customHeight="1" x14ac:dyDescent="0.2">
      <c r="A137" s="316" t="s">
        <v>129</v>
      </c>
      <c r="B137" s="314">
        <f>B136+1</f>
        <v>115</v>
      </c>
      <c r="C137" s="359" t="s">
        <v>128</v>
      </c>
      <c r="D137" s="251" t="s">
        <v>289</v>
      </c>
      <c r="E137" s="317" t="s">
        <v>33</v>
      </c>
      <c r="F137" s="200">
        <v>56900</v>
      </c>
      <c r="G137" s="281"/>
      <c r="H137" s="282"/>
      <c r="I137" s="202">
        <v>3.01</v>
      </c>
      <c r="J137" s="203">
        <f t="shared" si="19"/>
        <v>0</v>
      </c>
      <c r="K137" s="293"/>
      <c r="L137" s="158"/>
      <c r="M137" s="293"/>
      <c r="N137" s="142"/>
      <c r="O137" s="161">
        <f>SUM(F137*N137)</f>
        <v>0</v>
      </c>
      <c r="P137" s="436"/>
      <c r="Q137" s="162"/>
      <c r="R137" s="163"/>
      <c r="S137" s="168"/>
      <c r="T137" s="169"/>
      <c r="U137" s="224"/>
      <c r="V137" s="167"/>
      <c r="W137" s="167"/>
      <c r="X137" s="167"/>
    </row>
    <row r="138" spans="1:24" ht="48" customHeight="1" x14ac:dyDescent="0.2">
      <c r="A138" s="150" t="s">
        <v>135</v>
      </c>
      <c r="B138" s="314">
        <f t="shared" ref="B138:B142" si="22">B137+1</f>
        <v>116</v>
      </c>
      <c r="C138" s="359" t="s">
        <v>134</v>
      </c>
      <c r="D138" s="198" t="s">
        <v>301</v>
      </c>
      <c r="E138" s="315" t="s">
        <v>33</v>
      </c>
      <c r="F138" s="200">
        <v>3200</v>
      </c>
      <c r="G138" s="281"/>
      <c r="H138" s="282"/>
      <c r="I138" s="202">
        <v>0.35</v>
      </c>
      <c r="J138" s="203">
        <f t="shared" si="19"/>
        <v>0</v>
      </c>
      <c r="K138" s="293"/>
      <c r="L138" s="158"/>
      <c r="M138" s="293"/>
      <c r="N138" s="142"/>
      <c r="O138" s="161">
        <f t="shared" ref="O138:O142" si="23">SUM(F138*N138)</f>
        <v>0</v>
      </c>
      <c r="P138" s="436"/>
      <c r="Q138" s="162"/>
      <c r="R138" s="163"/>
      <c r="S138" s="168"/>
      <c r="T138" s="169"/>
      <c r="U138" s="244"/>
      <c r="V138" s="167"/>
      <c r="W138" s="167"/>
      <c r="X138" s="167"/>
    </row>
    <row r="139" spans="1:24" ht="46.5" customHeight="1" x14ac:dyDescent="0.2">
      <c r="A139" s="150" t="s">
        <v>139</v>
      </c>
      <c r="B139" s="314">
        <f t="shared" si="22"/>
        <v>117</v>
      </c>
      <c r="C139" s="360" t="s">
        <v>311</v>
      </c>
      <c r="D139" s="198" t="s">
        <v>33</v>
      </c>
      <c r="E139" s="318" t="s">
        <v>33</v>
      </c>
      <c r="F139" s="200">
        <v>12200</v>
      </c>
      <c r="G139" s="281"/>
      <c r="H139" s="282"/>
      <c r="I139" s="202">
        <v>0.8</v>
      </c>
      <c r="J139" s="203">
        <f t="shared" si="19"/>
        <v>0</v>
      </c>
      <c r="K139" s="293"/>
      <c r="L139" s="158"/>
      <c r="M139" s="293"/>
      <c r="N139" s="142"/>
      <c r="O139" s="161">
        <f t="shared" si="23"/>
        <v>0</v>
      </c>
      <c r="P139" s="436"/>
      <c r="Q139" s="162"/>
      <c r="R139" s="163"/>
      <c r="S139" s="168"/>
      <c r="T139" s="169"/>
      <c r="U139" s="224"/>
      <c r="V139" s="167"/>
      <c r="W139" s="167"/>
      <c r="X139" s="167"/>
    </row>
    <row r="140" spans="1:24" ht="46.5" customHeight="1" x14ac:dyDescent="0.2">
      <c r="A140" s="150" t="s">
        <v>141</v>
      </c>
      <c r="B140" s="314">
        <f t="shared" si="22"/>
        <v>118</v>
      </c>
      <c r="C140" s="359" t="s">
        <v>140</v>
      </c>
      <c r="D140" s="198" t="s">
        <v>33</v>
      </c>
      <c r="E140" s="318" t="s">
        <v>33</v>
      </c>
      <c r="F140" s="153">
        <v>11400</v>
      </c>
      <c r="G140" s="281"/>
      <c r="H140" s="282"/>
      <c r="I140" s="156">
        <v>0.75</v>
      </c>
      <c r="J140" s="203">
        <f t="shared" si="19"/>
        <v>0</v>
      </c>
      <c r="K140" s="282"/>
      <c r="L140" s="158"/>
      <c r="M140" s="293"/>
      <c r="N140" s="142"/>
      <c r="O140" s="161">
        <f t="shared" si="23"/>
        <v>0</v>
      </c>
      <c r="P140" s="436"/>
      <c r="Q140" s="162"/>
      <c r="R140" s="163"/>
      <c r="S140" s="168"/>
      <c r="T140" s="169"/>
      <c r="U140" s="244"/>
      <c r="V140" s="167"/>
      <c r="W140" s="167"/>
      <c r="X140" s="167"/>
    </row>
    <row r="141" spans="1:24" ht="36.75" customHeight="1" thickBot="1" x14ac:dyDescent="0.25">
      <c r="A141" s="150" t="s">
        <v>181</v>
      </c>
      <c r="B141" s="314">
        <f t="shared" si="22"/>
        <v>119</v>
      </c>
      <c r="C141" s="359" t="s">
        <v>346</v>
      </c>
      <c r="D141" s="198" t="s">
        <v>347</v>
      </c>
      <c r="E141" s="315" t="s">
        <v>33</v>
      </c>
      <c r="F141" s="153">
        <v>25200</v>
      </c>
      <c r="G141" s="281"/>
      <c r="H141" s="282"/>
      <c r="I141" s="156">
        <v>0.98</v>
      </c>
      <c r="J141" s="203">
        <f t="shared" si="19"/>
        <v>0</v>
      </c>
      <c r="K141" s="293"/>
      <c r="L141" s="158"/>
      <c r="M141" s="293"/>
      <c r="N141" s="142"/>
      <c r="O141" s="161">
        <f t="shared" si="23"/>
        <v>0</v>
      </c>
      <c r="P141" s="436"/>
      <c r="Q141" s="162"/>
      <c r="R141" s="163"/>
      <c r="S141" s="168"/>
      <c r="T141" s="169"/>
      <c r="U141" s="244"/>
      <c r="V141" s="167"/>
      <c r="W141" s="167"/>
      <c r="X141" s="167"/>
    </row>
    <row r="142" spans="1:24" ht="49.5" customHeight="1" thickBot="1" x14ac:dyDescent="0.25">
      <c r="A142" s="206" t="s">
        <v>380</v>
      </c>
      <c r="B142" s="225">
        <f t="shared" si="22"/>
        <v>120</v>
      </c>
      <c r="C142" s="383" t="s">
        <v>379</v>
      </c>
      <c r="D142" s="198" t="s">
        <v>182</v>
      </c>
      <c r="E142" s="315" t="s">
        <v>33</v>
      </c>
      <c r="F142" s="280">
        <v>3100</v>
      </c>
      <c r="G142" s="281"/>
      <c r="H142" s="282"/>
      <c r="I142" s="283">
        <v>0.2</v>
      </c>
      <c r="J142" s="203">
        <f t="shared" si="19"/>
        <v>0</v>
      </c>
      <c r="K142" s="289"/>
      <c r="L142" s="252"/>
      <c r="M142" s="363"/>
      <c r="N142" s="364"/>
      <c r="O142" s="365">
        <f t="shared" si="23"/>
        <v>0</v>
      </c>
      <c r="P142" s="437"/>
      <c r="Q142" s="366"/>
      <c r="R142" s="367"/>
      <c r="S142" s="168"/>
      <c r="T142" s="169"/>
      <c r="U142" s="224"/>
      <c r="V142" s="167"/>
      <c r="W142" s="167"/>
      <c r="X142" s="149"/>
    </row>
    <row r="143" spans="1:24" ht="40.5" customHeight="1" thickBot="1" x14ac:dyDescent="0.25">
      <c r="A143" s="319"/>
      <c r="B143" s="320"/>
      <c r="C143" s="321"/>
      <c r="D143" s="321"/>
      <c r="E143" s="322"/>
      <c r="F143" s="323"/>
      <c r="G143" s="323"/>
      <c r="H143" s="323"/>
      <c r="I143" s="324">
        <f>SUM(I16:I142)</f>
        <v>100.00000000000006</v>
      </c>
      <c r="J143" s="325">
        <f>SUM(J16:J142)</f>
        <v>0</v>
      </c>
      <c r="K143" s="414" t="str">
        <f>IF(J143&gt;=85,"Angebot ausreichend vollständig","Angebot unvollständig")</f>
        <v>Angebot unvollständig</v>
      </c>
      <c r="L143" s="415"/>
      <c r="M143" s="416"/>
      <c r="N143" s="326" t="s">
        <v>20</v>
      </c>
      <c r="O143" s="327">
        <f>SUM(O16:O142)</f>
        <v>0</v>
      </c>
      <c r="P143" s="426"/>
      <c r="Q143" s="5"/>
      <c r="R143" s="5"/>
    </row>
    <row r="144" spans="1:24" x14ac:dyDescent="0.2">
      <c r="A144" s="7"/>
      <c r="B144" s="14"/>
      <c r="C144" s="5"/>
      <c r="D144" s="5"/>
      <c r="E144" s="8"/>
      <c r="F144" s="16"/>
      <c r="G144" s="16"/>
      <c r="H144" s="16"/>
      <c r="I144" s="19"/>
      <c r="J144" s="19"/>
      <c r="K144" s="5"/>
      <c r="L144" s="5"/>
      <c r="M144" s="5"/>
      <c r="N144" s="328"/>
      <c r="O144" s="329"/>
      <c r="P144" s="329"/>
      <c r="Q144" s="5"/>
      <c r="R144" s="5"/>
    </row>
    <row r="145" spans="1:18" ht="27.75" customHeight="1" x14ac:dyDescent="0.25">
      <c r="A145" s="7"/>
      <c r="B145" s="14"/>
      <c r="C145" s="24"/>
      <c r="D145" s="5"/>
      <c r="E145" s="8"/>
      <c r="F145" s="16"/>
      <c r="G145" s="16"/>
      <c r="H145" s="16"/>
      <c r="I145" s="19"/>
      <c r="J145" s="19"/>
      <c r="K145" s="5"/>
      <c r="L145" s="5"/>
      <c r="M145" s="6"/>
      <c r="N145" s="12"/>
      <c r="O145" s="13"/>
      <c r="P145" s="13"/>
      <c r="Q145" s="5"/>
      <c r="R145" s="5"/>
    </row>
    <row r="146" spans="1:18" x14ac:dyDescent="0.2">
      <c r="A146" s="7"/>
      <c r="B146" s="14"/>
      <c r="C146" s="5"/>
      <c r="D146" s="5"/>
      <c r="E146" s="8"/>
      <c r="F146" s="18"/>
      <c r="G146" s="18"/>
      <c r="H146" s="18"/>
      <c r="I146" s="20"/>
      <c r="J146" s="20"/>
      <c r="K146" s="5"/>
      <c r="L146" s="5"/>
      <c r="M146" s="6"/>
      <c r="N146" s="330"/>
      <c r="O146" s="331"/>
      <c r="P146" s="331"/>
      <c r="Q146" s="5"/>
      <c r="R146" s="5"/>
    </row>
    <row r="147" spans="1:18" ht="22.5" customHeight="1" x14ac:dyDescent="0.2">
      <c r="A147" s="7"/>
      <c r="B147" s="14"/>
      <c r="C147" s="25"/>
      <c r="D147" s="5"/>
      <c r="E147" s="8"/>
      <c r="F147" s="16"/>
      <c r="G147" s="16"/>
      <c r="H147" s="16"/>
      <c r="I147" s="19"/>
      <c r="J147" s="19"/>
      <c r="K147" s="26"/>
      <c r="L147" s="5"/>
      <c r="M147" s="391"/>
      <c r="N147" s="391"/>
      <c r="O147" s="27"/>
      <c r="P147" s="27"/>
      <c r="Q147" s="5"/>
      <c r="R147" s="5"/>
    </row>
    <row r="148" spans="1:18" x14ac:dyDescent="0.2">
      <c r="A148" s="7"/>
      <c r="B148" s="14"/>
      <c r="C148" s="10"/>
      <c r="D148" s="5"/>
      <c r="E148" s="8"/>
      <c r="F148" s="16"/>
      <c r="G148" s="16"/>
      <c r="H148" s="16"/>
      <c r="I148" s="19"/>
      <c r="J148" s="19"/>
      <c r="K148" s="5"/>
      <c r="L148" s="5"/>
      <c r="M148" s="5"/>
      <c r="N148" s="328"/>
      <c r="O148" s="329"/>
      <c r="P148" s="329"/>
      <c r="Q148" s="5"/>
      <c r="R148" s="5"/>
    </row>
    <row r="149" spans="1:18" ht="15" x14ac:dyDescent="0.2">
      <c r="A149" s="7"/>
      <c r="B149" s="14"/>
      <c r="C149" s="29"/>
      <c r="D149" s="5"/>
      <c r="E149" s="8"/>
      <c r="F149" s="16"/>
      <c r="G149" s="16"/>
      <c r="H149" s="16"/>
      <c r="I149" s="19"/>
      <c r="J149" s="19"/>
      <c r="K149" s="26"/>
      <c r="L149" s="5"/>
      <c r="M149" s="23"/>
      <c r="N149" s="328"/>
      <c r="O149" s="28"/>
      <c r="P149" s="28"/>
      <c r="Q149" s="5"/>
      <c r="R149" s="5"/>
    </row>
    <row r="150" spans="1:18" x14ac:dyDescent="0.2">
      <c r="A150" s="7"/>
      <c r="B150" s="14"/>
      <c r="C150" s="11"/>
      <c r="D150" s="5"/>
      <c r="E150" s="8"/>
      <c r="F150" s="16"/>
      <c r="G150" s="16"/>
      <c r="H150" s="16"/>
      <c r="I150" s="19"/>
      <c r="J150" s="19"/>
      <c r="K150" s="5"/>
      <c r="L150" s="5"/>
      <c r="M150" s="5"/>
      <c r="N150" s="328"/>
      <c r="O150" s="329"/>
      <c r="P150" s="329"/>
      <c r="Q150" s="5"/>
      <c r="R150" s="5"/>
    </row>
    <row r="151" spans="1:18" x14ac:dyDescent="0.2">
      <c r="A151" s="7"/>
      <c r="B151" s="14"/>
      <c r="C151" s="11"/>
      <c r="D151" s="5"/>
      <c r="E151" s="8"/>
      <c r="F151" s="16"/>
      <c r="G151" s="16"/>
      <c r="H151" s="16"/>
      <c r="I151" s="19"/>
      <c r="J151" s="19"/>
      <c r="K151" s="5"/>
      <c r="L151" s="5"/>
      <c r="M151" s="5"/>
      <c r="N151" s="328"/>
      <c r="O151" s="329"/>
      <c r="P151" s="329"/>
      <c r="Q151" s="5"/>
      <c r="R151" s="5"/>
    </row>
    <row r="152" spans="1:18" x14ac:dyDescent="0.2">
      <c r="A152" s="7"/>
      <c r="B152" s="14"/>
      <c r="C152" s="11"/>
      <c r="D152" s="5"/>
      <c r="E152" s="8"/>
      <c r="F152" s="16"/>
      <c r="G152" s="16"/>
      <c r="H152" s="16"/>
      <c r="I152" s="19"/>
      <c r="J152" s="19"/>
      <c r="K152" s="5"/>
      <c r="L152" s="5"/>
      <c r="M152" s="5"/>
      <c r="N152" s="328"/>
      <c r="O152" s="329"/>
      <c r="P152" s="329"/>
      <c r="Q152" s="5"/>
      <c r="R152" s="5"/>
    </row>
    <row r="153" spans="1:18" x14ac:dyDescent="0.2">
      <c r="A153" s="7"/>
      <c r="B153" s="14"/>
      <c r="C153" s="11"/>
      <c r="D153" s="5"/>
      <c r="E153" s="8"/>
      <c r="F153" s="16"/>
      <c r="G153" s="16"/>
      <c r="H153" s="16"/>
      <c r="I153" s="19"/>
      <c r="J153" s="19"/>
      <c r="K153" s="5"/>
      <c r="L153" s="5"/>
      <c r="M153" s="5"/>
      <c r="N153" s="328"/>
      <c r="O153" s="329"/>
      <c r="P153" s="329"/>
      <c r="Q153" s="5"/>
      <c r="R153" s="5"/>
    </row>
    <row r="154" spans="1:18" x14ac:dyDescent="0.2">
      <c r="A154" s="7"/>
      <c r="B154" s="14"/>
      <c r="C154" s="11"/>
      <c r="D154" s="5"/>
      <c r="E154" s="8"/>
      <c r="F154" s="16"/>
      <c r="G154" s="16"/>
      <c r="H154" s="16"/>
      <c r="I154" s="19"/>
      <c r="J154" s="19"/>
      <c r="K154" s="5"/>
      <c r="L154" s="5"/>
      <c r="M154" s="5"/>
      <c r="N154" s="328"/>
      <c r="O154" s="329"/>
      <c r="P154" s="329"/>
      <c r="Q154" s="5"/>
      <c r="R154" s="5"/>
    </row>
    <row r="155" spans="1:18" x14ac:dyDescent="0.2">
      <c r="A155" s="7"/>
      <c r="B155" s="14"/>
      <c r="C155" s="6"/>
      <c r="D155" s="5"/>
      <c r="E155" s="8"/>
      <c r="F155" s="16"/>
      <c r="G155" s="16"/>
      <c r="H155" s="16"/>
      <c r="I155" s="19"/>
      <c r="J155" s="19"/>
      <c r="K155" s="5"/>
      <c r="L155" s="5"/>
      <c r="M155" s="5"/>
      <c r="N155" s="328"/>
      <c r="O155" s="329"/>
      <c r="P155" s="329"/>
      <c r="Q155" s="5"/>
      <c r="R155" s="5"/>
    </row>
    <row r="156" spans="1:18" x14ac:dyDescent="0.2">
      <c r="A156" s="7"/>
      <c r="B156" s="14"/>
      <c r="C156" s="5"/>
      <c r="D156" s="5"/>
      <c r="E156" s="8"/>
      <c r="F156" s="16"/>
      <c r="G156" s="16"/>
      <c r="H156" s="16"/>
      <c r="I156" s="19"/>
      <c r="J156" s="19"/>
      <c r="K156" s="5"/>
      <c r="L156" s="5"/>
      <c r="M156" s="5"/>
      <c r="N156" s="328"/>
      <c r="O156" s="329"/>
      <c r="P156" s="329"/>
      <c r="Q156" s="5"/>
      <c r="R156" s="5"/>
    </row>
    <row r="157" spans="1:18" x14ac:dyDescent="0.2">
      <c r="C157" s="9"/>
      <c r="F157" s="16"/>
      <c r="G157" s="16"/>
      <c r="H157" s="16"/>
      <c r="I157" s="19"/>
      <c r="J157" s="19"/>
    </row>
    <row r="158" spans="1:18" x14ac:dyDescent="0.2">
      <c r="F158" s="16"/>
      <c r="G158" s="16"/>
      <c r="H158" s="16"/>
      <c r="I158" s="19"/>
      <c r="J158" s="19"/>
    </row>
    <row r="159" spans="1:18" x14ac:dyDescent="0.2">
      <c r="F159" s="16"/>
      <c r="G159" s="16"/>
      <c r="H159" s="16"/>
      <c r="I159" s="19"/>
      <c r="J159" s="19"/>
    </row>
    <row r="160" spans="1:18" x14ac:dyDescent="0.2">
      <c r="F160" s="16"/>
      <c r="G160" s="16"/>
      <c r="H160" s="16"/>
      <c r="I160" s="19"/>
      <c r="J160" s="19"/>
    </row>
    <row r="161" spans="6:10" x14ac:dyDescent="0.2">
      <c r="F161" s="16"/>
      <c r="G161" s="16"/>
      <c r="H161" s="16"/>
      <c r="I161" s="19"/>
      <c r="J161" s="19"/>
    </row>
    <row r="162" spans="6:10" x14ac:dyDescent="0.2">
      <c r="F162" s="16"/>
      <c r="G162" s="16"/>
      <c r="H162" s="16"/>
      <c r="I162" s="19"/>
      <c r="J162" s="19"/>
    </row>
    <row r="163" spans="6:10" x14ac:dyDescent="0.2">
      <c r="F163" s="16"/>
      <c r="G163" s="16"/>
      <c r="H163" s="16"/>
      <c r="I163" s="19"/>
      <c r="J163" s="19"/>
    </row>
    <row r="164" spans="6:10" x14ac:dyDescent="0.2">
      <c r="F164" s="16"/>
      <c r="G164" s="16"/>
      <c r="H164" s="16"/>
      <c r="I164" s="19"/>
      <c r="J164" s="19"/>
    </row>
    <row r="165" spans="6:10" x14ac:dyDescent="0.2">
      <c r="F165" s="16"/>
      <c r="G165" s="16"/>
      <c r="H165" s="16"/>
      <c r="I165" s="19"/>
      <c r="J165" s="19"/>
    </row>
    <row r="166" spans="6:10" x14ac:dyDescent="0.2">
      <c r="F166" s="16"/>
      <c r="G166" s="16"/>
      <c r="H166" s="16"/>
      <c r="I166" s="19"/>
      <c r="J166" s="19"/>
    </row>
    <row r="167" spans="6:10" x14ac:dyDescent="0.2">
      <c r="F167" s="16"/>
      <c r="G167" s="16"/>
      <c r="H167" s="16"/>
      <c r="I167" s="19"/>
      <c r="J167" s="19"/>
    </row>
    <row r="168" spans="6:10" x14ac:dyDescent="0.2">
      <c r="F168" s="16"/>
      <c r="G168" s="16"/>
      <c r="H168" s="16"/>
      <c r="I168" s="19"/>
      <c r="J168" s="19"/>
    </row>
    <row r="169" spans="6:10" x14ac:dyDescent="0.2">
      <c r="F169" s="16"/>
      <c r="G169" s="16"/>
      <c r="H169" s="16"/>
      <c r="I169" s="19"/>
      <c r="J169" s="19"/>
    </row>
    <row r="170" spans="6:10" x14ac:dyDescent="0.2">
      <c r="F170" s="16"/>
      <c r="G170" s="16"/>
      <c r="H170" s="16"/>
      <c r="I170" s="19"/>
      <c r="J170" s="19"/>
    </row>
    <row r="171" spans="6:10" x14ac:dyDescent="0.2">
      <c r="F171" s="16"/>
      <c r="G171" s="16"/>
      <c r="H171" s="16"/>
      <c r="I171" s="19"/>
      <c r="J171" s="19"/>
    </row>
    <row r="172" spans="6:10" x14ac:dyDescent="0.2">
      <c r="F172" s="16"/>
      <c r="G172" s="16"/>
      <c r="H172" s="16"/>
      <c r="I172" s="19"/>
      <c r="J172" s="19"/>
    </row>
    <row r="173" spans="6:10" x14ac:dyDescent="0.2">
      <c r="F173" s="16"/>
      <c r="G173" s="16"/>
      <c r="H173" s="16"/>
      <c r="I173" s="19"/>
      <c r="J173" s="19"/>
    </row>
    <row r="174" spans="6:10" x14ac:dyDescent="0.2">
      <c r="F174" s="16"/>
      <c r="G174" s="16"/>
      <c r="H174" s="16"/>
      <c r="I174" s="19"/>
      <c r="J174" s="19"/>
    </row>
    <row r="175" spans="6:10" x14ac:dyDescent="0.2">
      <c r="F175" s="16"/>
      <c r="G175" s="16"/>
      <c r="H175" s="16"/>
      <c r="I175" s="19"/>
      <c r="J175" s="19"/>
    </row>
    <row r="176" spans="6:10" x14ac:dyDescent="0.2">
      <c r="F176" s="16"/>
      <c r="G176" s="16"/>
      <c r="H176" s="16"/>
      <c r="I176" s="19"/>
      <c r="J176" s="19"/>
    </row>
    <row r="177" spans="6:10" x14ac:dyDescent="0.2">
      <c r="F177" s="16"/>
      <c r="G177" s="16"/>
      <c r="H177" s="16"/>
      <c r="I177" s="19"/>
      <c r="J177" s="19"/>
    </row>
    <row r="178" spans="6:10" x14ac:dyDescent="0.2">
      <c r="F178" s="17"/>
      <c r="G178" s="17"/>
      <c r="H178" s="17"/>
      <c r="I178" s="21"/>
      <c r="J178" s="21"/>
    </row>
  </sheetData>
  <sheetProtection algorithmName="SHA-512" hashValue="LKQcnU6zOAntYyxwVhIcT6YkDoPSMq8diem8E2xiBA6vvdwVj+qskGkNK3+UCYniJ9flDxEaGS9szLxIMolz4Q==" saltValue="57OwA1F8bSc/ZpEBsZcnWQ==" spinCount="100000" sheet="1" formatCells="0" selectLockedCells="1"/>
  <mergeCells count="19">
    <mergeCell ref="S9:U9"/>
    <mergeCell ref="Q12:T12"/>
    <mergeCell ref="K143:M143"/>
    <mergeCell ref="A88:C88"/>
    <mergeCell ref="Q9:R9"/>
    <mergeCell ref="G11:H11"/>
    <mergeCell ref="A9:O9"/>
    <mergeCell ref="M147:N147"/>
    <mergeCell ref="A108:C108"/>
    <mergeCell ref="A125:C125"/>
    <mergeCell ref="A135:C135"/>
    <mergeCell ref="K7:M7"/>
    <mergeCell ref="A14:C14"/>
    <mergeCell ref="A54:C54"/>
    <mergeCell ref="A62:C62"/>
    <mergeCell ref="A43:C43"/>
    <mergeCell ref="A15:C15"/>
    <mergeCell ref="A10:D10"/>
    <mergeCell ref="A8:C8"/>
  </mergeCells>
  <phoneticPr fontId="2" type="noConversion"/>
  <pageMargins left="0.55118110236220474" right="0" top="0.74803149606299213" bottom="0.51181102362204722" header="0.39370078740157483" footer="0.19685039370078741"/>
  <pageSetup paperSize="9" scale="55" fitToWidth="2" fitToHeight="9" orientation="landscape" r:id="rId1"/>
  <headerFooter alignWithMargins="0">
    <oddHeader>&amp;L&amp;"-,Standard"&amp;8Einkaufkooperation Studentenwerke Ost
&amp;C&amp;"-,Standard"&amp;8Leistungsbeschreibung &amp;R&amp;"-,Standard"&amp;8EK-Ost 25-01</oddHeader>
    <oddFooter>&amp;L&amp;"-,Standard"&amp;8TK Backwaren 2025&amp;C&amp;"-,Standard"&amp;8Seite &amp;P von &amp;N&amp;R&amp;"-,Standard"&amp;8Bieter(Datum/Stempel/Unterschrift)</oddFooter>
  </headerFooter>
  <rowBreaks count="3" manualBreakCount="3">
    <brk id="56" max="16383" man="1"/>
    <brk id="102" max="16383" man="1"/>
    <brk id="120"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TK Backwaren</vt:lpstr>
      <vt:lpstr>'TK Backwaren'!Druckbereich</vt:lpstr>
      <vt:lpstr>'TK Backwaren'!Drucktitel</vt:lpstr>
    </vt:vector>
  </TitlesOfParts>
  <Company>Studentenwerk Leipzig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 Zörner</dc:creator>
  <cp:lastModifiedBy>Zörner, Jens</cp:lastModifiedBy>
  <cp:lastPrinted>2024-11-04T10:42:26Z</cp:lastPrinted>
  <dcterms:created xsi:type="dcterms:W3CDTF">2007-07-26T09:06:43Z</dcterms:created>
  <dcterms:modified xsi:type="dcterms:W3CDTF">2024-11-04T10:49:31Z</dcterms:modified>
</cp:coreProperties>
</file>