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KHG A - Software" sheetId="1" state="visible" r:id="rId3"/>
    <sheet name="KHG B - Wartung &amp; Pflege" sheetId="2" state="visible" r:id="rId4"/>
    <sheet name="KHG C - Dienstleistung" sheetId="3" state="visible" r:id="rId5"/>
    <sheet name="Hinweise zum Ausfüllen" sheetId="4" state="visible" r:id="rId6"/>
  </sheets>
  <definedNames>
    <definedName function="false" hidden="false" localSheetId="0" name="_xlnm.Print_Area" vbProcedure="false">'KHG A - Software'!$A$1:$C$260</definedName>
    <definedName function="false" hidden="false" localSheetId="0" name="_xlnm.Print_Titles" vbProcedure="false">'KHG A - Software'!$2:$3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<sst xmlns="http://schemas.openxmlformats.org/spreadsheetml/2006/main" count="916" uniqueCount="603">
  <si>
    <r>
      <rPr>
        <b val="true"/>
        <u val="single"/>
        <sz val="12"/>
        <rFont val="Arial"/>
        <family val="2"/>
        <charset val="1"/>
      </rPr>
      <t xml:space="preserve">Leistungsverzeichnis Vergabe-Nr. 3.5-035/24EU
</t>
    </r>
    <r>
      <rPr>
        <b val="true"/>
        <sz val="12"/>
        <rFont val="Arial"/>
        <family val="2"/>
        <charset val="1"/>
      </rPr>
      <t xml:space="preserve">Anlage C1 - Anforderungskatalog Beschaffung eines Dokumentenmanagementsystems (DMS) sowie projektbegleitende Einführungsunterstützung </t>
    </r>
  </si>
  <si>
    <t xml:space="preserve">Kriterienhauptgruppe A - Software</t>
  </si>
  <si>
    <t xml:space="preserve">Art (A/B)</t>
  </si>
  <si>
    <t xml:space="preserve">Gewichtung
in %</t>
  </si>
  <si>
    <t xml:space="preserve">Bieter</t>
  </si>
  <si>
    <t xml:space="preserve">Bewertung</t>
  </si>
  <si>
    <t xml:space="preserve">Beschreibung</t>
  </si>
  <si>
    <t xml:space="preserve">Ergebnis
in Pkt.</t>
  </si>
  <si>
    <t xml:space="preserve">Quorum erreicht?</t>
  </si>
  <si>
    <t xml:space="preserve">Gesamtsumme B-Kriterien</t>
  </si>
  <si>
    <t xml:space="preserve">A 1 - Gesamtsystem </t>
  </si>
  <si>
    <t xml:space="preserve">A 1.1</t>
  </si>
  <si>
    <r>
      <rPr>
        <sz val="10"/>
        <rFont val="Arial"/>
        <family val="2"/>
        <charset val="1"/>
      </rPr>
      <t xml:space="preserve">Beschreiben Sie die Module der angebotenen Systemlösu</t>
    </r>
    <r>
      <rPr>
        <sz val="10"/>
        <color rgb="FF000000"/>
        <rFont val="Arial"/>
        <family val="2"/>
        <charset val="1"/>
      </rPr>
      <t xml:space="preserve">ng fachlich-funktional. </t>
    </r>
  </si>
  <si>
    <t xml:space="preserve">B</t>
  </si>
  <si>
    <t xml:space="preserve">A 1.2</t>
  </si>
  <si>
    <t xml:space="preserve">Ihre Systemlösung verfügt über einen Web-Client, der auch hier angeboten wird. Alle Antworten zu diesem Anforderungskatalog beziehen sich auf die Umsetzung im Web-Client. Falls eine Umsetzung nur in einem FAT-Client möglich ist, ist dies explizit vom Bewerber zu benennen. Sichern Sie dies zu?</t>
  </si>
  <si>
    <t xml:space="preserve">A</t>
  </si>
  <si>
    <t xml:space="preserve">A 2 - Eingang</t>
  </si>
  <si>
    <t xml:space="preserve">A 2.1</t>
  </si>
  <si>
    <t xml:space="preserve">Beschreiben Sie 
- die bereitgestellten Funktionen zur Unterstützung des dezentralen Scannens am Arbeitsplatz, 
- das Vorgehen zur Erfassung der Metadaten sowie 
- die Übergabe an Ihre Systemlösung. 
Benennen Sie die Möglichkeiten der Anbindung der Scan-Lösung und deren Zielsysteme (z.B. direkte Übernahme, scan to folder, scan to E-Mail, scan to cloud). 
Ist die Scanlösung bereits in der Systemlösung integriert oder muss eine gesonderte Software angebunden werden? </t>
  </si>
  <si>
    <t xml:space="preserve">A 2.2</t>
  </si>
  <si>
    <t xml:space="preserve">Die Systemlösung soll über eine integrierte, nicht separat zu lizenzierende Scansoftware mit folgenden Funktionen verfügen: 
- Farbscan, Schwarz-Weiß-Scan,
- Ausgabe als PDF und PDF/A 
- Erkennung und Übernahme von OCR-Daten
- Einbindung von Netzwerkscannern und Multifunktionsgeräten (MFP)
- mehrstufige Stapelverarbeitung
- Aufteilen von gescannten Gesamtdokumenten in Einzeldokumente
- einfache Zuordnung/Vergabe von wesentlichen Metadaten zur weiteren Verarbeitung inkl. Mehrfachselektion
- Anbringen eines Transfervermerks im Sinne der BSI TR 03138 Resiscan
Ist dies in dem von Ihnen angebotenen System gewährleistet? Beschreiben Sie Ihre Scan-Komponente ausführlich.</t>
  </si>
  <si>
    <t xml:space="preserve">A 2.3</t>
  </si>
  <si>
    <t xml:space="preserve">Welche Formate unterstützt Ihre Scansoftware über PDF und PDF/A hinaus?</t>
  </si>
  <si>
    <t xml:space="preserve">A 2.4</t>
  </si>
  <si>
    <t xml:space="preserve">Beschreiben Sie die unterstützten Scan-Funktionen Ihrer Systemlösung (z.B. automatisches Ausrichten, automatische Leerseitenerkennung). </t>
  </si>
  <si>
    <t xml:space="preserve">A 2.5</t>
  </si>
  <si>
    <t xml:space="preserve">Beschreiben Sie die durch Ihre angebundene oder integrierte Scansoftware bereitgestellten Möglichkeiten einer Stapelverarbeitung.</t>
  </si>
  <si>
    <t xml:space="preserve">A 2.6</t>
  </si>
  <si>
    <t xml:space="preserve">Beschreiben Sie die durch Ihre angebundene oder integrierte Scansoftware bereitgestellten Möglichkeiten der Erstellung eines Transfervermerks.</t>
  </si>
  <si>
    <t xml:space="preserve">A 2.8</t>
  </si>
  <si>
    <t xml:space="preserve">Beschreiben Sie die durch Ihre angebundene oder integrierte Scansoftware bereitgestellten Möglichkeiten der Formularerkennung (z.B. Rechnungseingangsbearbeitung).</t>
  </si>
  <si>
    <t xml:space="preserve">A 2.9</t>
  </si>
  <si>
    <t xml:space="preserve">Beschreiben Sie die Unterstützung Ihrer Systemlösung zur Übernahme von elektronischen Eingängen (Fax und E-Mail) aus den E-Mail-Programmen MS Outlook und Mozilla Thunderbird. Gehen Sie dabei auch auf die Möglichkeit eine IMAP- und/oder POP3-basierten Integration ohne separaten Mail-Client ein. Fügen Sie aussagefähige Screenshots bei.</t>
  </si>
  <si>
    <t xml:space="preserve">A 2.10</t>
  </si>
  <si>
    <t xml:space="preserve">Beschreiben sie die Unterstützung Ihrer Systemlösung bei der Ablage von signierten und verschlüsselten E-Mails, um deren langfristige Lesbarkeit sicherzustellen.</t>
  </si>
  <si>
    <t xml:space="preserve">A 2.11</t>
  </si>
  <si>
    <t xml:space="preserve">Beschreiben Sie die Möglichkeiten Ihrer Systemlösung des automatisierten Imports aus Funktionspostfächern im MS Exchange.</t>
  </si>
  <si>
    <t xml:space="preserve">A 2.12</t>
  </si>
  <si>
    <t xml:space="preserve">Ihr System erlaubt das Hinzufügen von Kategorien zu Dokumenten. Beschreiben Sie die Umsetzung.</t>
  </si>
  <si>
    <t xml:space="preserve">A 2.13</t>
  </si>
  <si>
    <t xml:space="preserve">Beschreiben Sie die Möglichkeiten des Imports von Dokumenten aus verschiedenen Umgebungen (z.B. Windows Explorer, MS SharePoint, Nextcloud, Google Workspace).</t>
  </si>
  <si>
    <t xml:space="preserve">A 2.14</t>
  </si>
  <si>
    <t xml:space="preserve">Stellen Sie in Form eines Workflowdiagramms schematisch dar, wie in Ihrer Systemlösung eingescannte Dokumente eingehen und dann im System weiterverarbeitet werden (z. B. Posteingangsmappe, Postkorb-Funktionen, Verfügung).</t>
  </si>
  <si>
    <t xml:space="preserve">A 2.15</t>
  </si>
  <si>
    <t xml:space="preserve">Stellen Sie dar, wie in Ihrer Systemlösung eingescannte Dokumente eingehen und dann im System an jeweilige Funktionspostkörbe von Organisationseinheiten weitergeleitet werden.</t>
  </si>
  <si>
    <t xml:space="preserve">A 2.16</t>
  </si>
  <si>
    <t xml:space="preserve">Für das Scannen analoger Daten und die anschließende Registratur in der Systemlösung unterstützt dieses die TWAIN Spezifikation 2.x (https://twain.org). TWAIN definiert ein Standard-Protokoll und eine API (Application Programming Interface) für die Kommunikation zwischen Softwareanwendungen und Bilderfassungsgeräten (als Quelle der Daten).</t>
  </si>
  <si>
    <t xml:space="preserve">A 3 - Registrieren im System</t>
  </si>
  <si>
    <t xml:space="preserve">A 3.1</t>
  </si>
  <si>
    <r>
      <rPr>
        <sz val="10"/>
        <rFont val="Arial"/>
        <family val="2"/>
        <charset val="1"/>
      </rPr>
      <t xml:space="preserve">Jedes Dokument in Ihrer Systemlösung erhält über den gesamten Lebenszyklus hinaus eine eineindeutige Dokumentennumme</t>
    </r>
    <r>
      <rPr>
        <sz val="10"/>
        <color rgb="FF000000"/>
        <rFont val="Arial"/>
        <family val="2"/>
        <charset val="1"/>
      </rPr>
      <t xml:space="preserve">r (ID) z</t>
    </r>
    <r>
      <rPr>
        <sz val="10"/>
        <rFont val="Arial"/>
        <family val="2"/>
        <charset val="1"/>
      </rPr>
      <t xml:space="preserve">ugewiesen. Ist dies in dem von Ihnen angebotenen System gewährleistet? </t>
    </r>
  </si>
  <si>
    <t xml:space="preserve">A 3.2</t>
  </si>
  <si>
    <t xml:space="preserve">Das Aktenzeichen wird auf Basis des hinterlegten Aktenplans sowie der hinterlegten Aktenzeichenbildungsregel generiert. 
Ihre Systemlösung unterstützt verschiedene Bildungsregeln von Aktenzeichen sowie unterschiedliche Aktenpläne (Teilaktenpläne) im System. 
Ihre Systemlösung unterstützt die automatische Übernahme von Aktenzeichen aus bestehenden Fachverfahren. 
Ist dies in dem von Ihnen angebotenen System gewährleistet? </t>
  </si>
  <si>
    <t xml:space="preserve">A 3.3</t>
  </si>
  <si>
    <t xml:space="preserve">Beschreiben Sie die Umsetzung des Kriteriums A 3.2 in Ihrer Systemlösung.</t>
  </si>
  <si>
    <t xml:space="preserve">A 3.4</t>
  </si>
  <si>
    <t xml:space="preserve">Beschreiben Sie, inwieweit die Möglichkeit besteht, die Sichtbarkeit des Aktenplans auf ausgewählte Aktenplanbereiche (z. B. Favoriten, spezielle Hauptgruppen) zu beschränken.</t>
  </si>
  <si>
    <t xml:space="preserve">A 3.5</t>
  </si>
  <si>
    <t xml:space="preserve">Für beliebige Objekte (Akte, Vorgang) werden eineindeutige Kennzeichen systemseitig vergeben. Ist dies in dem von Ihnen angebotenen System gewährleistet?</t>
  </si>
  <si>
    <t xml:space="preserve">A 3.6</t>
  </si>
  <si>
    <t xml:space="preserve">Beschreiben Sie die in Ihrem System bereitgestellten Möglichkeiten zur Definition und (ggf. automatischen) Vergabe von verpflichtenden Metadaten. </t>
  </si>
  <si>
    <t xml:space="preserve">A 3.7</t>
  </si>
  <si>
    <t xml:space="preserve">Beschreiben Sie die in Ihrem System bereitgestellten Möglichkeiten, Dokumenteneigenschaften aus MS Office, PDF-Dateien sowie CI-Dateien als Metadaten automatisiert zu übernehmen. </t>
  </si>
  <si>
    <t xml:space="preserve">A 3.8</t>
  </si>
  <si>
    <t xml:space="preserve">Beschreiben Sie die in Ihrer Systemlösung bereitgestellten Möglichkeiten zur Verwaltung von Papier- und Hybridakten?</t>
  </si>
  <si>
    <t xml:space="preserve">A 3.9</t>
  </si>
  <si>
    <t xml:space="preserve">Beschreiben Sie, ob und wie ein Objekt (Akte oder Vorgang) mit mehreren bzw. unterschiedlichen Fristen belegt werden kann. </t>
  </si>
  <si>
    <t xml:space="preserve">A 3.10</t>
  </si>
  <si>
    <t xml:space="preserve">Beschreiben Sie die in Ihrem System bereitgestellten Möglichkeiten zur Verschlagwortung von Akten, Vorgängen und Dokumenten. Erläutern Sie den Einsatz eines Schlagwortkataloges. Kann die Verschlagwortung auch automatisiert oder teilautomatisiert erfolgen? Werden die Schlagworte in einem mitarbeiterbezogenen, organisationseinheitsbezogenen und oder behördenweiten Schlagwortkatalog verwaltet? Ist die Anzahl der Schlagwörter, die pro Objekt vergeben werden können, begrenzt? Können Benutzer den Schlagwortkatalog durch Vergabe neuer Schlagworte erweitern?</t>
  </si>
  <si>
    <t xml:space="preserve">A 4 - Erstellung von Objekten</t>
  </si>
  <si>
    <t xml:space="preserve">A 4.1</t>
  </si>
  <si>
    <t xml:space="preserve">Ihre Systemlösung unterstützt das Bereitstellen von Vorlagen zum Erstellen von Dokumenten und Objekten (z. B. spezifische Aktentypen inkl. vorstrukturierte Ablagestruktur) im System. Ist dies in dem von Ihnen angebotenen System gewährleistet? </t>
  </si>
  <si>
    <t xml:space="preserve">A 4.2</t>
  </si>
  <si>
    <t xml:space="preserve">Ihre Systemlösung stellt einen Multiformat-Viewer zur Verfügung. Ist dies in dem von Ihnen angebotenen System gewährleistet? </t>
  </si>
  <si>
    <t xml:space="preserve">A 4.3</t>
  </si>
  <si>
    <t xml:space="preserve">Beschreiben Sie die Umsetzung des Kriterium A 4.2 in Ihrer Systemlösung. Fügen Sie aussagefähige Screenshots bei. </t>
  </si>
  <si>
    <t xml:space="preserve">A 4.4</t>
  </si>
  <si>
    <t xml:space="preserve">In Primärdokumenten können beliebige Metadaten des Dokumentes (z. B. Aktenzeichen, Bearbeiter, E-Mail-Adresse) automatisch eingefügt werden. Eine Änderung, Ergänzung etc. der Metadaten soll durch den Nutzer weiterhin möglich sein. Beschreiben Sie die Umsetzung in Ihrer Systemlösung. </t>
  </si>
  <si>
    <t xml:space="preserve">A 4.5</t>
  </si>
  <si>
    <t xml:space="preserve">Beschreiben Sie zudem, wie die Systemlösung mit Änderungen von Metadaten (z. B. bei der Änderung der Vertraulichkeitsstufe) umgeht.</t>
  </si>
  <si>
    <t xml:space="preserve">A 4.6</t>
  </si>
  <si>
    <t xml:space="preserve">Ihre Systemlösung erlaubt die Übernahme von Metadaten von Dokumenten (z. B. Fall-ID, Schlagworte), die von einem Fachverfahren erzeugt werden. Beschreiben Sie die Umsetzung in Ihrer Systemlösung. </t>
  </si>
  <si>
    <t xml:space="preserve">A 4.7</t>
  </si>
  <si>
    <t xml:space="preserve">Beschreiben Sie die Möglichkeiten Ihrer Systemlösung zur Kommentierung von Dokumenten und Objekten.</t>
  </si>
  <si>
    <t xml:space="preserve">A 4.8</t>
  </si>
  <si>
    <t xml:space="preserve">Beschreiben Sie den Umgang mit bestehenden Makros in Dokumentenvorlagen und im Einsatz befindlichen Plug-ins durch Ihre Systemlösung.</t>
  </si>
  <si>
    <t xml:space="preserve">A 4.9</t>
  </si>
  <si>
    <t xml:space="preserve">Die Systemlösung unterstützt das Kopieren und Verschieben von Dokumenten in andere Vorgänge bzw. Akten sowie von ganzen Vorgängen in andere Akten. Ist dies in dem von Ihnen angebotenen System gewährleistet?</t>
  </si>
  <si>
    <t xml:space="preserve">A 4.10</t>
  </si>
  <si>
    <t xml:space="preserve">Die Systemlösung unterstützt das Verlinken/Erstellen von Verweisen zwischen beliebigen Objekten. Ist dies in dem von Ihnen angebotenem System gewährleistet?</t>
  </si>
  <si>
    <t xml:space="preserve">A 4.11</t>
  </si>
  <si>
    <t xml:space="preserve">Die Systemlösung muss ein serverseitiges Erstellen von PDF/A-Dateien aus einzelnen Dokumenten, Vorgängen oder ganzen Akten ermöglichen. Ist dies in dem von Ihnen angebotenen System gewährleistet? </t>
  </si>
  <si>
    <t xml:space="preserve">A 4.12</t>
  </si>
  <si>
    <t xml:space="preserve">Beschreiben Sie die Umsetzung des Kriterium A 4.11 in Ihrer Systemlösung. Fügen Sie einen Screenshot bei. Wie werden die PDF/A Dateien abgelegt im System? Welche Versionen von PDF/A werden unterstützt? </t>
  </si>
  <si>
    <t xml:space="preserve">A 5 - Workflows/Benachrichtigungsdienst</t>
  </si>
  <si>
    <t xml:space="preserve">A 5.1</t>
  </si>
  <si>
    <t xml:space="preserve">Die Prozessbearbeitungskomponente (Workflow-Engine) ist vollständig in das System integriert. Es wird keine separate Workflow-Engine verwendet. Die Workflow-Engine wird vollständig durch den System-Hersteller verantwortet und supportet.</t>
  </si>
  <si>
    <t xml:space="preserve">A 5.2</t>
  </si>
  <si>
    <t xml:space="preserve">Beschreiben Sie die Umsetzung von Workflows in Ihrer Systemlösung. Fügen Sie aussagekräftige Screenshots bei.</t>
  </si>
  <si>
    <t xml:space="preserve">A 5.3</t>
  </si>
  <si>
    <t xml:space="preserve">Im Laufweg sollen Bearbeitungsschritte und/oder Bearbeitungsstationen sowohl parallel als auch sequentiell anzuordnen sein. Es sollen neben vordefinierten Workflows insbesondere Ad-hoc-Workflows durchgeführt werden können.Es können beliebige Startvorlagen für mitgelieferte Beispiel- oder Standardprozesse definiert werden.Ist das in der von Ihnen angebotenen Systemlösung gewährleistet? </t>
  </si>
  <si>
    <t xml:space="preserve">A 5.4</t>
  </si>
  <si>
    <t xml:space="preserve">Beschreiben Sie die Umsetzung der Kriterien A 5.3 in Ihrer Systemlösung. Fügen Sie aussagekräftige Screenshots bei.</t>
  </si>
  <si>
    <t xml:space="preserve">A 5.5</t>
  </si>
  <si>
    <t xml:space="preserve">Muster-Workflows sollen organisationseinheitsspezifisch, mandantenweit sowie auf Nutzerebene zur Verfügung gestellt werden können.
Ist das in der von Ihnen angebotenen Systemlösung gewährleistet?</t>
  </si>
  <si>
    <t xml:space="preserve">A 5.6</t>
  </si>
  <si>
    <r>
      <rPr>
        <sz val="10"/>
        <rFont val="Arial"/>
        <family val="2"/>
        <charset val="1"/>
      </rPr>
      <t xml:space="preserve">In der Grundinstallation/-konfiguration der Systemlösung werden Prozessdefinitionen für einen </t>
    </r>
    <r>
      <rPr>
        <u val="single"/>
        <sz val="10"/>
        <rFont val="Arial"/>
        <family val="2"/>
        <charset val="1"/>
      </rPr>
      <t xml:space="preserve">Geschäftsgang-/Zeichnungsprozess</t>
    </r>
    <r>
      <rPr>
        <sz val="10"/>
        <rFont val="Arial"/>
        <family val="2"/>
        <charset val="1"/>
      </rPr>
      <t xml:space="preserve"> mit ausgeliefert.</t>
    </r>
  </si>
  <si>
    <t xml:space="preserve">A 5.7</t>
  </si>
  <si>
    <r>
      <rPr>
        <sz val="10"/>
        <rFont val="Arial"/>
        <family val="2"/>
        <charset val="1"/>
      </rPr>
      <t xml:space="preserve">In der Grundinstallation/-konfigurationder Systemlösung werden Prozessdefinitionen für eine </t>
    </r>
    <r>
      <rPr>
        <u val="single"/>
        <sz val="10"/>
        <rFont val="Arial"/>
        <family val="2"/>
        <charset val="1"/>
      </rPr>
      <t xml:space="preserve">Workflow-gesteuerte Postverteilung</t>
    </r>
    <r>
      <rPr>
        <sz val="10"/>
        <rFont val="Arial"/>
        <family val="2"/>
        <charset val="1"/>
      </rPr>
      <t xml:space="preserve"> mit ausgeliefert.</t>
    </r>
  </si>
  <si>
    <t xml:space="preserve">A 5.8</t>
  </si>
  <si>
    <t xml:space="preserve">Beim Import von Dokumenten in die Systemlösung kann durch Konfiguration von Regeln die Ansteuerung von Startvorlagen für einen Geschäftsgang-/Zeichnungsprozess oder eine Workflow-gesteuerte Postverteilung definiert werden.</t>
  </si>
  <si>
    <t xml:space="preserve">A 5.9</t>
  </si>
  <si>
    <t xml:space="preserve">Die Systemlösung ermöglicht die Durchführung von mehrstufigen Zeichnungsverfahren (Workflows), die dokumenten- und objektbezogen durchgeführt werden können. Zudem ermöglicht das System die Kennzeichnung (z. B. dringend, als spezifischer Vorgangstyp) eines Workflows. Ist das in der von Ihnen angebotenen Systemlösung gewährleistet? </t>
  </si>
  <si>
    <t xml:space="preserve">A 5.10</t>
  </si>
  <si>
    <t xml:space="preserve">Beschreiben Sie die Umsetzung der Kriterien A 5.5 und A 5.9 in Ihrer Systemlösung. Fügen Sie aussagekräftige Screenshots bei.</t>
  </si>
  <si>
    <t xml:space="preserve">A 5.11</t>
  </si>
  <si>
    <t xml:space="preserve">Beschreiben Sie, inwieweit die Workflows am Objekt und Dokument nachvollziehbar sind. Gehen Sie insbesondere auf die Nachvollziehbarkeit des Zeichnungsverfahrens ein. </t>
  </si>
  <si>
    <t xml:space="preserve">A 5.12</t>
  </si>
  <si>
    <t xml:space="preserve">Beschreiben Sie die Möglichkeiten Ihrer Systemlösung Workflows als Muster/Vorlagen bereitzustellen. Fügen Sie aussagekräftige Screenshots bei.</t>
  </si>
  <si>
    <t xml:space="preserve">A 5.13</t>
  </si>
  <si>
    <t xml:space="preserve">Die Systemlösung kann im XML-Format nach dem BPMN-2.0-Standardschema modellierte und vorliegende Prozesse automatisiert über eine Schnittstelle einlesen und systemseitig vorkonfigurieren.</t>
  </si>
  <si>
    <t xml:space="preserve">A 5.14</t>
  </si>
  <si>
    <t xml:space="preserve">Beschreiben Sie, inwieweit die Möglichkeit besteht, BPMN-2.0-Prozesse als Workflows in Ihre Systemlösung zu importieren.</t>
  </si>
  <si>
    <t xml:space="preserve">A 5.15</t>
  </si>
  <si>
    <t xml:space="preserve">Beschreiben Sie, die Möglichkeiten Ihrer Systemlösung Dokumententypen Workflows automatisch zuzuordnen.</t>
  </si>
  <si>
    <t xml:space="preserve">A 5.16</t>
  </si>
  <si>
    <t xml:space="preserve">Durch Workflows werden Zugriffsrechte eines Objekts auf Benutzer, die nach Ihrem Rechteprofil keinen Zugriff auf dieses Objekt besitzen, übertragen. Ist das in der von Ihnen angebotenen Systemlösung gewährleistet?</t>
  </si>
  <si>
    <t xml:space="preserve">A 5.17</t>
  </si>
  <si>
    <t xml:space="preserve">Nach Abschluss eines Workflows sollen die gewährten Schreibrechte entzogen werden und den am Workflow Beteiligten dauerhaft Leserechte eingeräumt werden. </t>
  </si>
  <si>
    <t xml:space="preserve">A 5.18</t>
  </si>
  <si>
    <t xml:space="preserve">Automatisierte Berechtigungen müssen in der Konfiguration der Systemlösung administrativ oder nutzerindividuell einstellbar sein, so dass eine prozessbedingte Berechtigung für einen einzelnen Prozessschritt entweder danach wieder entfernt wird oder dauerhaft erhalten bleiben kann.</t>
  </si>
  <si>
    <t xml:space="preserve">A 5.19</t>
  </si>
  <si>
    <t xml:space="preserve">Die Systemlösung verfügt über einen Benachrichtigungsdienst, der es ermöglicht über neue Eingänge (z. B. in Akten oder Aufgabenkörben) informiert zu werden. Die Einrichtung kann durch den Nutzer vorgenommen werden. Beschreiben Sie die Umsetzung in Ihrer Systemlösung und gehen sie auf die möglichen Informationskanäle (z.B. E-Mail, SMS, Chat, Webhooks) ein.</t>
  </si>
  <si>
    <t xml:space="preserve">A 5.20</t>
  </si>
  <si>
    <t xml:space="preserve">In der Systemlösung sind persönliche Aufgabenkörbe vorhanden. Ist dies in dem von Ihnen angebotenen System gewährleistet?</t>
  </si>
  <si>
    <t xml:space="preserve">A 5.21</t>
  </si>
  <si>
    <t xml:space="preserve">In der Systemlösung sind von persönlichen Aufgabenkörben unabhängige Gruppenarbeitskörbe bzw. Funktionsarbeitskörbe vorhanden. Ist dies in dem von Ihnen angebotenen System gewährleistet?</t>
  </si>
  <si>
    <t xml:space="preserve">A 5.22</t>
  </si>
  <si>
    <t xml:space="preserve">Beschreiben Sie die Umsetzung des Kriterium A 5.20 und A 5.21 in Ihrer Systemlösung.</t>
  </si>
  <si>
    <t xml:space="preserve">A 6 - Mobilität</t>
  </si>
  <si>
    <t xml:space="preserve">A 6.1</t>
  </si>
  <si>
    <t xml:space="preserve">Erläutern Sie das Einsatzfeld Ihrer Systemlösung auf mobilen Endgeräten (z. B. Smartphones, Tablets). Gehen Sie dabei insbesondere auf die folgenden Punkte ein:
- Unterstützung von iOS, (ab Version 12) Android, sowie der Browser Google Chrome und Mozilla Firefox
- mobile Bearbeitung von Akten, Vorgängen, Dokumenten und Workflows
Bitte fügen Sie aussagekräftige Screenshots bei.</t>
  </si>
  <si>
    <t xml:space="preserve">A 6.2</t>
  </si>
  <si>
    <t xml:space="preserve">Die Systemlösung erlaubt den Export einer gesamten Akte als eine PDF-Datei. Ist das in der von Ihnen angebotenen Systemlösung gewährleistet? </t>
  </si>
  <si>
    <t xml:space="preserve">A 6.3</t>
  </si>
  <si>
    <r>
      <rPr>
        <sz val="10"/>
        <rFont val="Arial"/>
        <family val="2"/>
        <charset val="1"/>
      </rPr>
      <t xml:space="preserve">Beschreiben Sie die Umsetzung des Krite</t>
    </r>
    <r>
      <rPr>
        <sz val="10"/>
        <color rgb="FF000000"/>
        <rFont val="Arial"/>
        <family val="2"/>
        <charset val="1"/>
      </rPr>
      <t xml:space="preserve">riums A 6.2. B</t>
    </r>
    <r>
      <rPr>
        <sz val="10"/>
        <rFont val="Arial"/>
        <family val="2"/>
        <charset val="1"/>
      </rPr>
      <t xml:space="preserve">eschreiben Sie insbesondere den Ablauf, die Sortierung, die Bildung eines Inhaltsverzeichnisses und ob eine Paginierung möglich ist. 
Gehen Sie auch darauf ein, inwieweit eine Filterung nach spezifischen Metadaten möglich (z. B. Dokumente mit Haken "intern" werden nicht exportiert) ist.</t>
    </r>
  </si>
  <si>
    <t xml:space="preserve">A 7 - Nachvollziehbarkeit</t>
  </si>
  <si>
    <t xml:space="preserve">A 7.1</t>
  </si>
  <si>
    <t xml:space="preserve">Die Systemlösung unterstützt das manuelle und systemseitige Anlegen von Versionen (Versionierung) von Dokumenten. Ist dies in dem von Ihnen angebotenen System gewährleistet? </t>
  </si>
  <si>
    <t xml:space="preserve">A 7.2</t>
  </si>
  <si>
    <t xml:space="preserve">Ist die Nachvollziehbarkeit in Ihrer Systemlösung gewährleistet?</t>
  </si>
  <si>
    <t xml:space="preserve">A 7.3</t>
  </si>
  <si>
    <t xml:space="preserve">Beschreiben Sie, welche Informationen durch Ihre Systemlösung zu den verschiedenen Objekten protokolliert werden. Gehen Sie darauf ein, wie (insbesondere vor dem Hintergrund datenschutzrechtlicher Aspekte) Protokoll- und Bearbeitungsinformationen hinsichtlich Umfang (Erstellungsdatum, Name des Bearbeiters etc.) und Aktivität (z. B. Anlegen eines Vorgangs, Löschen einer Akte, Mitzeichnen etc.) parametrisiert (=mit Rechten versehen) werden können. </t>
  </si>
  <si>
    <t xml:space="preserve">A 7.4</t>
  </si>
  <si>
    <t xml:space="preserve">Zu jedem Objekt im System ist mindestens folgende Protokollierung zu gewährleisten:
- Erstellung des Objektes inkl. Ersteller und Datum / Uhrzeit
- Veränderung des Objektes inkl. Modifizierer und Datum
- Versionierung von Dokumenten
- Hinzufügen, Kopieren, Verschieben und Löschen in und aus Containerobjekten (z. B. Verschieben eines Dokumentes aus einem Vorgang in einen anderen Vorgang)
- Laufweg von Objekten (z. B. Zeichnung eines Dokumentes)
- Umprotokollieren von Akten
- Anbringen von Mit- und Schlusszeichnungen
- Änderung von Zugriffsrechten
Die Protokollierung muss manipulationssicher, automatisch mindestens mit Datum, Uhrzeit und Bearbeitername erfolgen. Zudem soll ebenfalls der administrative Zugang protokolliert werden.
Ist das in Ihrer Systemlösung gewährleistet?</t>
  </si>
  <si>
    <t xml:space="preserve">A 7.5</t>
  </si>
  <si>
    <t xml:space="preserve">Den Adminstratoren und anderen berechtigten Nutzern steht ein global konfigurierbares "Protokollierungsmodul" (Log) in der Systemlösung zur Verfügung.</t>
  </si>
  <si>
    <t xml:space="preserve">A 7.6</t>
  </si>
  <si>
    <t xml:space="preserve">Die Granularität der Objekthistorie kann von den Administratoren konfiguriert werden.</t>
  </si>
  <si>
    <t xml:space="preserve">A 7.7</t>
  </si>
  <si>
    <t xml:space="preserve">Auch Suchen sowie lesende Zugriffe können protokolliert werden, insofern dies von den Administratoren konfiguriert wurde.</t>
  </si>
  <si>
    <t xml:space="preserve">A 7.8</t>
  </si>
  <si>
    <t xml:space="preserve">Jegliche Löschung von Objekten oder Attributen werden transparent protokolliert.</t>
  </si>
  <si>
    <t xml:space="preserve">A 7.9</t>
  </si>
  <si>
    <t xml:space="preserve">Die Aufbwahrungszeit von Protokollierungsdateien (Log Files) kann von den Administratoren konfiguriert werden.</t>
  </si>
  <si>
    <t xml:space="preserve">A 7.10</t>
  </si>
  <si>
    <t xml:space="preserve">Beschreiben Sie stichpunktartig im Hinblick auf datenschutzrechtliche Aspekte, wie die Protokoll- und Bearbeitungsinformationen im System abgelegt und besonders gegen unberechtigten Zugriff geschützt werden.</t>
  </si>
  <si>
    <t xml:space="preserve">A 7.11</t>
  </si>
  <si>
    <t xml:space="preserve">Die Prüfung elektronischer Signaturen oder Siegel auf Gültigkeit sollte möglich sein. Eine Prüfung qualifizierter eSignaturen/eSiegel gegen die European Trust List (EUTL) sollte berücksichtigt werden. Bei der Prüfung sollte dargestellt werden, welche Person oder Institution die Signatur/das Siegel erstellt hat. Außerdem sollte das Dokument in dem Zustand wiedergegeben werden, in dem es unterzeichnet wurde. Beschreiben Sie die bereitgestellten Funktionen zur Verifikation von elektronischen Signaturen und elektronischem Behördensiegel in Ihrer Systemlösung.</t>
  </si>
  <si>
    <t xml:space="preserve">A 7.12</t>
  </si>
  <si>
    <t xml:space="preserve">Die Signaturerstellung über Browser-Schnittstellen, PKCS#11-Schnittstelle bzw. Smartcard, sollte möglich sein. Signierte Dokumente sollten den Standards PAdES, XAdES oder CAdES entsprechen. Beschreiben Sie die durch Ihre Systemlösung bereitgestellten Möglichkeiten einer Anbindung bzw. Anbringung von fortgeschrittenen und qualifiziert elektronischen Signaturen, Siegeln und Fernsignaturen gemäß eIDAS.</t>
  </si>
  <si>
    <t xml:space="preserve">A 7.13</t>
  </si>
  <si>
    <t xml:space="preserve">Das System führt Logs für Administrationstätigkeiten. Ist dies in dem von Ihnen angebotenen System gewährleistet? </t>
  </si>
  <si>
    <t xml:space="preserve">A 7.14</t>
  </si>
  <si>
    <t xml:space="preserve">Beschreiben Sie die Umsetzung des Kriteriums A 7.13.</t>
  </si>
  <si>
    <t xml:space="preserve">A 7.15</t>
  </si>
  <si>
    <t xml:space="preserve">Beschreiben Sie, welche Möglichkeiten zur Beweiswerterhaltung digital signierter Dokumente Ihre Systemlösung bietet.</t>
  </si>
  <si>
    <t xml:space="preserve">A 8 - Recherche, Wiedervorlage und Terminverwaltung</t>
  </si>
  <si>
    <t xml:space="preserve">A 8.1</t>
  </si>
  <si>
    <t xml:space="preserve">Es ist eine Volltextrecherche in den Primärinformationen sowie eine gleichzeitige Recherche nach allen Metadaten möglich. Die Recherche sollte in eingegrenztem Suchumfeld (z. B. innerhalb einer Akte oder eines Zeitraums) möglich sein. Volltextsuche schließt sämtliche zugeführte Dokumente mit ein. Ist das in Ihrer Systemlösung gewährleistet? </t>
  </si>
  <si>
    <t xml:space="preserve">A 8.2</t>
  </si>
  <si>
    <t xml:space="preserve">Beschreiben Sie die in Ihrer Systemlösung bereitgestellten Recherchefunktionalitäten. Gehen Sie dabei auch auf die Möglichkeiten 
- zur Darstellung der Ergebnisse im Mitarbeiterpostkorb ein (Trefferlisten mit beliebigen Metadaten etc.) 
- zur Sortierung der Ergebnisse nach Kriterien (wie bspw. Bezeichnung des Dokuments, Zeitraum, Bearbeiter, etc.)
- des Zugriffs auf die Rechercheergebnisse (z. B. direkt aus einer Trefferliste)
- den Zugriff auf unter- bzw. übergeordnete Objekte eines Treffers
- zur detaillierteren Suche in einer Trefferliste 
- zur Anzeige der Treffer einer Volltextrecherche in der jeweiligen Textumgebung
ein. </t>
  </si>
  <si>
    <t xml:space="preserve">A 8.3</t>
  </si>
  <si>
    <t xml:space="preserve">Beschreiben Sie die technischen Möglichkeiten Ihrer Systemlösung zur automatischen Ergänzung bzw. Korrektur von fehlerhaften Eingaben bei der Recherche (fehlersensitive Suche).</t>
  </si>
  <si>
    <t xml:space="preserve">A 8.4</t>
  </si>
  <si>
    <t xml:space="preserve">Beschreiben Sie das Verhalten Ihres Systems sowie die Systemgrenzen bei umfangreichen Suchen in großen Datenmengen unter dem Aspekt der Performance bzw. der User-Experience. Welche Systemgrenzen existieren in Ihrer Systemlösung? Beschreiben Sie diese erforderlichenfalls.</t>
  </si>
  <si>
    <t xml:space="preserve">A 8.5</t>
  </si>
  <si>
    <t xml:space="preserve">Suchabfragen können abgespeichert und als Muster hinterlegt werden. Beschreiben Sie die Umsetzung in Ihrer Systemlösung. </t>
  </si>
  <si>
    <t xml:space="preserve">A 8.6</t>
  </si>
  <si>
    <t xml:space="preserve">Alle Listendarstellungen im System (nicht nur Trefferlisten, sondern z. B. auch beliebige Objektlisten, Adresslisten) sollten nach allen Kriterien sortiert werden können.
Beschreiben Sie die Umsetzung in Ihrer Systemlösung. </t>
  </si>
  <si>
    <t xml:space="preserve">A 8.7</t>
  </si>
  <si>
    <r>
      <rPr>
        <sz val="10"/>
        <rFont val="Arial"/>
        <family val="2"/>
        <charset val="1"/>
      </rPr>
      <t xml:space="preserve">Die Rechercheergebnisse (= Trefferliste) müssen exportierbar sein</t>
    </r>
    <r>
      <rPr>
        <sz val="10"/>
        <color rgb="FF000000"/>
        <rFont val="Arial"/>
        <family val="2"/>
        <charset val="1"/>
      </rPr>
      <t xml:space="preserve"> (mind. in ein TXT- oder CSV- Format). Ist dies in dem von Ihnen angebotenen System gewährleistet?</t>
    </r>
  </si>
  <si>
    <t xml:space="preserve">A 8.8</t>
  </si>
  <si>
    <t xml:space="preserve">Die Rechercheergebnisse müssen durch weitere Kriterien (z. B. Ersteller, Erstellungsdatum, Format) weiter eingegrenzt/verfeinert werden können ohne eine neue Suchabfrage zu starten. Ist dies in dem Ihnen angebotenen System gewährleistet?</t>
  </si>
  <si>
    <t xml:space="preserve">A 8.9</t>
  </si>
  <si>
    <t xml:space="preserve">Im Detail sollen nur Rechercheergebnisse angezeigt werden, auf die der Nutzer mit seiner Rolle mindestens lesenden Zugriff hat. Ist dies in dem von Ihnen angebotenen System gewährleistet? </t>
  </si>
  <si>
    <t xml:space="preserve">A 8.10</t>
  </si>
  <si>
    <t xml:space="preserve">Die Systemlösung verfügt über eine Wiedervorlagefunktion. Ist dies in dem von Ihnen angebotenen System gewährleistet? </t>
  </si>
  <si>
    <t xml:space="preserve">A 8.11</t>
  </si>
  <si>
    <t xml:space="preserve">Beschreiben Sie die Umsetzung der Wiedervorlage und Terminverwaltung in Ihrer Systemlösung. Gehen Sie dabei auf die Möglichkeit zur Erstellung mehrerer Wiedervorlagen für ein Objekt sowie auf eine mögliche Integration in MS Exchange und Fachverfahren ein.</t>
  </si>
  <si>
    <t xml:space="preserve">A 8.12</t>
  </si>
  <si>
    <t xml:space="preserve">Beschreiben Sie die Nutzung der Wiedervorlagefunktion im Vertretungsfall.</t>
  </si>
  <si>
    <t xml:space="preserve">A 9 - Objekt- und Ablagestruktur</t>
  </si>
  <si>
    <t xml:space="preserve">A 9.1</t>
  </si>
  <si>
    <t xml:space="preserve">Die Systemlösung unterstützt die Abbildung einer behördenspezifischen Objektstruktur aus Akten und Vorgängen. Diese Objekte können Dokumente beinhalten. Weitere Container-Objekte (z. B. Teilakten) können administrativ angelegt werden. Ist dies in dem von Ihnen angebotenen System gewährleistet? </t>
  </si>
  <si>
    <t xml:space="preserve">A 9.2</t>
  </si>
  <si>
    <t xml:space="preserve">Metadaten sind administrativ konfigurierbar. Eine Vererbung von Metadaten zwischen Objekten ist durch die Systemlösung möglich. Ist dies in dem von Ihnen angebotenen System gewährleistet?</t>
  </si>
  <si>
    <t xml:space="preserve">A 9.3</t>
  </si>
  <si>
    <t xml:space="preserve">Die Systemlösung unterstützt neben dem Aktenplan auch eine organisationsbezogene Ablage des Schriftgutes in Akten. Ist dies in dem von Ihnen angebotenen System gewährleistet? </t>
  </si>
  <si>
    <t xml:space="preserve">A 9.4</t>
  </si>
  <si>
    <t xml:space="preserve">Beschreiben Sie, inwieweit in Ihrem System unterschiedliche Metadaten je Objekttyp (z. B. Zertifizierungsakte) definiert werden können?</t>
  </si>
  <si>
    <t xml:space="preserve">A 9.5</t>
  </si>
  <si>
    <t xml:space="preserve">Können in Ihrem System Akten unabhängig vom Aktenplan nach anderen Kriterien (z. B. Antragsnummer) abgelegt werden? Wenn ja, wie ist dies in Ihrer Systemlösung realisiert.</t>
  </si>
  <si>
    <t xml:space="preserve">A 9.6</t>
  </si>
  <si>
    <t xml:space="preserve">Beschreiben Sie, wie mehrere vollständig voneinander unabhängige Ablagestrukturen (z. B. Trennung von Sach- und Fallakten) definiert und verwaltet werden.</t>
  </si>
  <si>
    <t xml:space="preserve">A 9.7</t>
  </si>
  <si>
    <t xml:space="preserve">Ihre Systemlösung unterstützt die Änderung von Aktenplanpositionen (bspw. Umbenennung der Sachbezeichnung, Änderung der Aufbewahrungsfrist, Änderung der Aussonderungsart, etc.). Ist dies in dem von Ihnen angebotenen System gewährleistet? </t>
  </si>
  <si>
    <t xml:space="preserve">A 9.8</t>
  </si>
  <si>
    <t xml:space="preserve">Beschreiben Sie für Ihre Systemlösung die Umsetzung der Objekt- und Ablagestruktur. Gehen Sie dabei insbesondere auch auf die Zuweisung von Rechten, die Anpassungsmöglichkeiten durch Nutzer und Administrator sowie auf die Möglichkeiten zur Verwendung von Referenzen zwischen den Objekten ein. </t>
  </si>
  <si>
    <t xml:space="preserve">A 9.9</t>
  </si>
  <si>
    <t xml:space="preserve">Die Systemlösung bietet die Möglichkeit vorkonfigurierte Vorgänge (Muster) automatisch anzulegen, sobald eine neue Verwaltungsakte angelegt wird. Die
Vorgänge sind dabei jederzeit veränderbar (inkl. Erweiterung und Löschung). Ist dies in dem von Ihnen angebotenen System gewährleistet?</t>
  </si>
  <si>
    <t xml:space="preserve">A 9.10</t>
  </si>
  <si>
    <t xml:space="preserve">Ihre Systemlösung unterstützt, dass innerhalb eines Vorgangs eine weitere Strukturierungsebene zur Verfügung steht. Ist dies in dem von Ihnen angebotenen System gewährleistet?</t>
  </si>
  <si>
    <t xml:space="preserve">A 9.11</t>
  </si>
  <si>
    <t xml:space="preserve">Bitte beschreiben Sie die Umsetzung des Kriteriums A 9.10.</t>
  </si>
  <si>
    <t xml:space="preserve">A 9.12</t>
  </si>
  <si>
    <t xml:space="preserve">Es können verschiedene Aktenpläne je Mandant aber auch innerhalb eines Mandanten durch den Fachadministrator eingerichtet werden.</t>
  </si>
  <si>
    <t xml:space="preserve">A 9.13</t>
  </si>
  <si>
    <t xml:space="preserve">Jeder im System hinterlegte Aktenplan kann aktiviert oder deaktiviert werden.</t>
  </si>
  <si>
    <t xml:space="preserve">A 9.14</t>
  </si>
  <si>
    <t xml:space="preserve">Es ist möglich, durch Umstrukturierungen innerhalb eines Aktenplanes eine (automatische) Umprotokollierung der den betroffenen Aktenplaneinheiten zugeordneten Akten sowie aller zugeordneten Objektarten auszulösen.</t>
  </si>
  <si>
    <t xml:space="preserve">A 9.15</t>
  </si>
  <si>
    <t xml:space="preserve">Es kann bei der Umprotokollierung eines Schriftgutobjekts (bspw. einer Akte) entschieden werden, ob enthaltene Schriftgutobjekte (bspw. Ordner/Vorgänge oder Dokumente) ebenfalls umprotokolliert werden. </t>
  </si>
  <si>
    <t xml:space="preserve">A 9.16</t>
  </si>
  <si>
    <t xml:space="preserve">Beschreiben Sie das Vorgehen in der Systemlösung.</t>
  </si>
  <si>
    <t xml:space="preserve">A 10 - Ausgang</t>
  </si>
  <si>
    <t xml:space="preserve">A 10.1</t>
  </si>
  <si>
    <t xml:space="preserve">Ausgehende Dokumente sind, nach dem Versenden in Papierform, in das PDF/A Format zu wandeln und das Ausgangsdatum ist in den Metadaten zum PDF/A Dokument einzutragen. Beschreiben Sie die Umsetzung in Ihrer Systemlösung. </t>
  </si>
  <si>
    <t xml:space="preserve">A 10.2</t>
  </si>
  <si>
    <t xml:space="preserve">Beschreiben Sie die von Ihrer Systemlösung bereitgestellten Möglichkeiten des Versand von via S/MIME verschlüsselten und digital signierten E-Mails. </t>
  </si>
  <si>
    <t xml:space="preserve">A 10.3</t>
  </si>
  <si>
    <t xml:space="preserve">Alle elektronischen Dokumente in der von Ihnen angebotenen Systemlösung sollen durch den Benutzer möglichst ergonomisch per E-Mail auf folgende Weise versendet werden können: 
- Dokumente als Originalformat
- Dokumente als PDF/A-Datei
- Link zum Objekt
Beschreiben Sie die Umsetzung in der von Ihnen angebotenen Systemlösung. Fügen Sie beispielhafte Screenshots bei. </t>
  </si>
  <si>
    <t xml:space="preserve">A 10.4</t>
  </si>
  <si>
    <t xml:space="preserve">Die Systemlösung unterstützt den Versand von E-Mails direkt aus einem Vorgang heraus und bietet die Möglichkeit, gesendete E-Mails automatisch direkt in diesem Vorgang ablegen zu können. Ist dies in dem von Ihnen angebotenen System gewährleistet?</t>
  </si>
  <si>
    <t xml:space="preserve">A 10.5</t>
  </si>
  <si>
    <t xml:space="preserve">Beschreiben Sie die Umsetzung des Versands von E-Mails direkt aus einem Vorgang heraus und die Möglichkeiten gesendete E-Mails direkt in einem Vorgang ablegen zu können bzw. wie Ausgangsdokumente automatisch im jeweiligen Vorgang abgelegt werden können. Fügen Sie beispielhafte Screenshots bei. </t>
  </si>
  <si>
    <t xml:space="preserve">A 11 - Langzeitspeicherung und Aussonderung</t>
  </si>
  <si>
    <t xml:space="preserve">A 11.1</t>
  </si>
  <si>
    <t xml:space="preserve">Ein Objekt (Akte und Vorgang) kann abgeschlossen werden. Alle untergeordneten Objekte werden schreibgeschützt und können nicht mehr verändert werden und die hinterlegte Aufbewahrungsfrist fängt an zu laufen. Ist dies in dem von Ihnen angebotenen System gewährleistet?</t>
  </si>
  <si>
    <t xml:space="preserve">A 11.2</t>
  </si>
  <si>
    <t xml:space="preserve">Beschreiben Sie die Umsetzung des vorherigen Kriteriums (Objektabschluss) in Ihrer Systemlösung.</t>
  </si>
  <si>
    <t xml:space="preserve">A 11.3</t>
  </si>
  <si>
    <t xml:space="preserve">Ihre Systemlösung unterstützt Transfer- und Aufbewahrungsfristen. Ist dies in dem von Ihnen angebotenen System gewährleistet?</t>
  </si>
  <si>
    <t xml:space="preserve">A 11.4</t>
  </si>
  <si>
    <t xml:space="preserve">Ihre Systemlösung unterstützt, dass alle Dokumente in der Langzeitspeicherung weiterhin recherchierbar bleiben. Die bestehenden Zugriffsrechte gelten weiter. Zudem erfolgt die Bereitstellung in angemessener Zeit. Ist dies in dem von Ihnen angebotenen System gewährleistet?</t>
  </si>
  <si>
    <t xml:space="preserve">A 11.5</t>
  </si>
  <si>
    <t xml:space="preserve">Die Systemlösung bietet eine Formatkonvertierung der Dateien in ein langzeitspeicherfähiges Format (=PDF/A) an. Die Daten werden hierbei bis zur Aussonderung zusätzlich im Originalformat (schreibgeschützt) aufbewahrt. Ist dies in dem von Ihnen angebotenen System gewährleistet?</t>
  </si>
  <si>
    <t xml:space="preserve">A 11.6</t>
  </si>
  <si>
    <t xml:space="preserve">Beschreiben Sie, wie Ihre Systemlösung mit Quellformaten die nicht in PDF/A umgewandelt werden können im Rahmen einer automatischen Konvertierung umgeht.</t>
  </si>
  <si>
    <t xml:space="preserve">A 11.7</t>
  </si>
  <si>
    <t xml:space="preserve">Die Systemlösung unterstützt, dass "Wiederaufleben" von Vorgängen, so dass neue Dokumente hinzugefügt werden können. Die bereits abgeschlossenen Dokumente bleiben weiterhin unveränderbar und schreibgeschützt. Eine Veränderung im Sinne einer erneuten Bearbeitung des Dokumentes ist hierbei nicht möglich. Beschreiben Sie die Umsetzung hierzu in Ihrer Systemlösung.</t>
  </si>
  <si>
    <t xml:space="preserve">A 11.8</t>
  </si>
  <si>
    <t xml:space="preserve">Die Aufbewahrungsfristen können in der Systemlösung vollständig am
Aktenplan vordefiniert werden. Ist dies in dem von Ihnen angebotenen System gewährleistet?</t>
  </si>
  <si>
    <t xml:space="preserve">A 11.9</t>
  </si>
  <si>
    <t xml:space="preserve">In Ihrer Systemlösung können die Aufbewahrungsfristen durch die Bearbeitung
(vor Bearbeitungsschluss) verlängert werden. Ist dies in dem von Ihnen angebotenen System gewährleistet?</t>
  </si>
  <si>
    <t xml:space="preserve">A 11.10</t>
  </si>
  <si>
    <t xml:space="preserve">Die Aufbewahrungsfristen können während der Aufbewahrungsphase verändert werden. Ist dies in dem von Ihnen angebotenen System gewährleistet?</t>
  </si>
  <si>
    <t xml:space="preserve">A 11.11</t>
  </si>
  <si>
    <t xml:space="preserve">Die Berechnung des Endes der Aufbewahrungsfrist erfolgt automatisiert in Ihrer Systemlösung. Ist dies in dem von Ihnen angebotenen System gewährleistet?</t>
  </si>
  <si>
    <t xml:space="preserve">A 11.12</t>
  </si>
  <si>
    <t xml:space="preserve">Beschreiben Sie die Umsetzung des vorherigen Kriteriums (Berechnung der Aufbewahrungsfrist) in Ihrer Systemlösung.</t>
  </si>
  <si>
    <t xml:space="preserve">A 11.13</t>
  </si>
  <si>
    <t xml:space="preserve">Die Systemlösung unterstützt das 4-stufge Verfahren zur Aussonderung der Akten. Ist dies in dem von Ihnen angebotenen System gewährleistet?</t>
  </si>
  <si>
    <t xml:space="preserve">A 11.14</t>
  </si>
  <si>
    <t xml:space="preserve">Ihre Systemlösung verfügt über einen Benachrichtigungsdienst, der es ermöglicht über den Ablauf von Aussonderungsfristen zu informieren. Beschreiben Sie die Umsetzung in Ihrer Systemlösung.</t>
  </si>
  <si>
    <t xml:space="preserve">A 11.15</t>
  </si>
  <si>
    <t xml:space="preserve">Beschreiben Sie, inwieweit Ihre Systemlösung eine automatische Generierung des Anbieterverzeichnisses nach XDOMEA ermöglicht.</t>
  </si>
  <si>
    <t xml:space="preserve">A 11.16</t>
  </si>
  <si>
    <t xml:space="preserve">Die Transferfrist ist pro Akte und Vorgang konfigurierbar. Ist dies in dem von Ihnen angebotenen System gewährleistet?</t>
  </si>
  <si>
    <t xml:space="preserve">A 11.17</t>
  </si>
  <si>
    <t xml:space="preserve">Beschreiben Sie den Umgang mit Containerformaten (MSG, ZIP, TAR) bei der Aussonderung in Ihrer Systemlösung.</t>
  </si>
  <si>
    <t xml:space="preserve">A 11.18</t>
  </si>
  <si>
    <t xml:space="preserve">Einzelnen Schriftgutobjekten (bspw. Verträgen) können eigene, von der Akte oder dem Vorgang unabhängige Aufbewahrungszeiten zugewiesen werden.</t>
  </si>
  <si>
    <t xml:space="preserve">A 11.19</t>
  </si>
  <si>
    <t xml:space="preserve">Welche Möglichkeiten gibt es, die Bewertung von Schriftgut zu definieren (bspw. Archivwürdigkeit)? Beschreiben Sie die Möglichkeiten.</t>
  </si>
  <si>
    <t xml:space="preserve">A 11.20</t>
  </si>
  <si>
    <t xml:space="preserve">Zur Abgabe an Historische Archive (z. B. Bundes-, Landes-, Stadt-, Kreisarchive, etc.) 
stellt das System eine Aussonderung mit einer zwei und vierstufiger Aussonderung im XDOMEA Aussonderungsformat zur Verfügung. Entsprechende Nachrichtenklassen werden unterstützt.</t>
  </si>
  <si>
    <t xml:space="preserve">A 12 - Administration</t>
  </si>
  <si>
    <t xml:space="preserve">A 12.1</t>
  </si>
  <si>
    <t xml:space="preserve">Der Administrationsbereich bietet eine grafische Benutzeroberfläche (Management Konsole) zur Verwaltung von Aktenplan, Objekten, Rechten, Prozessen, Nutzern, Vertretungen und Aufbauorganisation. Ein Editor mit grafischer Benutzeroberfläche (GUI) für Objekt-Masken und Metadaten ist imanenter Bestandteil des Systems, so dass jederzeit individuelle Anpassungen oder neue Konfigurationen vorgenommen werden können.
Ist dies in dem von Ihnen angebotenen System gewährleistet?</t>
  </si>
  <si>
    <t xml:space="preserve">A 12.2</t>
  </si>
  <si>
    <t xml:space="preserve">Das System stellt eine Web-basierte (ein Standardbrowser ohne zusätzliche Add-ons genügt) Administrationsoberfläche bereit.</t>
  </si>
  <si>
    <t xml:space="preserve">A 12.3</t>
  </si>
  <si>
    <t xml:space="preserve">In der Adminstrationsoberfläche kann per Konfiguration für jede einzelne Funktion eine vier Augen Anmeldung eingerichtet werden, um bspw. zu vermeiden, dass sich ein Administrator allein alle Recht geben kann oder eine Protokolldateiauswertung allein durchführen kann.</t>
  </si>
  <si>
    <t xml:space="preserve">A 12.4</t>
  </si>
  <si>
    <t xml:space="preserve">Beschreiben Sie das Konzept des 4-Augen-Prinzips zum vorstehenden Kriterium.</t>
  </si>
  <si>
    <t xml:space="preserve">A 12.5</t>
  </si>
  <si>
    <t xml:space="preserve">In der Administrationsoberfläche des Systems ist eine klare Trennung zwischen System- und Fachadminstration konfigurierbar.</t>
  </si>
  <si>
    <t xml:space="preserve">A 12.6</t>
  </si>
  <si>
    <t xml:space="preserve">In der Administrationsoberfläche des Systems lassen rollenbasierte Profile für die Fachadministration einrichten und verwalten.</t>
  </si>
  <si>
    <t xml:space="preserve">A 12.7</t>
  </si>
  <si>
    <t xml:space="preserve">Administratoren können im Rahmen ihrer Berechtigungen Sub-Adminstratoren einrichten und verwalten.</t>
  </si>
  <si>
    <t xml:space="preserve">A 12.8</t>
  </si>
  <si>
    <t xml:space="preserve">Die Administration ist weitgehend automatisierbar.</t>
  </si>
  <si>
    <t xml:space="preserve">A 12.9</t>
  </si>
  <si>
    <t xml:space="preserve">Beschreiben Sie die Administrationsmöglichkeiten der Aktenplanverwaltung. </t>
  </si>
  <si>
    <t xml:space="preserve">A 12.10</t>
  </si>
  <si>
    <t xml:space="preserve">Beschreiben Sie die Administrationsmöglichkeiten der Objektverwaltung. </t>
  </si>
  <si>
    <t xml:space="preserve">A 12.11</t>
  </si>
  <si>
    <t xml:space="preserve">Beschreiben Sie die Administrationsmöglichkeiten der Ablagenverwaltung. </t>
  </si>
  <si>
    <t xml:space="preserve">A 12.12</t>
  </si>
  <si>
    <t xml:space="preserve">Beschreiben Sie die Administrationsmöglichkeiten der Prozessverwaltung. Die Systemlösung ermöglicht die Gestaltung der Workflows. Die einzelnen Prozessmodelle können abgelegt und geändert werden. Beschreiben Sie die Umsetzung und fügen Sie Screenshots bei.</t>
  </si>
  <si>
    <t xml:space="preserve">A 12.13</t>
  </si>
  <si>
    <r>
      <rPr>
        <sz val="10"/>
        <color theme="1"/>
        <rFont val="Arial"/>
        <family val="2"/>
        <charset val="1"/>
      </rPr>
      <t xml:space="preserve">Der Workflow-Editor enthält einen </t>
    </r>
    <r>
      <rPr>
        <u val="single"/>
        <sz val="10"/>
        <color theme="1"/>
        <rFont val="Arial"/>
        <family val="2"/>
        <charset val="1"/>
      </rPr>
      <t xml:space="preserve">Grafik-Editor</t>
    </r>
    <r>
      <rPr>
        <sz val="10"/>
        <color theme="1"/>
        <rFont val="Arial"/>
        <family val="2"/>
        <charset val="1"/>
      </rPr>
      <t xml:space="preserve">, in welchen Ablaufdiagramme gemäß des BPMN 2.0 Standards importiert, bearbeitet und gespeichert werden können.</t>
    </r>
  </si>
  <si>
    <t xml:space="preserve">A 12.14</t>
  </si>
  <si>
    <t xml:space="preserve">Ein Editor mit grafischer Benutzeroberfläche (GUI) für die Konfiguration von Formularen ist imanenter Bestandteil des Systems, so dass jederzeit individuelle Anpassungen oder neue Konfigurationen vorgenommen werden können.</t>
  </si>
  <si>
    <t xml:space="preserve">A 12.15</t>
  </si>
  <si>
    <t xml:space="preserve">Beschreiben Sie die Administrationsmöglichkeiten der Nutzerverwaltung. Gehen Sie auch insbesondere auf die Möglichkeit der vollen Benutzer- und Rechteverwaltung über eine System-API ein (z.B. Einsatz von Skripten bei umfangreichen Berechtigungsanpassungen). Erläutern Sie zusätzlich, wie das Löschen bzw. Deaktivieren von Nutzern umgesetzt ist.</t>
  </si>
  <si>
    <t xml:space="preserve">A 12.16</t>
  </si>
  <si>
    <t xml:space="preserve">Ihre Systemlösung unterstützt den LDAP-Standard (Lightweight Directory Access Protocol) für die Nutzer-Authentifizierung, die Berechtigungsverwaltung und eine entsprechende Schnittstelle ist immanenter Systembestandteil.</t>
  </si>
  <si>
    <t xml:space="preserve">A 12.17</t>
  </si>
  <si>
    <t xml:space="preserve">Beschreiben Sie die Administrationsmöglichkeiten der Anbindung eines LDAP-basierten Verzeichnisdienstes. Gehen Sie dabei insbesondere auf folgende Punkte ein:
- Einbindung eines LDAP-basierten Verzeichnisdienstes  
- Zugriffsteuerung von Benutzern mittels LDAP-basiertem Verzeichnisdienstes , Zugriff auf das System erhalten nur Anwender, die über eine entsprechende LDAP-Gruppe berechtigt sind) und
- weitere Unterstützungsmöglichkeiten hinsichtlich des Benutzermanagements und der Berechtigungssteuerung im Zusammenspiel zwischen dem System und dem LDAP-basierten Verzeichnisdienst, insbesondere in Bezug auf die Anwendungsfälle Nutzereinrichtung und Nutzeränderung (z. B. Änderung von Stammdaten, Änderung von Berechtigungen)
- Möglichkeit der Verarbeitung von SAML 2.0-Attributen.</t>
  </si>
  <si>
    <t xml:space="preserve">A 12.18</t>
  </si>
  <si>
    <t xml:space="preserve">Ihre Systemlösung unterstützt eine Anmeldung per Single-Sign-On. Ist das in der von Ihnen angebotenen Systemlösung gewährleistet?</t>
  </si>
  <si>
    <t xml:space="preserve">A 12.19</t>
  </si>
  <si>
    <t xml:space="preserve">Beschreiben Sie, wie die Anmeldung per Single-Sign-On von Ihrer Systemlösung umgesetzt wird. Erläutern Sie insbesondere die Unterstützung folgender Verfahren:
- via WebServer-Umgebungsvariable wie REMOTE_USER, HTTP_Shib-x
- via SAML 2.0 und 
- via Kerberos.</t>
  </si>
  <si>
    <t xml:space="preserve">A 12.20</t>
  </si>
  <si>
    <t xml:space="preserve">Ihre Systemlösung unterstützt die Einstellung von differenzierten Zugriffsrechten und eine eindeutige Zuordnung zu Benutzern für alle Objekte inklusive Ihrer Primär- und Metainformationen, Menüs und Funktionen. Ist das in der von Ihnen angebotenen Systemlösung gewährleistet?</t>
  </si>
  <si>
    <t xml:space="preserve">A 12.21</t>
  </si>
  <si>
    <t xml:space="preserve">Die Systemlösung unterstützt, dass kein Zugriff für Unberechtigte auf Systemressourcen/ Verfahrensfunktionen möglich ist. Ist das in der von Ihnen angebotenen Systemlösung gewährleistet?</t>
  </si>
  <si>
    <t xml:space="preserve">A 12.22</t>
  </si>
  <si>
    <t xml:space="preserve">Die Vergabe von Zugriffsrechten erfolgt in der Systemlösung durch die Definition von Zugriffsprofilen und Benutzerrollen. Ist das in der von Ihnen angebotenen Systemlösung gewährleistet?</t>
  </si>
  <si>
    <t xml:space="preserve">A 12.23</t>
  </si>
  <si>
    <t xml:space="preserve">Beschreiben Sie die Funktionen Ihrer Systemlösung zur Anbindung eines Identity Managements zur Unterstützung bei der Zuordnung von Benutzerrollen.</t>
  </si>
  <si>
    <t xml:space="preserve">A 12.24</t>
  </si>
  <si>
    <t xml:space="preserve">Folgende Rechte können in Ihrer Systemlösung mindestens vergeben und miteinander kombiniert werden:
-Erstellen
-Lesen 
-Ändern 
-Löschen
-Berechtigungen vergeben
Ist das in der von Ihnen angebotenen Systemlösung gewährleistet?</t>
  </si>
  <si>
    <t xml:space="preserve">A 12.25</t>
  </si>
  <si>
    <t xml:space="preserve">Beschreiben Sie, welche vorbelegten Standardrollen in der Systemlösung vorhanden sind.</t>
  </si>
  <si>
    <t xml:space="preserve">A 12.26</t>
  </si>
  <si>
    <t xml:space="preserve">Die Systemlösung ermöglicht eine Bündelung der Rollen. Ist das in der von Ihnen angebotenen Systemlösung gewährleistet?</t>
  </si>
  <si>
    <t xml:space="preserve">A 12.27</t>
  </si>
  <si>
    <t xml:space="preserve">Das Einrichten weiterer Rollen ist mittels Customizing in Ihrer Systemlösung möglich. Ist das in der von Ihnen angebotenen Systemlösung gewährleistet?</t>
  </si>
  <si>
    <t xml:space="preserve">A 12.28</t>
  </si>
  <si>
    <t xml:space="preserve">Beschreiben Sie die Administrationsmöglichkeiten der Vertretungsregelungen, gehen Sie dabei auch auf Möglichkeiten der Einrichtung einer Stellvertreterhierarchie ein. </t>
  </si>
  <si>
    <t xml:space="preserve">A 12.29</t>
  </si>
  <si>
    <t xml:space="preserve">Beschreiben Sie die Administrationsmöglichkeiten der Abbildung der Aufbauorganisation. Gehen Sie dabei insbesondere auf die Übernahme von Orga-Charts von externen Systemen ein (z.B. IDM).</t>
  </si>
  <si>
    <t xml:space="preserve">A 12.30</t>
  </si>
  <si>
    <t xml:space="preserve">Lässt sich der Verzeichnisdienst bzw. das IdM in die Rechteverwaltung für Benutzer, Gruppen und/oder Rollen integrieren? Nennen Sie die unterstützten Protokolle Technologien.</t>
  </si>
  <si>
    <t xml:space="preserve">A 12.31</t>
  </si>
  <si>
    <t xml:space="preserve">Zugriffsrechte sollen sowohl bezogen auf Objekte zur Regelung des Zugriffs auf Containerobjekte (Akten Vorgänge) als auch bezogen auf Funktionen zur Regelung des Zugriffs auf Aktionen (Zeichnung etc.) und Systemwerkzeuge (Vollzugriff auf Aktenplan, Voll- und Teilzugriff auf Administrationswerkzeug etc.) vergeben werden können. 
Ist das in der von Ihnen angebotenen Systemlösung gewährleistet?</t>
  </si>
  <si>
    <t xml:space="preserve">A 12.32</t>
  </si>
  <si>
    <t xml:space="preserve">Beschreiben Sie die Umsetzung der Anforderung A 12.20 in Ihrer Systemlösung sowie die Administrationsmöglichkeiten und Ihr Konzept zur Rechteverwaltung in Ihrer Systemlösung.
Nach welchem Prinzip erfolgt die Vergabe der objektbezogenen Rechte? Welche Möglichkeiten bestehen für eine Übersicht zu vergebenen Berechtigungen (je Benutzer und/oder je Objekt)?</t>
  </si>
  <si>
    <t xml:space="preserve">A 12.33</t>
  </si>
  <si>
    <t xml:space="preserve">Wirkt das Berechtigungskonzept im System systemweit?</t>
  </si>
  <si>
    <t xml:space="preserve">A 12.34</t>
  </si>
  <si>
    <t xml:space="preserve">Die Benutzerverwaltung der Prozessbearbeitung (Workflows) ist immanenter Bestandteil der Benutzerverwaltung des Systems. Für die Prozesssteuerung darf es keine separate Benutzerverwaltung geben. Diese Benutzerverwaltung ist in ein und demselben Web-Client möglich.</t>
  </si>
  <si>
    <t xml:space="preserve">A 12.35</t>
  </si>
  <si>
    <r>
      <rPr>
        <sz val="10"/>
        <color rgb="FF000000"/>
        <rFont val="Arial"/>
        <family val="2"/>
        <charset val="1"/>
      </rPr>
      <t xml:space="preserve">Berechtigungen </t>
    </r>
    <r>
      <rPr>
        <u val="single"/>
        <sz val="10"/>
        <color rgb="FF000000"/>
        <rFont val="Arial"/>
        <family val="2"/>
        <charset val="1"/>
      </rPr>
      <t xml:space="preserve">vererben</t>
    </r>
    <r>
      <rPr>
        <sz val="10"/>
        <color rgb="FF000000"/>
        <rFont val="Arial"/>
        <family val="2"/>
        <charset val="1"/>
      </rPr>
      <t xml:space="preserve"> sich automatisch von übergeordneten Objekten der Ablage auf die darunterliegenden Objekte, z. B. von der Organisationseinheit auf die Akte, von der Akte auf die Vorgänge u. s. w.</t>
    </r>
  </si>
  <si>
    <t xml:space="preserve">A 12.36</t>
  </si>
  <si>
    <r>
      <rPr>
        <sz val="10"/>
        <color rgb="FF000000"/>
        <rFont val="Arial"/>
        <family val="2"/>
        <charset val="1"/>
      </rPr>
      <t xml:space="preserve">Bei Bedarf kann die vg. </t>
    </r>
    <r>
      <rPr>
        <u val="single"/>
        <sz val="10"/>
        <color rgb="FF000000"/>
        <rFont val="Arial"/>
        <family val="2"/>
        <charset val="1"/>
      </rPr>
      <t xml:space="preserve">Vererbung</t>
    </r>
    <r>
      <rPr>
        <sz val="10"/>
        <color rgb="FF000000"/>
        <rFont val="Arial"/>
        <family val="2"/>
        <charset val="1"/>
      </rPr>
      <t xml:space="preserve"> an beliebiger Stelle des Objektbaums </t>
    </r>
    <r>
      <rPr>
        <u val="single"/>
        <sz val="10"/>
        <color rgb="FF000000"/>
        <rFont val="Arial"/>
        <family val="2"/>
        <charset val="1"/>
      </rPr>
      <t xml:space="preserve">unterbrochen</t>
    </r>
    <r>
      <rPr>
        <sz val="10"/>
        <color rgb="FF000000"/>
        <rFont val="Arial"/>
        <family val="2"/>
        <charset val="1"/>
      </rPr>
      <t xml:space="preserve"> werden.</t>
    </r>
  </si>
  <si>
    <t xml:space="preserve">A 12.37</t>
  </si>
  <si>
    <r>
      <rPr>
        <sz val="10"/>
        <color rgb="FF000000"/>
        <rFont val="Arial"/>
        <family val="2"/>
        <charset val="1"/>
      </rPr>
      <t xml:space="preserve">Bei Bedarf können die </t>
    </r>
    <r>
      <rPr>
        <u val="single"/>
        <sz val="10"/>
        <color rgb="FF000000"/>
        <rFont val="Arial"/>
        <family val="2"/>
        <charset val="1"/>
      </rPr>
      <t xml:space="preserve">vererbten Rechte</t>
    </r>
    <r>
      <rPr>
        <sz val="10"/>
        <color rgb="FF000000"/>
        <rFont val="Arial"/>
        <family val="2"/>
        <charset val="1"/>
      </rPr>
      <t xml:space="preserve"> an beliebiger Stelle des Objektbaums beliebig  </t>
    </r>
    <r>
      <rPr>
        <u val="single"/>
        <sz val="10"/>
        <color rgb="FF000000"/>
        <rFont val="Arial"/>
        <family val="2"/>
        <charset val="1"/>
      </rPr>
      <t xml:space="preserve">erweitert</t>
    </r>
    <r>
      <rPr>
        <sz val="10"/>
        <color rgb="FF000000"/>
        <rFont val="Arial"/>
        <family val="2"/>
        <charset val="1"/>
      </rPr>
      <t xml:space="preserve"> werden, bspw. wird die Zuarbeit eines anderen Bereichs für einen bestimmten Vorgang oder ein konkretes Dokument einer Akte benötigt.</t>
    </r>
  </si>
  <si>
    <t xml:space="preserve">A 12.38</t>
  </si>
  <si>
    <t xml:space="preserve">Beschreiben Sie die Administrationsmöglichkeiten der Vorlagenverwaltung. Gehen Sie dabei insbesondere auf die möglichen Vorlagentypen ein.</t>
  </si>
  <si>
    <t xml:space="preserve">A 12.39</t>
  </si>
  <si>
    <t xml:space="preserve">Beschreiben Sie die Administrationsmöglichkeiten der Verwaltung der Ablagestrukturen.</t>
  </si>
  <si>
    <t xml:space="preserve">A 12.40</t>
  </si>
  <si>
    <t xml:space="preserve">Die Definition von Regeln und Fristen soll auf Ebene von Aktenplanpositionen erfolgen und es soll eine Vererbung auf zugeordnete Akten möglich sein. Ist das in der von Ihnen angebotenen Systemlösung gewährleistet?</t>
  </si>
  <si>
    <t xml:space="preserve">A 12.41</t>
  </si>
  <si>
    <t xml:space="preserve">Beschreiben Sie Ihr Konzept zum Löschen von Dateien und Containerobjekten im System. Kann eine Löschung im Vier-Augen-Prinzip vorgenommen werden? Ist ein Papierkorb verfügbar? </t>
  </si>
  <si>
    <t xml:space="preserve">A 12.42</t>
  </si>
  <si>
    <t xml:space="preserve">Wie gewährleisten Sie das Löschen von personenbezogenen Daten gemäß DSGVO nach zdA Verfügung? Bitte beschreiben Sie Ihren Lösungsansatz.</t>
  </si>
  <si>
    <t xml:space="preserve">A 12.43</t>
  </si>
  <si>
    <r>
      <rPr>
        <sz val="10"/>
        <rFont val="Arial"/>
        <family val="2"/>
        <charset val="1"/>
      </rPr>
      <t xml:space="preserve">Änderungen der Aufbauorganisation einer </t>
    </r>
    <r>
      <rPr>
        <sz val="10"/>
        <color rgb="FF000000"/>
        <rFont val="Arial"/>
        <family val="2"/>
        <charset val="1"/>
      </rPr>
      <t xml:space="preserve">Hochschule</t>
    </r>
    <r>
      <rPr>
        <sz val="10"/>
        <rFont val="Arial"/>
        <family val="2"/>
        <charset val="1"/>
      </rPr>
      <t xml:space="preserve"> können Umstrukturierungen im Aktenbestand erfordern. Insbesondere bei folgenden organisatorischen Änderungen kann eine derartige Umstrukturierung erforderlich sein:
- Umbenennung von Organisationseinheiten
- Wechsel der übergeordneten Organisationseinheit
- Neubildung bzw. Auflösung von Organisationseinheiten mit Aufgabenübertragung
- Einfügen bzw. Entfernen von Hierarchieebenen
Das System muss die Umstrukturierung des Aktenbestands unterstützen und protokollieren. Die Umschreibung ermöglicht, existierende Geschäfts- und Aktenzeichen protokolliert zu ändern. Umstrukturierungen und Umschreibungen müssen sowohl für einzelne Objekte als auch Objektmengen (mehrere Objekte gleichzeitig, sogenannte „Massenumbuchung“) möglich sein.
Beschreiben Sie die Umsetzungsmöglichkeiten in Ihrer Systemlösung.</t>
    </r>
  </si>
  <si>
    <t xml:space="preserve">A 12.44</t>
  </si>
  <si>
    <t xml:space="preserve">Beschreiben Sie die Möglichkeit der Administration einer White List für den Import von zugelassenen Dateiformaten.</t>
  </si>
  <si>
    <t xml:space="preserve">A 12.45</t>
  </si>
  <si>
    <t xml:space="preserve">Die Systemlösung verfügt über Möglichkeiten zum Im- und Export von strukturierten Datensätzen (z.B. Adressen, Schriftgutobjekten, Aktenplan). Beschreiben Sie die bereitgestellten Möglichkeiten Ihrer Systemlösung.</t>
  </si>
  <si>
    <t xml:space="preserve">A 12.46</t>
  </si>
  <si>
    <t xml:space="preserve">Beschreiben Sie die Möglichkeiten zur Unterstützung des fachlichen Monitorings in Ihrer Systemlösung (z. B. Recherche nach "verwaisten" Vorgängen oder Vertragsmanagement). Welche übergeordneten Auswertungen gibt es und kann der Zugriff benutzerspezifisch geregelt werden?</t>
  </si>
  <si>
    <t xml:space="preserve">A 13 - Infrastruktur</t>
  </si>
  <si>
    <t xml:space="preserve">A 13.1</t>
  </si>
  <si>
    <t xml:space="preserve">Beschreiben Sie die Möglichkeiten Ihrer Systemlösung zur Abbildung von Anforderungen der Hochverfügbarkeit (High-availability).</t>
  </si>
  <si>
    <t xml:space="preserve">A 13.2</t>
  </si>
  <si>
    <t xml:space="preserve">Die Systemlösung muss einen on-premises Betrieb auf den virtuellen Servern des Auftraggebers sicherstellen. Ist dies von Ihrer Systemlösung gewährleistet?</t>
  </si>
  <si>
    <t xml:space="preserve">A 13.3</t>
  </si>
  <si>
    <t xml:space="preserve">Sofern die Systemlösung über ein eigenes Speichermanagement verfügt:
- Beschreiben Sie die Möglichkeiten Ihrer Systemlösung verschiedene Speicherorte verwalten und definieren zu können (z. B. hierarchisches Speichermanagement, Deduplizierung und Komprimierung). 
- Beschreiben Sie die Möglichkeiten zur Definition von Regeln zur Änderung von physikalischen Speicherorten.</t>
  </si>
  <si>
    <t xml:space="preserve">A 13.4</t>
  </si>
  <si>
    <r>
      <rPr>
        <sz val="10"/>
        <rFont val="Arial"/>
        <family val="2"/>
        <charset val="1"/>
      </rPr>
      <t xml:space="preserve">An die Systemlösung können marktübliche </t>
    </r>
    <r>
      <rPr>
        <u val="single"/>
        <sz val="10"/>
        <rFont val="Arial"/>
        <family val="2"/>
        <charset val="1"/>
      </rPr>
      <t xml:space="preserve">SAN- und NAS-Lösungen</t>
    </r>
    <r>
      <rPr>
        <sz val="10"/>
        <rFont val="Arial"/>
        <family val="2"/>
        <charset val="1"/>
      </rPr>
      <t xml:space="preserve"> (Storage-Systeme) angebunden werden. Nennen Sie die von Ihrer Systemlösung unterstützten Storage-Systeme.</t>
    </r>
  </si>
  <si>
    <t xml:space="preserve">A 13.5</t>
  </si>
  <si>
    <r>
      <rPr>
        <sz val="10"/>
        <rFont val="Arial"/>
        <family val="2"/>
        <charset val="1"/>
      </rPr>
      <t xml:space="preserve">Alle Systemkomponenten sollen skalierbar sein, insbesondere soll ein </t>
    </r>
    <r>
      <rPr>
        <u val="single"/>
        <sz val="10"/>
        <color theme="1"/>
        <rFont val="Arial"/>
        <family val="2"/>
        <charset val="1"/>
      </rPr>
      <t xml:space="preserve">Scale-out Storage </t>
    </r>
    <r>
      <rPr>
        <sz val="10"/>
        <color theme="1"/>
        <rFont val="Arial"/>
        <family val="2"/>
        <charset val="1"/>
      </rPr>
      <t xml:space="preserve">(horizontale Skalierung) auf jeder Ebene möglich sein</t>
    </r>
    <r>
      <rPr>
        <sz val="10"/>
        <rFont val="Arial"/>
        <family val="2"/>
        <charset val="1"/>
      </rPr>
      <t xml:space="preserve">.</t>
    </r>
  </si>
  <si>
    <t xml:space="preserve">A 13.6</t>
  </si>
  <si>
    <t xml:space="preserve">Beschreiben Sie die Unterstützung bzw. Zusammenarbeit Ihrer Systemlösung mit den gängigen Browsern, gehen Sie dabei insbesondere auf Google Chrome und Firefox ein.</t>
  </si>
  <si>
    <t xml:space="preserve">A 13.7</t>
  </si>
  <si>
    <t xml:space="preserve">Die Systemlösung basiert auf einer W3C-konformen Web-Architektur, so dass Client-seitig mit einem Standard-Browser wie Mozilla Firefox oder Google Chrome ohne notwendige Browser-Erweiterungen sowie plattformunabhängig auf die Software zugegriffen werden kann. Beschreiben Sie die Web-Architekur ausführlich.</t>
  </si>
  <si>
    <t xml:space="preserve">A 13.8</t>
  </si>
  <si>
    <t xml:space="preserve">Beschreiben Sie die Ihnen bekannten Systemgrenzen Ihrer Systemlösung bei der Verwaltung und Recherche von großen Datenmengen (&gt; 500.000 Dokumente) unter dem Aspekt technischer Kapazitätsgrenzen.</t>
  </si>
  <si>
    <t xml:space="preserve">A 13.9</t>
  </si>
  <si>
    <t xml:space="preserve">Beschreiben Sie, wie Ihre Systemlösung mit der Duplizierung von Systeminstanzen und dem Hinzufügen neuer Komponenten in Ihre Systemlösung umgeht.</t>
  </si>
  <si>
    <t xml:space="preserve">A 13.10</t>
  </si>
  <si>
    <r>
      <rPr>
        <sz val="10"/>
        <rFont val="Arial"/>
        <family val="2"/>
        <charset val="1"/>
      </rPr>
      <t xml:space="preserve">Beschreiben Sie die Möglichkeiten Ihrer Systemlösung bei der Integration von Microsoft Office 365 und Microsoft Office 2019</t>
    </r>
    <r>
      <rPr>
        <sz val="10"/>
        <color rgb="FF000000"/>
        <rFont val="Arial"/>
        <family val="2"/>
        <charset val="1"/>
      </rPr>
      <t xml:space="preserve"> sowie Libre Office 24.x.</t>
    </r>
  </si>
  <si>
    <t xml:space="preserve">A 13.11</t>
  </si>
  <si>
    <t xml:space="preserve">Die Unterstützung der Dokumentenformate OASIS Open Document Format gemäß ISO/IEC 26300 und Office Open XML gemäß ISO/IEC 29500 ist gegeben.</t>
  </si>
  <si>
    <t xml:space="preserve">A 13.12</t>
  </si>
  <si>
    <t xml:space="preserve">Beschreiben Sie die Notwendigkeit der clientseitigen Installation von Drittsoftware zur Lauf- und Funktionsfähigkeit Ihrer Systemlösung. Sofern in Ihrer Systemlösung clientseitig Software installiert wird, die auf Java basiert, beschreiben Sie die Art und Weise der Einbindung der nötigen Java-Bibliotheken sowie die Lizenzierungsnotwendigkeiten. </t>
  </si>
  <si>
    <t xml:space="preserve">A 13.13</t>
  </si>
  <si>
    <t xml:space="preserve">Beschreiben Sie die von Ihnen empfohlene Referenzumgebung/Systemarchitektur in den folgenden Skalierungen:
- 150 Benutzer
- 500 Benutzer 
- 2.000 Benutzer
Bei der Referenzumgebung ist von genau einem Rechenzentrumsstandort auszugehen.</t>
  </si>
  <si>
    <t xml:space="preserve">A 13.14</t>
  </si>
  <si>
    <t xml:space="preserve">Beschreiben Sie die möglichen Sicherheitseinstellung zur Härtung der Systeme und nehmen Sie dabei Bezug auf den BSI-Grundschutz-Standard (Schutzniveau: Standard).</t>
  </si>
  <si>
    <t xml:space="preserve">A 13.15</t>
  </si>
  <si>
    <t xml:space="preserve">Beschreiben Sie, welche File-System-Varianten Ihre Systemlösung unterstützt. </t>
  </si>
  <si>
    <t xml:space="preserve">A 13.16</t>
  </si>
  <si>
    <t xml:space="preserve">Die Systemlösung kommuniziert bei jeder Client-Server-Transaktion ausschließlich via https und verschlüsselt dabei über das Protokoll TLS (Transport Layer Security) ab Version 1.2.</t>
  </si>
  <si>
    <t xml:space="preserve">A 14 - Normen und Standards</t>
  </si>
  <si>
    <t xml:space="preserve">A 14.1</t>
  </si>
  <si>
    <t xml:space="preserve">Ihre Systemlösung muss die Content Management Interoperability Services (CMIS) unterstützen. Ist dies in dem von Ihnen angebotenen System gewährleistet?  </t>
  </si>
  <si>
    <t xml:space="preserve">A 14.2</t>
  </si>
  <si>
    <t xml:space="preserve">Kann ihre Systemlösung für eine Container-Infrastruktur nach dem OCI-Standard (Open Container Initiative) ausgeliefert werden?</t>
  </si>
  <si>
    <t xml:space="preserve">A 14.3</t>
  </si>
  <si>
    <t xml:space="preserve">Welche Schnittstellen und Standards unterstützt Ihre Systemlösung?</t>
  </si>
  <si>
    <t xml:space="preserve">A 14.4</t>
  </si>
  <si>
    <t xml:space="preserve">Beschreiben Sie, welche Nachrichtengruppen Ihre Systemlösung nach dem aktuellen XDOMEA-Standard unterstützt.</t>
  </si>
  <si>
    <t xml:space="preserve">A 14.5</t>
  </si>
  <si>
    <t xml:space="preserve">Die Systemlösung entspricht den Vorgaben der ordnungsgemäßen Akten- und Buchführung nach GoBD und kann dies mit einem gültigen Zertifikat IDW PS880 (Institut der Wirtschaftsprüfer/Prüfung von Software) nachweisen.</t>
  </si>
  <si>
    <t xml:space="preserve">A 15 - Technische Systemanforderungen</t>
  </si>
  <si>
    <t xml:space="preserve">A 15.1</t>
  </si>
  <si>
    <t xml:space="preserve">Die Systemlösung sollte die Client Betriebssysteme Windows, macOS, Linux, iOS, iPadOS und Android in den jeweils vom Hersteller supporteten Versionen unterstützen. Bitte beschreiben Sie inwiefern dies in Ihrer Systemlösung umgesetzt ist.  </t>
  </si>
  <si>
    <t xml:space="preserve">A 15.2</t>
  </si>
  <si>
    <t xml:space="preserve">Die Systemlösung muss den Betrieb auf virtuellen Servern auf Basis von VMware vSphere unterstützen. Ist dies von Ihrer Systemlösung gewährleistet?</t>
  </si>
  <si>
    <t xml:space="preserve">A 15.3</t>
  </si>
  <si>
    <r>
      <rPr>
        <sz val="10"/>
        <color theme="1"/>
        <rFont val="Arial"/>
        <family val="2"/>
        <charset val="1"/>
      </rPr>
      <t xml:space="preserve">Die Systemlösung unterstützt mindestens folgende </t>
    </r>
    <r>
      <rPr>
        <u val="single"/>
        <sz val="10"/>
        <color theme="1"/>
        <rFont val="Arial"/>
        <family val="2"/>
        <charset val="1"/>
      </rPr>
      <t xml:space="preserve">objektrelationale Datenbankmanagementsysteme</t>
    </r>
    <r>
      <rPr>
        <sz val="10"/>
        <color theme="1"/>
        <rFont val="Arial"/>
        <family val="2"/>
        <charset val="1"/>
      </rPr>
      <t xml:space="preserve"> (RDBMS) PostgreSQL. Bitte benennen Sie die unterstützten PostgreSQL Versionen.</t>
    </r>
  </si>
  <si>
    <t xml:space="preserve">A 15.4</t>
  </si>
  <si>
    <r>
      <rPr>
        <sz val="10"/>
        <color theme="1"/>
        <rFont val="Arial"/>
        <family val="2"/>
        <charset val="1"/>
      </rPr>
      <t xml:space="preserve">Der System-Hersteller kann mindestens für das RDBMS PostgreSQL eine dem Herstellersupport und der zyklischen Softwarewartung durch den Hersteller unterliegende </t>
    </r>
    <r>
      <rPr>
        <u val="single"/>
        <sz val="10"/>
        <color theme="1"/>
        <rFont val="Arial"/>
        <family val="2"/>
        <charset val="1"/>
      </rPr>
      <t xml:space="preserve">Installationsroutine</t>
    </r>
    <r>
      <rPr>
        <sz val="10"/>
        <color theme="1"/>
        <rFont val="Arial"/>
        <family val="2"/>
        <charset val="1"/>
      </rPr>
      <t xml:space="preserve"> liefern. Bitte beschreiben Sie diese Routine.</t>
    </r>
  </si>
  <si>
    <t xml:space="preserve">A 15.5</t>
  </si>
  <si>
    <t xml:space="preserve">Beschreiben Sie das technische Konzept Ihrer Systemlösung zur Datenspeicherung. Gehen Sie dabei auf Datenablagen auf dem Filesystem und in Datenbanken ein.</t>
  </si>
  <si>
    <t xml:space="preserve">A 15.6</t>
  </si>
  <si>
    <r>
      <rPr>
        <sz val="10"/>
        <color theme="1"/>
        <rFont val="Arial"/>
        <family val="2"/>
        <charset val="1"/>
      </rPr>
      <t xml:space="preserve">Dokumente/Dateien werden ausschließlich in einem Storage-Systemen gespeichert und </t>
    </r>
    <r>
      <rPr>
        <u val="single"/>
        <sz val="10"/>
        <color theme="1"/>
        <rFont val="Arial"/>
        <family val="2"/>
        <charset val="1"/>
      </rPr>
      <t xml:space="preserve">nicht im RDBMS</t>
    </r>
    <r>
      <rPr>
        <sz val="10"/>
        <color theme="1"/>
        <rFont val="Arial"/>
        <family val="2"/>
        <charset val="1"/>
      </rPr>
      <t xml:space="preserve">.</t>
    </r>
  </si>
  <si>
    <t xml:space="preserve">A 15.7</t>
  </si>
  <si>
    <r>
      <rPr>
        <sz val="10"/>
        <rFont val="Arial"/>
        <family val="2"/>
        <charset val="1"/>
      </rPr>
      <t xml:space="preserve">Die Systemlösung enthält im Standard eine per Konfiguration aktivierbare </t>
    </r>
    <r>
      <rPr>
        <u val="single"/>
        <sz val="10"/>
        <rFont val="Arial"/>
        <family val="2"/>
        <charset val="1"/>
      </rPr>
      <t xml:space="preserve">Single-instance Storage</t>
    </r>
    <r>
      <rPr>
        <sz val="10"/>
        <rFont val="Arial"/>
        <family val="2"/>
        <charset val="1"/>
      </rPr>
      <t xml:space="preserve"> (SIS - Technologie, die auf Speicherebene das mehrfache Speichern von gleichen Dateien verhindert). Hierfür berechnet der System-Speicher Hashwerte von Dateien automatisch und speichert diese im RDBMS.</t>
    </r>
  </si>
  <si>
    <t xml:space="preserve">A 15.8</t>
  </si>
  <si>
    <r>
      <rPr>
        <sz val="10"/>
        <color theme="1"/>
        <rFont val="Arial"/>
        <family val="2"/>
        <charset val="1"/>
      </rPr>
      <t xml:space="preserve">Die Systemlösung kann im Standard der Software per Konfiguration eine </t>
    </r>
    <r>
      <rPr>
        <u val="single"/>
        <sz val="10"/>
        <color theme="1"/>
        <rFont val="Arial"/>
        <family val="2"/>
        <charset val="1"/>
      </rPr>
      <t xml:space="preserve">revisions- bzw. rechtssichere Dokumentenablage auch ohne spezielle Langzeitarchivierungslösungen</t>
    </r>
    <r>
      <rPr>
        <sz val="10"/>
        <color theme="1"/>
        <rFont val="Arial"/>
        <family val="2"/>
        <charset val="1"/>
      </rPr>
      <t xml:space="preserve"> wie bspw. NetApp SnapLock, EMC Centera oder HP iCAS bereitstellen. Beschreiben Sie diese Funktionalität der Systemlösung ausführlich.</t>
    </r>
  </si>
  <si>
    <t xml:space="preserve">A 15.9</t>
  </si>
  <si>
    <r>
      <rPr>
        <sz val="10"/>
        <color theme="1"/>
        <rFont val="Arial"/>
        <family val="2"/>
        <charset val="1"/>
      </rPr>
      <t xml:space="preserve">An die Systemlösung können marktübliche </t>
    </r>
    <r>
      <rPr>
        <u val="single"/>
        <sz val="10"/>
        <color theme="1"/>
        <rFont val="Arial"/>
        <family val="2"/>
        <charset val="1"/>
      </rPr>
      <t xml:space="preserve">Langzeitarchivierungslösungen</t>
    </r>
    <r>
      <rPr>
        <sz val="10"/>
        <color theme="1"/>
        <rFont val="Arial"/>
        <family val="2"/>
        <charset val="1"/>
      </rPr>
      <t xml:space="preserve"> wie bspw. NetApp SnapLock, EMC Centera oder HP iCAS angebunden werden.</t>
    </r>
  </si>
  <si>
    <t xml:space="preserve">A 15.10</t>
  </si>
  <si>
    <r>
      <rPr>
        <sz val="10"/>
        <color theme="1"/>
        <rFont val="Arial"/>
        <family val="2"/>
        <charset val="1"/>
      </rPr>
      <t xml:space="preserve">Die Systemlösung kann im Standard der Software per Konfiguration eine mindestens nach </t>
    </r>
    <r>
      <rPr>
        <u val="single"/>
        <sz val="10"/>
        <color theme="1"/>
        <rFont val="Arial"/>
        <family val="2"/>
        <charset val="1"/>
      </rPr>
      <t xml:space="preserve">AES-256 verschlüsselte Speicherung</t>
    </r>
    <r>
      <rPr>
        <sz val="10"/>
        <color theme="1"/>
        <rFont val="Arial"/>
        <family val="2"/>
        <charset val="1"/>
      </rPr>
      <t xml:space="preserve"> besonders schützenswerter Dokumentenarten/-klassen/-typen (z. B. Personaldokumente) bereitstellen. Beschreiben Sie die Verschlüsselungsfunktionalität ausführlich.</t>
    </r>
  </si>
  <si>
    <t xml:space="preserve">A 15.11</t>
  </si>
  <si>
    <r>
      <rPr>
        <sz val="10"/>
        <rFont val="Arial"/>
        <family val="2"/>
        <charset val="1"/>
      </rPr>
      <t xml:space="preserve">Für eine AES-256-Verschlüsselung können </t>
    </r>
    <r>
      <rPr>
        <u val="single"/>
        <sz val="10"/>
        <rFont val="Arial"/>
        <family val="2"/>
        <charset val="1"/>
      </rPr>
      <t xml:space="preserve">externe Schlüsselserver</t>
    </r>
    <r>
      <rPr>
        <sz val="10"/>
        <rFont val="Arial"/>
        <family val="2"/>
        <charset val="1"/>
      </rPr>
      <t xml:space="preserve"> auf Speicherebene an die Systemlösung angebunden werden.</t>
    </r>
  </si>
  <si>
    <t xml:space="preserve">A 15.12</t>
  </si>
  <si>
    <t xml:space="preserve">Benennen Sie die unterstützten Applikationsserver Ihrer Systemlösung. Gehen Sie dabei insbesondere auf die Unterstützung von lizenzkostenfreie Lösungen ein.</t>
  </si>
  <si>
    <t xml:space="preserve">A 15.13</t>
  </si>
  <si>
    <t xml:space="preserve">Beschreiben Sie, wie Ihre Systemlösung die  Absicherung gegen SQL-Injections oder "Man-in-the-middle-Attacken" hinsichtlich des technischen Betriebs der jeweiligen Systeme (Server und Client) realisiert.</t>
  </si>
  <si>
    <t xml:space="preserve">A 15.14</t>
  </si>
  <si>
    <t xml:space="preserve">Beschreiben Sie bitte die Umsetzung einer verschlüsselten Kommunikation in Ihrer Systemlösung. Gehen Sie dabei auf die genutzten Technologien zur Transportverschlüsselung zwischen den einzelnen Systemkomponenten bzw. mit zentralen Diensten ein.</t>
  </si>
  <si>
    <t xml:space="preserve">A 15.15</t>
  </si>
  <si>
    <t xml:space="preserve">Beschreiben Sie die Umsetzung der Mandantenfähigkeit Ihrer Systemlösung.</t>
  </si>
  <si>
    <t xml:space="preserve">A 15.16</t>
  </si>
  <si>
    <t xml:space="preserve">Welche Mindestanforderungen werden an die Paketlaufzeit und die Upstream-/Downstream-Datenraten gestellt, damit ein flüssiges Arbeiten möglich ist? </t>
  </si>
  <si>
    <t xml:space="preserve">A 15.17</t>
  </si>
  <si>
    <t xml:space="preserve">Beschreiben Sie die von Ihrer Systemlösung verwendete Search Engine. Beantworten Sie insbesondere folgende Fragen:
• Eigene Suchmaschine?
• Ist der Index ausschließlich vom System lesbar?
• Wie ist die Verwendung von Wildcards, RegExes etc.?
• Suchergebnisse in der Eingabemaske?
• Speichern von Suchergebnissen und Bildung von Schnittmengen anhand von Attributen?</t>
  </si>
  <si>
    <t xml:space="preserve">A 15.19</t>
  </si>
  <si>
    <t xml:space="preserve">Die Systemlösung wird vom Hersteller vor jeder Release-Freigabe einem automatisiertem Penetration-und Funktionstest unterzogen. Fügen Sie ein aktuelles Testprotokoll bei.</t>
  </si>
  <si>
    <t xml:space="preserve">A 15.20</t>
  </si>
  <si>
    <r>
      <rPr>
        <sz val="10"/>
        <rFont val="Arial"/>
        <family val="2"/>
        <charset val="1"/>
      </rPr>
      <t xml:space="preserve">Die Serversystemkomponenten der Systemlösung basieren vollständig auf einer </t>
    </r>
    <r>
      <rPr>
        <u val="single"/>
        <sz val="10"/>
        <rFont val="Arial"/>
        <family val="2"/>
        <charset val="1"/>
      </rPr>
      <t xml:space="preserve">64-bit-Architektur</t>
    </r>
    <r>
      <rPr>
        <sz val="10"/>
        <rFont val="Arial"/>
        <family val="2"/>
        <charset val="1"/>
      </rPr>
      <t xml:space="preserve">.</t>
    </r>
  </si>
  <si>
    <t xml:space="preserve">A 15.23</t>
  </si>
  <si>
    <r>
      <rPr>
        <sz val="10"/>
        <rFont val="Arial"/>
        <family val="2"/>
        <charset val="1"/>
      </rPr>
      <t xml:space="preserve">Die Serversystemkomponenten der Systemlösung lassen sich auf </t>
    </r>
    <r>
      <rPr>
        <u val="single"/>
        <sz val="10"/>
        <rFont val="Arial"/>
        <family val="2"/>
        <charset val="1"/>
      </rPr>
      <t xml:space="preserve">Linux Server Distributionen</t>
    </r>
    <r>
      <rPr>
        <sz val="10"/>
        <rFont val="Arial"/>
        <family val="2"/>
        <charset val="1"/>
      </rPr>
      <t xml:space="preserve">, insbesondere auf Debian (ab Version 12) oder Ubuntu installieren. Bennennen Sie die unterstützten Linux Server Distributionen unter Angabe der jeweils aktuell unterstützen Version(en).</t>
    </r>
  </si>
  <si>
    <t xml:space="preserve">A 15.24</t>
  </si>
  <si>
    <t xml:space="preserve">Die Installation der Serverkomponenten der Systemlösung ist vollständig, ohne interaktive Eingaben, automatisierbar (insbesondere mit der CHEF-Platform), auch wenn das System in einem ausfallsicherem Cluster betrieben werden soll. Beschreiben Sie die Automatisierungsroutine ausführlich.</t>
  </si>
  <si>
    <t xml:space="preserve">A 15.25</t>
  </si>
  <si>
    <r>
      <rPr>
        <sz val="10"/>
        <rFont val="Arial"/>
        <family val="2"/>
        <charset val="1"/>
      </rPr>
      <t xml:space="preserve">Alle serverseitigen Komponenten der Systemlösung lassen sich durch das externe </t>
    </r>
    <r>
      <rPr>
        <u val="single"/>
        <sz val="10"/>
        <rFont val="Arial"/>
        <family val="2"/>
        <charset val="1"/>
      </rPr>
      <t xml:space="preserve">Monitoringsystem Icinga (im Zusammenhang mit Xymon und Prometheus/Grafana)</t>
    </r>
    <r>
      <rPr>
        <sz val="10"/>
        <rFont val="Arial"/>
        <family val="2"/>
        <charset val="1"/>
      </rPr>
      <t xml:space="preserve"> überwachen. Alle Systemparameter der Systemlösung lassen sich in das fachliche Monitoring einbeziehen. Es ist auch ein Performance-Monitoring möglich. </t>
    </r>
  </si>
  <si>
    <t xml:space="preserve">A 15.26</t>
  </si>
  <si>
    <t xml:space="preserve">Unterstützung des iCalendar-Standards (ICS) für die Integration von Terminen in Microsoft Exchange (aktuell vom Hersteller unterstützte Versionen) und Lieferung einer entsprechenden Schnittstelle</t>
  </si>
  <si>
    <t xml:space="preserve">A 16 - Ergonomie und Benutzeroberfläche</t>
  </si>
  <si>
    <t xml:space="preserve">A 16.1</t>
  </si>
  <si>
    <r>
      <rPr>
        <sz val="10"/>
        <color theme="1"/>
        <rFont val="Arial"/>
        <family val="2"/>
        <charset val="1"/>
      </rPr>
      <t xml:space="preserve">Beschreiben Sie die Umsetzung der Barrierefreie-Informationstechnik-Verordnung (BITV) 2.0 in Ihrer Systemlösung. Gehen Sie dabei insbesondere auf das Vorhandensein von Zertifikaten bzw. unabhängigen Prüfungen</t>
    </r>
    <r>
      <rPr>
        <b val="true"/>
        <sz val="10"/>
        <color theme="1"/>
        <rFont val="Arial"/>
        <family val="2"/>
        <charset val="1"/>
      </rPr>
      <t xml:space="preserve"> </t>
    </r>
    <r>
      <rPr>
        <sz val="10"/>
        <color theme="1"/>
        <rFont val="Arial"/>
        <family val="2"/>
        <charset val="1"/>
      </rPr>
      <t xml:space="preserve">(einschließlich möglicher Prüfergebnisse) ein.</t>
    </r>
  </si>
  <si>
    <t xml:space="preserve">A 16.2</t>
  </si>
  <si>
    <t xml:space="preserve">Skizzieren Sie, inwieweit benutzerspezifische Anpassungen bspw. Größe, Farbgestaltung, Zahl sichtbarer Menüpunkte, etc. möglich sind. Stehen diese loginbasiert zur Verfügung? </t>
  </si>
  <si>
    <t xml:space="preserve">A 16.3</t>
  </si>
  <si>
    <t xml:space="preserve">Beschreiben Sie die von Ihrer Systemlösung bereitgestellten Hilfefunktionalitäten. </t>
  </si>
  <si>
    <t xml:space="preserve">A 17 - Anbindung von Drittsystemen</t>
  </si>
  <si>
    <t xml:space="preserve">A 17.1</t>
  </si>
  <si>
    <t xml:space="preserve">Beschreiben Sie Ihr grundsätzliches Konzept zur Integration und Interaktion mit Fachverfahren/ Drittsystemen. Welche Fachverfahren/Drittsysteme wurden bereits über die o.g. hinaus von Ihrer Systemlösung eingebunden? </t>
  </si>
  <si>
    <t xml:space="preserve">A 17.2</t>
  </si>
  <si>
    <t xml:space="preserve">Beschreiben Sie die Schnittstellenanbindung Ihrer Systemlösung an Fachverfahren, insbesondere die Anbindung eines Finanzmanagementsystems und eines Campusmanagementsystems. Welche Schnittstellen werden bedient? Mit welcher API erfolgt die Anbindung? Gehen Sie dabei insbesondere darauf ein welche Systemteile vollumfänglich und welche nur teilweise gesteuert werden können.</t>
  </si>
  <si>
    <t xml:space="preserve">A 17.3</t>
  </si>
  <si>
    <t xml:space="preserve">Die Systemlösung unterstützt das Öffnen und anschließende Bearbeiten sowie direkte Rückspeichern von DOCX-, XLSX- und PPTX-Dateien in den jeweiligen MS-Office-Produkten ab Version Office 2019 und mit Office365) direkt aus der Systemlösung heraus. Ist dies von Ihrer Systemlösung gewährleistet?</t>
  </si>
  <si>
    <t xml:space="preserve">A 17.4</t>
  </si>
  <si>
    <t xml:space="preserve">Die Systemlösung soll 
- über ein MS Word Add-In zur leichten Übernahme von Word-Dokumenten in die Systemlösung 
- über ein MS Excel Add-In zur leichten Übernahme von Excel-Dokumenten in die Systemlösung und 
- über ein MS PowerPoint Add-In zur leichten Übernahme von PowerPoint-Dokumenten in die Systemlösung
- über ein MS OneNote Add-in zur leichteren Übernahme von Dokumenten in die Systemlösung
verfügen. 
Beschreiben Sie den Umfang der von Ihrer Systemlösung bereitgestellten Integration. Welche jeweiligen Produktversionen werden durch die Add-Ins unterstützt?</t>
  </si>
  <si>
    <t xml:space="preserve">A 17.5</t>
  </si>
  <si>
    <t xml:space="preserve">Die Systemlösung soll über ein MS Outlook Add-In zur leichten Übernahme von E-Mails in die Systemlösung verfügen sowie die Bereitstellung von weiteren zentralen Funktionen der Systemlösung (z. B. Recherche, Ablage). Beschreiben Sie den Umfang der von Ihrer Systemlösung bereitgestellten MS Outlook Integration. Welche MS Outlook Produktversionen werden unterstützt?</t>
  </si>
  <si>
    <t xml:space="preserve">A 17.6</t>
  </si>
  <si>
    <t xml:space="preserve">Die Systemlösung erlaubt eine Integration als Netzlaufwerk in den Windows Explorer mit typischen Kontextmenü-Funktionalitäten wie "Senden an", "Ausschneiden", "Einfügen", "Kopieren", "Drucken", "Öffnen", "Öffnen mit", etc. Ist dies von Ihrer Systemlösung gewährleistet?</t>
  </si>
  <si>
    <t xml:space="preserve">A 17.7</t>
  </si>
  <si>
    <t xml:space="preserve">Eine vollständige Vorgangs-/Aktenverwaltung inkl. einer Prozessbearbeitung der Aktenlösung kann wahlweise für den Endandwender im Web-Client oder einer Integration in den Dateinmanager "Windows Explorer"erfolgen.</t>
  </si>
  <si>
    <t xml:space="preserve">A 17.8</t>
  </si>
  <si>
    <t xml:space="preserve">Beschreiben Sie die Integration Ihrer Systemlösung mit MS SharePoint 365.</t>
  </si>
  <si>
    <t xml:space="preserve">A 17.9</t>
  </si>
  <si>
    <t xml:space="preserve">Beschreiben Sie, welche Möglichkeiten es gibt, um Atlassian Confluence und Jira an die Systemlösung anzubinden.</t>
  </si>
  <si>
    <t xml:space="preserve">A 17.10</t>
  </si>
  <si>
    <t xml:space="preserve">Beschreiben Sie, welche Integrationsmöglichkeiten in das Hochschul-ERP sowie in das HISinOne-Campusmanagementsystem der HIS eG bei Ihrer Systemlösung exisiteren. Gehen Sie dabei darauf ein, inwiefern Ihre Systemlösung die DMS-Schnittstelle der HIS eG unterstützt. Gehen Sie dabei insbesondere auf die Pflege der Metadaten bei der Veraktung von Dokumenten sowie den Aufruf aus der Systemlösung ein.</t>
  </si>
  <si>
    <t xml:space="preserve">A:</t>
  </si>
  <si>
    <t xml:space="preserve">Ausschlusskriterium</t>
  </si>
  <si>
    <t xml:space="preserve">B:</t>
  </si>
  <si>
    <t xml:space="preserve">Bewertungskriterium</t>
  </si>
  <si>
    <t xml:space="preserve">K:</t>
  </si>
  <si>
    <t xml:space="preserve">Kriterium</t>
  </si>
  <si>
    <t xml:space="preserve">KG:</t>
  </si>
  <si>
    <t xml:space="preserve">Kriteriumsgruppe</t>
  </si>
  <si>
    <t xml:space="preserve">KHG:</t>
  </si>
  <si>
    <t xml:space="preserve">Kriterium Hauptgruppe</t>
  </si>
  <si>
    <t xml:space="preserve">Kriterienhauptgruppe B - Wartung und Pflege</t>
  </si>
  <si>
    <t xml:space="preserve">B 1 - Softwarepflege</t>
  </si>
  <si>
    <t xml:space="preserve">B 1.1</t>
  </si>
  <si>
    <t xml:space="preserve">Beschreiben Sie, welche Pflegeleistungen zur Mängelbehebung  unverzüglich und unaufgefordert zur Verfügung gestellt werden. Benennen Sie die mitgelieferten bzw. verfügbare Dokumentationen.
</t>
  </si>
  <si>
    <t xml:space="preserve">B 1.2</t>
  </si>
  <si>
    <t xml:space="preserve">Beschreiben Sie, wie Sie mit proaktivem Patch-Management umgehen, um kritische Sicherheitslücken unverzüglich zu schließen. </t>
  </si>
  <si>
    <t xml:space="preserve">B 1.3</t>
  </si>
  <si>
    <t xml:space="preserve">Beschreiben Sie das aus Ihrer Sicht sinnvolle Vorgehen zum Einspielen von neuen Versionen. Gehen Sie dabei insbesondere auf das Zusammenspiel von Test-, Abnahme- und Produktivsystem sowie das  Deployment-Setup ein. Grundsätzlich sollten Updates des DMS ausfallfrei durchführbar sein.</t>
  </si>
  <si>
    <t xml:space="preserve">B 1.4</t>
  </si>
  <si>
    <t xml:space="preserve">Beschreiben Sie, welche grundsätzliche Release-/Versionspolitik verfolgen.</t>
  </si>
  <si>
    <t xml:space="preserve">B 1.5</t>
  </si>
  <si>
    <t xml:space="preserve">Ggf. sind Unterstützungsleistungen bei der Umsetzung der Installation von Upgrades, Releases/Versionen zu erbringen.
Erläutern Sie, ob die Leistung per Fernzugriff (Teleservice/Remoteadministration) durchgeführt werden kann oder ob für die Durchführung entsprechend Vor-Ort-Betreuung notwendig ist. Der Fernzugriff erfolgt über Hardware-Token.</t>
  </si>
  <si>
    <t xml:space="preserve">B 1.6</t>
  </si>
  <si>
    <t xml:space="preserve">Es ist sicherzustellen, dass bei Programmfortentwicklungen jeglicher Art (Updates, Upgrades, Releases, neue Vollversionen etc.), die im Rahmen des Customizing vorgenommenen Programmanpassungen in vollem Umfang erhalten bleiben. Dazu gehören auch sämtliche behördenspezifische und benutzerspezifische Einstellungen und Anpassungen wie zum Beispiel Konfigurationen, Masken, Listen, Rechtekonfigurationen und Daten. 
Ist das in der von Ihnen angebotenen Systemlösung gewährleistet?</t>
  </si>
  <si>
    <t xml:space="preserve">B 1.7</t>
  </si>
  <si>
    <t xml:space="preserve">Beschreiben Sie die Umsetzung des Kriteriums B 1.6.</t>
  </si>
  <si>
    <t xml:space="preserve">B 1.8</t>
  </si>
  <si>
    <t xml:space="preserve">Beschreiben Sie Ihr Verfahren zur Einbeziehung der Kundenanforderungen in die Produktweiterentwicklung (z.B. Anwenderforum, Kundenmesse etc.). Benennen Sie die üblichen Zeitraum zwischen Anforderungsdefinition und Auslieferung bei einem Entwickleraufwand von 20 PT.</t>
  </si>
  <si>
    <t xml:space="preserve">B 1.9</t>
  </si>
  <si>
    <t xml:space="preserve">Beschreiben Sie die notwendigen Schritte zur Erzeugung einer vollständiger Systemkopie mit und ohne Daten.</t>
  </si>
  <si>
    <t xml:space="preserve">B 2 - Softwarewartung</t>
  </si>
  <si>
    <t xml:space="preserve">B 2.1</t>
  </si>
  <si>
    <t xml:space="preserve">Der 1st Level Support wird von den zuständigen Mitarbeitenden des Auftraggebers durchgeführt. Bitte beschreiben Sie allgemein Ihren Lösungsvorschlag für den 2nd und 3rd Level Support.</t>
  </si>
  <si>
    <t xml:space="preserve">B 2.2</t>
  </si>
  <si>
    <t xml:space="preserve">Der Auftragnehmer muss während der Servicezeiten (Mo - Fr 08:00 bis 17:00 Uhr) für die Software einen deutschsprachigen Hotlineservice sicherstellen. 
Die Hotline gewährleistet eine technische und fachliche Kundenbetreuung in der Regel per Telefon durch gut geschultes, qualifiziertes Fachpersonal des Auftragnehmers im Rahmen der Installation der Software und des Betriebs der Software. 
Bitte erläutern Sie die Organisation und Abwicklung Ihres Hotline-Services für den Auftraggeber. 
Sollten die oben genannten Servicezeiten von Ihren Standardzeiten abweichen, benennen Sie diese bitte und benennen Sie die Preisdifferenz. </t>
  </si>
  <si>
    <t xml:space="preserve">B 2.3</t>
  </si>
  <si>
    <t xml:space="preserve">Beschreiben Sie inwieweit durch den Auftragnehmer ein Ticketsystem im 24/7-Betrieb bereitgestellt wird. Gehen Sie dabei auf die Möglichkeiten des lesenden Zugriffs durch den Auftraggeber ein. </t>
  </si>
  <si>
    <t xml:space="preserve">B 2.4</t>
  </si>
  <si>
    <t xml:space="preserve">Beschreiben Sie die Prozesse Ihres Incident und Problemmanagements.</t>
  </si>
  <si>
    <t xml:space="preserve">B 2.5</t>
  </si>
  <si>
    <t xml:space="preserve">Beschreiben Sie Ihr Business Continuity Management.</t>
  </si>
  <si>
    <t xml:space="preserve">B 2.6</t>
  </si>
  <si>
    <t xml:space="preserve">Beschreiben Sie die von Ihnen bereitgestellten Unterstützungsmöglichkeiten im Rahmen der Softwarewartung (z.B. Webportal, Fernwartung, Knowledgebase).</t>
  </si>
  <si>
    <t xml:space="preserve">B 2.7</t>
  </si>
  <si>
    <t xml:space="preserve">Wie sind bei Ihnen die Reaktionszeiten geregelt. Bitte differenzieren sie nach:
- Betriebsverhindernder Mangel
- Betriebsbehindernder Mangel
- Leichter Mangel</t>
  </si>
  <si>
    <t xml:space="preserve">B 2.8</t>
  </si>
  <si>
    <t xml:space="preserve">Erläutern Sie Ihr Eskalationskonzept für den Fall, dass die Störungsbeseitigung nicht innerhalb der vorgesehenen Reaktions-, Analyse und/oder Wiederherstellungszeiten erfolgt.</t>
  </si>
  <si>
    <t xml:space="preserve">B 2.9</t>
  </si>
  <si>
    <t xml:space="preserve">Erläutern Sie Ihr Notfallmanagementkonzept für den Fall, dass ein betriebsverhinderndes Ereignis eintritt.</t>
  </si>
  <si>
    <t xml:space="preserve">Kriterienhauptgruppe C - Dienstleistung</t>
  </si>
  <si>
    <t xml:space="preserve">Gewichtung in %</t>
  </si>
  <si>
    <t xml:space="preserve">C 1 - Dienstleistung, übergreifend</t>
  </si>
  <si>
    <t xml:space="preserve">C 1.1</t>
  </si>
  <si>
    <t xml:space="preserve">Für die Abnahme- und die Testumgebung dürfen keine zusätzlichen Lizenzgebühren anfallen. Ist dies in Ihrer Systemlösung gewährleistet? </t>
  </si>
  <si>
    <t xml:space="preserve">C 1.2</t>
  </si>
  <si>
    <t xml:space="preserve">Beschreiben Sie die aus Ihrer Sicht notwendige Projektorganisation mit den notwendigen Aufgaben und Verantwortlichkeiten für die Einführungsphase der Systemlösung innerhalb eines konkreten eAkte-Projektes (bspw. Invoice-Management).</t>
  </si>
  <si>
    <t xml:space="preserve">C 1.3</t>
  </si>
  <si>
    <t xml:space="preserve">Die im Rahmen der Einführungsdienstleistung vorgesehenen Personalressourcen für die Bereiche Projektmanagement und Beratung müssen deutsch sprechen. Ist dies gewährleistet?</t>
  </si>
  <si>
    <t xml:space="preserve">C 1.4</t>
  </si>
  <si>
    <t xml:space="preserve">Beschreiben Sie Ihr Vorgehen bei der Durchführung von Schulungen in Bezug auf die Einführungsphase. Legen Sie dem Angebot eine beispielhafte Schulungsdokumentation bei.</t>
  </si>
  <si>
    <t xml:space="preserve">C 1.5</t>
  </si>
  <si>
    <t xml:space="preserve">Beschreiben Sie, welche Schulungsmittel und -methoden Sie zur Schulung von Anwendern anbieten (z.B. E-Learning Plattform, Online-Tutorials etc.).</t>
  </si>
  <si>
    <t xml:space="preserve">C 1.6</t>
  </si>
  <si>
    <t xml:space="preserve">Für die Implementierung und Feinkonzeption des Systems sind auch konzeptionelle Arbeiten notwendig. Beschreiben Sie, zu welchen Themenbereichen aus Ihrer Perspektive konzeptionelle Arbeiten erforderlich sind.
Beschreiben Sie, welches Vorgehen zur Konzeption, zum Aufbau und zur Anpassung des Systems aus Ihrer Perspektive sinnvoll ist. Gehen Sie dabei auch auf die von Ihrer Seite her einsetzbaren agilen Methoden ein.</t>
  </si>
  <si>
    <t xml:space="preserve">C 1.7</t>
  </si>
  <si>
    <t xml:space="preserve">Die Herstellung, die Weiterentwicklung und der Support des ECMS und aller ausgelieferten Komponenten erfolgt in Deutschland und/oder in einem Staat der Europäischen Union (EU) mit Gerichtsstand in der EU. Benennen Sie die Standorte mit Postanschrift und Gerichtsstand.</t>
  </si>
  <si>
    <t xml:space="preserve">C 1.8</t>
  </si>
  <si>
    <t xml:space="preserve">Bitte bestätigen Sie, dass Sie als Projektsprache ausschließlich Deutsch (Level C2) verwenden.</t>
  </si>
  <si>
    <t xml:space="preserve">C 1.9</t>
  </si>
  <si>
    <t xml:space="preserve">Bitte bestätigen Sie, dass für Schulungen und Schulungsunterlagen ausschließlich die deutsche Sprache verwendet wird.</t>
  </si>
  <si>
    <t xml:space="preserve">C 1.10</t>
  </si>
  <si>
    <t xml:space="preserve">Bitte bestätigen Sie, dass die in den Personalprofilen angebotenen Personen für die Rollen Projektleitung und Projektmitarbeiter für den Einsatz tatsächlich vorgesehen sind. Ein späterer Austausch von Projektmitarbeitern bedarf der Zustimmung des Auftraggebers.</t>
  </si>
  <si>
    <t xml:space="preserve">C 2 - Rolle Projektleitung</t>
  </si>
  <si>
    <t xml:space="preserve">C 2.1</t>
  </si>
  <si>
    <r>
      <rPr>
        <sz val="10"/>
        <color theme="1"/>
        <rFont val="Arial"/>
        <family val="2"/>
        <charset val="1"/>
      </rPr>
      <t xml:space="preserve">Angabe der Erfahrung (zurückgerechnet ab Zeitpunkt Ende Angebotsfrist) bei der Leitung von Projekten zur DMS-Beratung oder -Einführung oder zur Geschäftsprozessanalyse und -beratung bei deutschen Behörden (öffentliche Auftraggeber i. S. v. § 99 Nr. 1 GWB, die einem Haushaltsrecht unterliegen)
- </t>
    </r>
    <r>
      <rPr>
        <b val="true"/>
        <sz val="10"/>
        <color theme="1"/>
        <rFont val="Arial"/>
        <family val="2"/>
        <charset val="1"/>
      </rPr>
      <t xml:space="preserve">Anzahl der vollen Monate</t>
    </r>
    <r>
      <rPr>
        <sz val="10"/>
        <color theme="1"/>
        <rFont val="Arial"/>
        <family val="2"/>
        <charset val="1"/>
      </rPr>
      <t xml:space="preserve"> des hierfür angebotenen Personalprofils.
Bewertungsvorgehen:
- bis 36 Monate: 0 Punkte
- 37 bis 60 Monate: 3 Punkte
- 61 bis 84 Monate: 6 Punkte
- mehr als 84 Monate: 9 Punkte</t>
    </r>
  </si>
  <si>
    <t xml:space="preserve">C 2.2</t>
  </si>
  <si>
    <r>
      <rPr>
        <sz val="10"/>
        <color theme="1"/>
        <rFont val="Arial"/>
        <family val="2"/>
        <charset val="1"/>
      </rPr>
      <t xml:space="preserve">Angabe der Erfahrung (zurückgerechnet ab Zeitpunkt Ende Angebotsfrist) bei der Leitung von Projekten zur DMS-Beratung oder -Einführung oder zur Geschäftsprozessanalyse und -beratung bei deutschen Behörden (öffentliche Auftraggeber i. S. v. § 99 Nr. 1 GWB, die einem Haushaltsrecht unterliegen)
- </t>
    </r>
    <r>
      <rPr>
        <b val="true"/>
        <sz val="10"/>
        <color theme="1"/>
        <rFont val="Arial"/>
        <family val="2"/>
        <charset val="1"/>
      </rPr>
      <t xml:space="preserve">Anzahl der Projekte</t>
    </r>
    <r>
      <rPr>
        <sz val="10"/>
        <color theme="1"/>
        <rFont val="Arial"/>
        <family val="2"/>
        <charset val="1"/>
      </rPr>
      <t xml:space="preserve"> des hierfür angebotenen Personalprofils.
Bewertungsvorgehen:
- bis 3 Projekte: 0 Punkte
- 4 bis 6 Projekte: 3 Punkte
- 7 bis 10 Projekte: 6 Punkte
- mehr als 10 Projekte: 9 Punkte</t>
    </r>
  </si>
  <si>
    <t xml:space="preserve">C 2.3</t>
  </si>
  <si>
    <t xml:space="preserve">Vorhandensein und Nachweis einer PM-Zertifizierung.
Das als Projektleiter vorgesehene Profil verfügt über eine oder mehrere PM-Zertifizierungen (z.B. IPEMA, PMI, PRINCE2 Level Foundation, Scrum-Master) wie folgt:
- keine PM-Zertifizierung: 0 Punkte
- 1 PM-Zertifizierung: 3 Punkte
- 2 PM-Zertifizierungen: 6 Punkte
- 3 und mehr PM-Zertifizierungen: 9 Punkte</t>
  </si>
  <si>
    <t xml:space="preserve">C 3 - Rolle Stellvertretende Projektleitung</t>
  </si>
  <si>
    <t xml:space="preserve">C 3.1</t>
  </si>
  <si>
    <t xml:space="preserve">C 3.2</t>
  </si>
  <si>
    <t xml:space="preserve">C 3.3</t>
  </si>
  <si>
    <t xml:space="preserve">Vorhandensein und Nachweis einer PM-Zertifizierung.
Das als stellvertretende Projektleitung vorgesehene Profil verfügt über eine oder mehrere PM-Zertifizierungen (z.B. IPEMA, PMI, PRINCE2 Level Practitioner, Scrum-Master) wie folgt:
- keine PM-Zertifizierung: 0 Punkte
- 1 PM-Zertifizierung: 3 Punkte
- 2 PM-Zertifizierungen: 6 Punkte
- 3 und mehr PM-Zertifizierungen: 9 Punkte</t>
  </si>
  <si>
    <t xml:space="preserve">C 4 - Rolle Prozessberatung</t>
  </si>
  <si>
    <t xml:space="preserve">C 4.1</t>
  </si>
  <si>
    <r>
      <rPr>
        <sz val="10"/>
        <color theme="1"/>
        <rFont val="Arial"/>
        <family val="2"/>
        <charset val="1"/>
      </rPr>
      <t xml:space="preserve">Angabe der Erfahrung (zurückgerechnet ab Zeitpunkt Ende Angebotsfrist) bei der Beratung deutscher Behörden (öffentliche Auftraggeber i. S. v. § 99 Nr. 1 GWB, die einem Haushaltsrecht unterliegen) zu Prozess- und Geschäftsabläufen; insbesondere im Bereich deutscher Hochschulen.
- </t>
    </r>
    <r>
      <rPr>
        <b val="true"/>
        <sz val="10"/>
        <color theme="1"/>
        <rFont val="Arial"/>
        <family val="2"/>
        <charset val="1"/>
      </rPr>
      <t xml:space="preserve">Anzahl der vollen Monate</t>
    </r>
    <r>
      <rPr>
        <sz val="10"/>
        <color theme="1"/>
        <rFont val="Arial"/>
        <family val="2"/>
        <charset val="1"/>
      </rPr>
      <t xml:space="preserve"> im Durchschnitt (abgerundet) über alle hierfür angebotenen Personalprofile (bis zu drei Personalprofile).
Bewertungsvorgehen:
- bis 12 Monate bei deutschen Behörden oder ganz ohne Hochschulerfahrung: 0 Punkte
- 13 bis 24 Monate bei deutschen Behörden, davon mindestens 6 Monate bei einer deutschen Hochschule: 3 Punkte
- 25 bis 60 Monate bei deutschen Behörden, davon mindestens 12 Monate bei einer deutschen Hochschule: 6 Punkte
- mehr als 61 Monate bei deutschen Behörden, davon mindestens 18 Monate bei einer deutschen Hochschule: 9 Punkte</t>
    </r>
  </si>
  <si>
    <t xml:space="preserve">C 4.2</t>
  </si>
  <si>
    <r>
      <rPr>
        <sz val="10"/>
        <color theme="1"/>
        <rFont val="Arial"/>
        <family val="2"/>
        <charset val="1"/>
      </rPr>
      <t xml:space="preserve">Angabe der Erfahrung (zurückgerechnet ab Zeitpunkt Ende Angebotsfrist) bei der Beratung deutscher Behörden (öffentliche Auftraggeber i. S. v. § 99 Nr. 1 GWB, die einem Haushaltsrecht unterliegen) zu Prozess- und Geschäftsabläufen; insbesondere im Bereich deutscher Hochschulen.
- </t>
    </r>
    <r>
      <rPr>
        <b val="true"/>
        <sz val="10"/>
        <color theme="1"/>
        <rFont val="Arial"/>
        <family val="2"/>
        <charset val="1"/>
      </rPr>
      <t xml:space="preserve">Anzahl der Projekte</t>
    </r>
    <r>
      <rPr>
        <sz val="10"/>
        <color theme="1"/>
        <rFont val="Arial"/>
        <family val="2"/>
        <charset val="1"/>
      </rPr>
      <t xml:space="preserve"> im Durchschnitt (abgerundet) über alle hierfür angebotenen Personalprofile (bis zu drei Personalprofile).
Bewertungsvorgehen:
- bis 3 Projekte bei deutschen Behörden oder ganz ohne Hochschulprojekt: 0 Punkte
- 4 bis 6 Projekte bei deutschen Behörden oder 1 Hochschulprojekt: 3 Punkte
- 7 bis 10 Projekte bei deutschen Behörden oder 2 Hochschulprojekte: 6 Punkte
- mehr als 10 Projekte bei deutschen Behörden oder 3 Hochschulprojekte: 9 Punkte</t>
    </r>
  </si>
  <si>
    <t xml:space="preserve">C 4.3</t>
  </si>
  <si>
    <r>
      <rPr>
        <sz val="10"/>
        <color theme="1"/>
        <rFont val="Arial"/>
        <family val="2"/>
        <charset val="1"/>
      </rPr>
      <t xml:space="preserve">Vorhandensein und Nachweis funktions- und/oder berufsspezifischer Qualifikationen
Eines oder mehrere der bis zu drei (3) eingereichten Personalprofile verfügen über eine oder mehrere Qualifikation wie folgt:
- Zertifizierung zum Certified Business Process Professional (CBPP®) oder vergleichbar im Hinblick auf die Berufserfahrung mit Aufgaben, die mit Prozessmanagement in Zusammenhang stehen: mindestens vier Jahre (bzw. 5.000 Stunden)
- Zertifizierung/Fortbildung in Prozessmodellierung
- Zertifizierung/Fortbildung in Prozessmanagement
- Zertifizierung/Fortbildung in Anforderungserhebung
- Weiter- oder Fortbildung in den Bereichen "Moderation/Strukturierung/Durchführung von Workshops"
- </t>
    </r>
    <r>
      <rPr>
        <b val="true"/>
        <sz val="10"/>
        <color theme="1"/>
        <rFont val="Arial"/>
        <family val="2"/>
        <charset val="1"/>
      </rPr>
      <t xml:space="preserve">Anzahl der Zertifikate</t>
    </r>
    <r>
      <rPr>
        <sz val="10"/>
        <color theme="1"/>
        <rFont val="Arial"/>
        <family val="2"/>
        <charset val="1"/>
      </rPr>
      <t xml:space="preserve"> im Durchschnitt (abgerundet) über alle hierfür angebotenen Personalprofile (bis zu drei Personalprofile).
Bewertungsvorgehen:
- eines der angebotenen Profile besitzt kein Zertifikat: 0 Punkte
- jedes der angebotenen Profile besitzt 1 Zertifikat: 3 Punkte
- alle angebotenen Profile besitzen zusammen 5-6 Zertifikate: 6 Punkte
- alle angebotenen Profile besitzen zusammen mehr als 6 Zertifikate: 9 Punkte</t>
    </r>
  </si>
  <si>
    <t xml:space="preserve">C 5 - Rolle DMS-Beratung</t>
  </si>
  <si>
    <t xml:space="preserve">C 5.1</t>
  </si>
  <si>
    <r>
      <rPr>
        <sz val="10"/>
        <color theme="1"/>
        <rFont val="Arial"/>
        <family val="2"/>
        <charset val="1"/>
      </rPr>
      <t xml:space="preserve">Angabe der Erfahrung (zurückgerechnet ab Zeitpunkt Ende Angebotsfrist) bei der Beratung deutscher Behörden (öffentliche Auftraggeber i. S. v. § 99 Nr. 1 GWB, die einem Haushaltsrecht unterliegen) zu DMS-Strukturen und -Nutzungsszenarien; insbesondere im Bereich deutscher Hochschulen.
- </t>
    </r>
    <r>
      <rPr>
        <b val="true"/>
        <sz val="10"/>
        <color theme="1"/>
        <rFont val="Arial"/>
        <family val="2"/>
        <charset val="1"/>
      </rPr>
      <t xml:space="preserve">Anzahl der vollen Monate</t>
    </r>
    <r>
      <rPr>
        <sz val="10"/>
        <color theme="1"/>
        <rFont val="Arial"/>
        <family val="2"/>
        <charset val="1"/>
      </rPr>
      <t xml:space="preserve"> im Durchschnitt (abgerundet) über alle hierfür angebotenen Personalprofile (bis zu drei Personalprofile).
Bewertungsvorgehen:
- bis 12 Monate bei deutschen Behörden oder ganz ohne Hochschulerfahrung: 0 Punkte
- 13 bis 24 Monate bei deutschen Behörden, davon mindestens 6 Monate bei einer deutschen Hochschule: 3 Punkte
- 25 bis 60 Monate bei deutschen Behörden, davon mindestens 12 Monate bei einer deutschen Hochschule: 6 Punkte
- mehr als 61 Monate bei deutschen Behörden, davon mindestens 18 Monate bei einer deutschen Hochschule: 9 Punkte</t>
    </r>
  </si>
  <si>
    <t xml:space="preserve">C 5.2</t>
  </si>
  <si>
    <r>
      <rPr>
        <sz val="10"/>
        <color theme="1"/>
        <rFont val="Arial"/>
        <family val="2"/>
        <charset val="1"/>
      </rPr>
      <t xml:space="preserve">Angabe der Erfahrung (zurückgerechnet ab Zeitpunkt Ende Angebotsfrist) bei der Beratung deutscher Behörden (öffentliche Auftraggeber i. S. v. § 99 Nr. 1 GWB, die einem Haushaltsrecht unterliegen) zu DMS-Strukturen und -Nutzungsszenarien; insbesondere im Bereich deutscher Hochschulen.
- </t>
    </r>
    <r>
      <rPr>
        <b val="true"/>
        <sz val="10"/>
        <color theme="1"/>
        <rFont val="Arial"/>
        <family val="2"/>
        <charset val="1"/>
      </rPr>
      <t xml:space="preserve">Anzahl der Projekte</t>
    </r>
    <r>
      <rPr>
        <sz val="10"/>
        <color theme="1"/>
        <rFont val="Arial"/>
        <family val="2"/>
        <charset val="1"/>
      </rPr>
      <t xml:space="preserve"> im Durchschnitt (abgerundet) über alle hierfür angebotenen Personalprofile (bis zu drei Personalprofile).
Bewertungsvorgehen:
- bis 3 Projekte bei deutschen Behörden oder ganz ohne Hochschulprojekt: 0 Punkte
- 4 bis 6 Projekte bei deutschen Behörden oder 1 Hochschulprojekt: 3 Punkte
- 7 bis 10 Projekte bei deutschen Behörden oder 2 Hochschulprojekte: 6 Punkte
- mehr als 10 Projekte bei deutschen Behörden oder 3 Hochschulprojekte: 9 Punkte</t>
    </r>
  </si>
  <si>
    <t xml:space="preserve">C 5.3</t>
  </si>
  <si>
    <r>
      <rPr>
        <sz val="10"/>
        <color theme="1"/>
        <rFont val="Arial"/>
        <family val="2"/>
        <charset val="1"/>
      </rPr>
      <t xml:space="preserve">Vorhandensein und Nachweis funktions- und/oder berufsspezifischer Qualifikationen
Eines oder mehrere der bis zu drei (3) eingereichten Personalprofile verfügen über eine oder mehrere Qualifkation wie folgt:
- Nachweise/Zertifikate aus den Bereichen DMS oder ECM
- Schulungen/Fortbildung für konkrete DMS- bzw. ECM-Produkte
- Zwei (2) Projektberichte zu Konzeption und Einführung von DMS/ECM
- Weiter- oder Fortbildung in den Bereichen "Moderation/Strukturierung/Durchführung von Workshops"
- </t>
    </r>
    <r>
      <rPr>
        <b val="true"/>
        <sz val="10"/>
        <color theme="1"/>
        <rFont val="Arial"/>
        <family val="2"/>
        <charset val="1"/>
      </rPr>
      <t xml:space="preserve">Anzahl der Zertifikate</t>
    </r>
    <r>
      <rPr>
        <sz val="10"/>
        <color theme="1"/>
        <rFont val="Arial"/>
        <family val="2"/>
        <charset val="1"/>
      </rPr>
      <t xml:space="preserve"> im Durchschnitt (abgerundet) über alle hierfür angebotenen Personalprofile (bis zu drei Personalprofile).
Bewertungsvorgehen:
- eines der angebotenen Profile besitzt kein Zertifikat: 0 Punkte
- jedes der angebotenen Profile besitzt 1 Zertifikat: 3 Punkte
- alle angebotenen Profile besitzen zusammen 5-6 Zertifikate: 6 Punkte
- alle angebotenen Profile besitzen zusammen mehr als 6 Zertifikate: 9 Punkte</t>
    </r>
  </si>
  <si>
    <t xml:space="preserve">Ausfüllhinweise</t>
  </si>
  <si>
    <t xml:space="preserve">Spalte E in allen Tabellenblättern</t>
  </si>
  <si>
    <t xml:space="preserve">In den Zeilen mit B-Kriterien:</t>
  </si>
  <si>
    <t xml:space="preserve">Hier können Sie gern Ihre eigene Einschätzung der erwarteten Bewertung eintragen (0, 3, 6 oder 9 Punkte), um abzulesen, ob Sie damit rechnen können, das Quorum der geforderten Bewertung zu erreichen (ablesbar in Spalte H).
Bei erreichen des Quorums wechselt die Zellfarbe in der Zeile der Kriteriengruppe von rot auf grün.</t>
  </si>
  <si>
    <t xml:space="preserve">In den Zeilen mit A-Kriterien:</t>
  </si>
  <si>
    <t xml:space="preserve">Tragen Sie hier mit dem Wort JA bitte ein, wenn Sie das geforderte Kriterium erfüllen. Die Zellfarbe wechselt dann zur Farbe grün. Diese Formel soll Sie dabei unterstützen keine Angabe zu einem A-Kriterium zu übersehen.</t>
  </si>
</sst>
</file>

<file path=xl/styles.xml><?xml version="1.0" encoding="utf-8"?>
<styleSheet xmlns="http://schemas.openxmlformats.org/spreadsheetml/2006/main">
  <numFmts count="13">
    <numFmt numFmtId="164" formatCode="General"/>
    <numFmt numFmtId="165" formatCode="_(* #,##0.00_);_(* \(#,##0.00\);_(* \-??_);_(@_)"/>
    <numFmt numFmtId="166" formatCode="0\ %"/>
    <numFmt numFmtId="167" formatCode="0"/>
    <numFmt numFmtId="168" formatCode="General"/>
    <numFmt numFmtId="169" formatCode="0.00\ %"/>
    <numFmt numFmtId="170" formatCode="_(* #,##0.000_);_(* \(#,##0.000\);_(* \-??_);_(@_)"/>
    <numFmt numFmtId="171" formatCode="_-* #,##0.00_-;\-* #,##0.00_-;_-* \-??_-;_-@_-"/>
    <numFmt numFmtId="172" formatCode="#,##0.00_ ;\-#,##0.00\ "/>
    <numFmt numFmtId="173" formatCode="#,##0.000_ ;\-#,##0.000\ "/>
    <numFmt numFmtId="174" formatCode="#,##0.0000_ ;\-#,##0.0000\ "/>
    <numFmt numFmtId="175" formatCode="0.000"/>
    <numFmt numFmtId="176" formatCode="0.0000%"/>
  </numFmts>
  <fonts count="23">
    <font>
      <sz val="10"/>
      <name val="Arial"/>
      <family val="0"/>
      <charset val="1"/>
    </font>
    <font>
      <sz val="10"/>
      <name val="Arial"/>
      <family val="0"/>
    </font>
    <font>
      <sz val="10"/>
      <name val="Arial"/>
      <family val="0"/>
    </font>
    <font>
      <sz val="10"/>
      <name val="Arial"/>
      <family val="0"/>
    </font>
    <font>
      <sz val="10"/>
      <name val="Arial"/>
      <family val="2"/>
      <charset val="1"/>
    </font>
    <font>
      <b val="true"/>
      <u val="single"/>
      <sz val="12"/>
      <name val="Arial"/>
      <family val="2"/>
      <charset val="1"/>
    </font>
    <font>
      <b val="true"/>
      <sz val="12"/>
      <name val="Arial"/>
      <family val="2"/>
      <charset val="1"/>
    </font>
    <font>
      <b val="true"/>
      <sz val="14"/>
      <color theme="0"/>
      <name val="Arial"/>
      <family val="2"/>
      <charset val="1"/>
    </font>
    <font>
      <b val="true"/>
      <sz val="11"/>
      <color theme="0"/>
      <name val="Arial"/>
      <family val="2"/>
      <charset val="1"/>
    </font>
    <font>
      <b val="true"/>
      <sz val="10"/>
      <name val="Arial"/>
      <family val="2"/>
      <charset val="1"/>
    </font>
    <font>
      <sz val="12"/>
      <color theme="0"/>
      <name val="Arial"/>
      <family val="2"/>
      <charset val="1"/>
    </font>
    <font>
      <b val="true"/>
      <sz val="10"/>
      <color theme="0"/>
      <name val="Arial"/>
      <family val="2"/>
      <charset val="1"/>
    </font>
    <font>
      <sz val="10"/>
      <color rgb="FF000000"/>
      <name val="Arial"/>
      <family val="2"/>
      <charset val="1"/>
    </font>
    <font>
      <sz val="10"/>
      <color theme="1"/>
      <name val="Arial"/>
      <family val="2"/>
      <charset val="1"/>
    </font>
    <font>
      <b val="true"/>
      <sz val="12"/>
      <color theme="0"/>
      <name val="Arial"/>
      <family val="2"/>
      <charset val="1"/>
    </font>
    <font>
      <sz val="10"/>
      <color rgb="FFFFFFFF"/>
      <name val="Arial"/>
      <family val="2"/>
      <charset val="1"/>
    </font>
    <font>
      <sz val="10"/>
      <color rgb="FF00B050"/>
      <name val="Arial"/>
      <family val="2"/>
      <charset val="1"/>
    </font>
    <font>
      <b val="true"/>
      <sz val="10"/>
      <color theme="1"/>
      <name val="Arial"/>
      <family val="2"/>
      <charset val="1"/>
    </font>
    <font>
      <u val="single"/>
      <sz val="10"/>
      <name val="Arial"/>
      <family val="2"/>
      <charset val="1"/>
    </font>
    <font>
      <u val="single"/>
      <sz val="10"/>
      <color theme="1"/>
      <name val="Arial"/>
      <family val="2"/>
      <charset val="1"/>
    </font>
    <font>
      <u val="single"/>
      <sz val="10"/>
      <color rgb="FF000000"/>
      <name val="Arial"/>
      <family val="2"/>
      <charset val="1"/>
    </font>
    <font>
      <sz val="10"/>
      <color theme="0"/>
      <name val="Arial"/>
      <family val="2"/>
      <charset val="1"/>
    </font>
    <font>
      <sz val="12"/>
      <name val="Arial"/>
      <family val="2"/>
      <charset val="1"/>
    </font>
  </fonts>
  <fills count="9">
    <fill>
      <patternFill patternType="none"/>
    </fill>
    <fill>
      <patternFill patternType="gray125"/>
    </fill>
    <fill>
      <patternFill patternType="solid">
        <fgColor rgb="FF005F50"/>
        <bgColor rgb="FF008080"/>
      </patternFill>
    </fill>
    <fill>
      <patternFill patternType="solid">
        <fgColor theme="0" tint="-0.35"/>
        <bgColor rgb="FFBFBFBF"/>
      </patternFill>
    </fill>
    <fill>
      <patternFill patternType="solid">
        <fgColor theme="4" tint="-0.25"/>
        <bgColor rgb="FF333399"/>
      </patternFill>
    </fill>
    <fill>
      <patternFill patternType="solid">
        <fgColor theme="6" tint="0.3995"/>
        <bgColor rgb="FFC5D79C"/>
      </patternFill>
    </fill>
    <fill>
      <patternFill patternType="solid">
        <fgColor theme="0" tint="-0.25"/>
        <bgColor rgb="FFC3D69B"/>
      </patternFill>
    </fill>
    <fill>
      <patternFill patternType="solid">
        <fgColor rgb="FFFFFFFF"/>
        <bgColor rgb="FFFFFFCC"/>
      </patternFill>
    </fill>
    <fill>
      <patternFill patternType="solid">
        <fgColor rgb="FFFF0000"/>
        <bgColor rgb="FF993300"/>
      </patternFill>
    </fill>
  </fills>
  <borders count="8">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bottom style="thin"/>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71" fontId="4"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4" fillId="0" borderId="0" applyFont="true" applyBorder="false" applyAlignment="true" applyProtection="false">
      <alignment horizontal="general" vertical="bottom" textRotation="0" wrapText="false" indent="0" shrinkToFit="false"/>
    </xf>
    <xf numFmtId="165" fontId="4" fillId="0" borderId="0" applyFont="true" applyBorder="false" applyAlignment="true" applyProtection="false">
      <alignment horizontal="general" vertical="bottom" textRotation="0" wrapText="false" indent="0" shrinkToFit="false"/>
    </xf>
    <xf numFmtId="166" fontId="4" fillId="0" borderId="0" applyFont="true" applyBorder="false" applyAlignment="true" applyProtection="false">
      <alignment horizontal="general" vertical="bottom" textRotation="0" wrapText="false" indent="0" shrinkToFit="false"/>
    </xf>
    <xf numFmtId="166" fontId="4" fillId="0" borderId="0" applyFont="true" applyBorder="false" applyAlignment="true" applyProtection="false">
      <alignment horizontal="general" vertical="bottom" textRotation="0" wrapText="false" indent="0" shrinkToFit="false"/>
    </xf>
    <xf numFmtId="166" fontId="4" fillId="0" borderId="0" applyFont="true" applyBorder="false" applyAlignment="true" applyProtection="false">
      <alignment horizontal="general" vertical="bottom" textRotation="0" wrapText="false" indent="0" shrinkToFit="false"/>
    </xf>
    <xf numFmtId="166" fontId="4" fillId="0" borderId="0" applyFont="true" applyBorder="false" applyAlignment="true" applyProtection="false">
      <alignment horizontal="general" vertical="bottom" textRotation="0" wrapText="false" indent="0" shrinkToFit="false"/>
    </xf>
    <xf numFmtId="166" fontId="4"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center" vertical="top"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2" borderId="0" xfId="0" applyFont="true" applyBorder="true" applyAlignment="true" applyProtection="true">
      <alignment horizontal="center" vertical="center" textRotation="0" wrapText="false" indent="0" shrinkToFit="false"/>
      <protection locked="true" hidden="false"/>
    </xf>
    <xf numFmtId="164" fontId="7" fillId="2" borderId="0" xfId="0" applyFont="true" applyBorder="true" applyAlignment="true" applyProtection="true">
      <alignment horizontal="center" vertical="center" textRotation="0" wrapText="true" indent="0" shrinkToFit="false"/>
      <protection locked="true" hidden="false"/>
    </xf>
    <xf numFmtId="167" fontId="7" fillId="2" borderId="1" xfId="19" applyFont="true" applyBorder="true" applyAlignment="true" applyProtection="true">
      <alignment horizontal="center" vertical="center" textRotation="0" wrapText="false" indent="0" shrinkToFit="false"/>
      <protection locked="true" hidden="false"/>
    </xf>
    <xf numFmtId="167" fontId="7" fillId="3" borderId="2" xfId="19" applyFont="true" applyBorder="true" applyAlignment="true" applyProtection="true">
      <alignment horizontal="center" vertical="center" textRotation="0" wrapText="false" indent="0" shrinkToFit="false"/>
      <protection locked="true" hidden="false"/>
    </xf>
    <xf numFmtId="166" fontId="8" fillId="2" borderId="1" xfId="19" applyFont="true" applyBorder="true" applyAlignment="true" applyProtection="true">
      <alignment horizontal="center" vertical="center" textRotation="0" wrapText="true" indent="0" shrinkToFit="false"/>
      <protection locked="true" hidden="false"/>
    </xf>
    <xf numFmtId="167" fontId="7" fillId="3" borderId="3" xfId="19" applyFont="true" applyBorder="tru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right" vertical="bottom" textRotation="0" wrapText="false" indent="0" shrinkToFit="false"/>
      <protection locked="true" hidden="false"/>
    </xf>
    <xf numFmtId="168" fontId="9" fillId="0" borderId="0" xfId="0" applyFont="true" applyBorder="false" applyAlignment="true" applyProtection="true">
      <alignment horizontal="center" vertical="top" textRotation="0" wrapText="false" indent="0" shrinkToFit="false"/>
      <protection locked="true" hidden="false"/>
    </xf>
    <xf numFmtId="169" fontId="9" fillId="0" borderId="0" xfId="0" applyFont="true" applyBorder="false" applyAlignment="true" applyProtection="true">
      <alignment horizontal="center" vertical="center" textRotation="0" wrapText="false" indent="0" shrinkToFit="false"/>
      <protection locked="true" hidden="false"/>
    </xf>
    <xf numFmtId="167" fontId="0" fillId="0" borderId="1" xfId="0" applyFont="false" applyBorder="true" applyAlignment="true" applyProtection="true">
      <alignment horizontal="center" vertical="center" textRotation="0" wrapText="false" indent="0" shrinkToFit="false"/>
      <protection locked="false" hidden="false"/>
    </xf>
    <xf numFmtId="164" fontId="0" fillId="0" borderId="1" xfId="0" applyFont="false" applyBorder="true" applyAlignment="true" applyProtection="true">
      <alignment horizontal="center" vertical="center" textRotation="0" wrapText="false" indent="0" shrinkToFit="false"/>
      <protection locked="true" hidden="false"/>
    </xf>
    <xf numFmtId="170" fontId="0" fillId="0" borderId="1" xfId="0" applyFont="false" applyBorder="true" applyAlignment="true" applyProtection="true">
      <alignment horizontal="center" vertical="center" textRotation="0" wrapText="false" indent="0" shrinkToFit="false"/>
      <protection locked="true" hidden="false"/>
    </xf>
    <xf numFmtId="164" fontId="10" fillId="4" borderId="1" xfId="0" applyFont="true" applyBorder="true" applyAlignment="true" applyProtection="true">
      <alignment horizontal="general" vertical="bottom" textRotation="0" wrapText="false" indent="0" shrinkToFit="false"/>
      <protection locked="true" hidden="false"/>
    </xf>
    <xf numFmtId="164" fontId="10" fillId="4" borderId="1" xfId="0" applyFont="true" applyBorder="true" applyAlignment="true" applyProtection="true">
      <alignment horizontal="right" vertical="bottom" textRotation="0" wrapText="false" indent="0" shrinkToFit="false"/>
      <protection locked="true" hidden="false"/>
    </xf>
    <xf numFmtId="168" fontId="11" fillId="4" borderId="1" xfId="0" applyFont="true" applyBorder="true" applyAlignment="true" applyProtection="true">
      <alignment horizontal="center" vertical="center" textRotation="0" wrapText="false" indent="0" shrinkToFit="false"/>
      <protection locked="true" hidden="false"/>
    </xf>
    <xf numFmtId="169" fontId="11" fillId="4" borderId="1" xfId="0" applyFont="true" applyBorder="true" applyAlignment="true" applyProtection="true">
      <alignment horizontal="center" vertical="center" textRotation="0" wrapText="false" indent="0" shrinkToFit="false"/>
      <protection locked="true" hidden="false"/>
    </xf>
    <xf numFmtId="167" fontId="11" fillId="5" borderId="1" xfId="15" applyFont="true" applyBorder="true" applyAlignment="true" applyProtection="true">
      <alignment horizontal="center" vertical="center" textRotation="0" wrapText="false" indent="0" shrinkToFit="false"/>
      <protection locked="false" hidden="false"/>
    </xf>
    <xf numFmtId="172" fontId="11" fillId="5" borderId="1" xfId="15" applyFont="true" applyBorder="true" applyAlignment="true" applyProtection="true">
      <alignment horizontal="center" vertical="center" textRotation="0" wrapText="false" indent="0" shrinkToFit="false"/>
      <protection locked="true" hidden="false"/>
    </xf>
    <xf numFmtId="173" fontId="11" fillId="5" borderId="1" xfId="15" applyFont="true" applyBorder="true" applyAlignment="true" applyProtection="true">
      <alignment horizontal="center" vertical="center" textRotation="0" wrapText="false" indent="0" shrinkToFit="false"/>
      <protection locked="true" hidden="false"/>
    </xf>
    <xf numFmtId="174" fontId="11" fillId="5" borderId="1" xfId="15"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general" vertical="top" textRotation="0" wrapText="false" indent="0" shrinkToFit="false"/>
      <protection locked="true" hidden="false"/>
    </xf>
    <xf numFmtId="164" fontId="4" fillId="0" borderId="1" xfId="0" applyFont="true" applyBorder="true" applyAlignment="true" applyProtection="true">
      <alignment horizontal="general" vertical="center" textRotation="0" wrapText="true" indent="0" shrinkToFit="false"/>
      <protection locked="true" hidden="false"/>
    </xf>
    <xf numFmtId="164" fontId="9" fillId="0" borderId="1" xfId="0" applyFont="true" applyBorder="true" applyAlignment="true" applyProtection="true">
      <alignment horizontal="center" vertical="center" textRotation="0" wrapText="false" indent="0" shrinkToFit="false"/>
      <protection locked="true" hidden="false"/>
    </xf>
    <xf numFmtId="169" fontId="0" fillId="0" borderId="1" xfId="0" applyFont="false" applyBorder="true" applyAlignment="true" applyProtection="true">
      <alignment horizontal="center" vertical="center" textRotation="0" wrapText="false" indent="0" shrinkToFit="false"/>
      <protection locked="true" hidden="false"/>
    </xf>
    <xf numFmtId="167" fontId="4" fillId="0" borderId="1" xfId="15" applyFont="true" applyBorder="true" applyAlignment="true" applyProtection="true">
      <alignment horizontal="center" vertical="center" textRotation="0" wrapText="false" indent="0" shrinkToFit="false"/>
      <protection locked="false" hidden="false"/>
    </xf>
    <xf numFmtId="170" fontId="9" fillId="3" borderId="1" xfId="15"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general" vertical="top" textRotation="0" wrapText="false" indent="0" shrinkToFit="false"/>
      <protection locked="true" hidden="false"/>
    </xf>
    <xf numFmtId="164" fontId="13" fillId="0" borderId="1" xfId="0" applyFont="true" applyBorder="true" applyAlignment="true" applyProtection="true">
      <alignment horizontal="general" vertical="center" textRotation="0" wrapText="true" indent="0" shrinkToFit="false"/>
      <protection locked="true" hidden="false"/>
    </xf>
    <xf numFmtId="164" fontId="0" fillId="6" borderId="1" xfId="0" applyFont="false" applyBorder="true" applyAlignment="true" applyProtection="true">
      <alignment horizontal="center" vertical="center" textRotation="0" wrapText="false" indent="0" shrinkToFit="false"/>
      <protection locked="true" hidden="false"/>
    </xf>
    <xf numFmtId="167" fontId="4" fillId="6" borderId="1" xfId="15" applyFont="true" applyBorder="true" applyAlignment="true" applyProtection="true">
      <alignment horizontal="center" vertical="center" textRotation="0" wrapText="false" indent="0" shrinkToFit="false"/>
      <protection locked="false" hidden="false"/>
    </xf>
    <xf numFmtId="171" fontId="9" fillId="6" borderId="1" xfId="15" applyFont="true" applyBorder="true" applyAlignment="true" applyProtection="true">
      <alignment horizontal="center" vertical="center" textRotation="0" wrapText="false" indent="0" shrinkToFit="false"/>
      <protection locked="true" hidden="false"/>
    </xf>
    <xf numFmtId="170" fontId="0" fillId="6" borderId="1" xfId="0" applyFont="false" applyBorder="true" applyAlignment="true" applyProtection="true">
      <alignment horizontal="center" vertical="center" textRotation="0" wrapText="false" indent="0" shrinkToFit="false"/>
      <protection locked="true" hidden="false"/>
    </xf>
    <xf numFmtId="164" fontId="10" fillId="4" borderId="1" xfId="0" applyFont="true" applyBorder="true" applyAlignment="true" applyProtection="true">
      <alignment horizontal="general" vertical="center" textRotation="0" wrapText="false" indent="0" shrinkToFit="false"/>
      <protection locked="true" hidden="false"/>
    </xf>
    <xf numFmtId="166" fontId="14" fillId="5" borderId="1" xfId="19"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7" borderId="0" xfId="0" applyFont="false" applyBorder="false" applyAlignment="true" applyProtection="true">
      <alignment horizontal="general" vertical="bottom" textRotation="0" wrapText="false" indent="0" shrinkToFit="false"/>
      <protection locked="true" hidden="false"/>
    </xf>
    <xf numFmtId="164" fontId="0" fillId="7" borderId="1" xfId="0" applyFont="false" applyBorder="true" applyAlignment="true" applyProtection="true">
      <alignment horizontal="center" vertical="center" textRotation="0" wrapText="false" indent="0" shrinkToFit="false"/>
      <protection locked="true" hidden="false"/>
    </xf>
    <xf numFmtId="169" fontId="0" fillId="6" borderId="1" xfId="0" applyFont="false" applyBorder="true" applyAlignment="true" applyProtection="true">
      <alignment horizontal="center" vertical="center" textRotation="0" wrapText="false" indent="0" shrinkToFit="false"/>
      <protection locked="true" hidden="false"/>
    </xf>
    <xf numFmtId="169" fontId="9" fillId="6" borderId="1" xfId="19" applyFont="true" applyBorder="true" applyAlignment="true" applyProtection="true">
      <alignment horizontal="center" vertical="center" textRotation="0" wrapText="false" indent="0" shrinkToFit="false"/>
      <protection locked="true" hidden="false"/>
    </xf>
    <xf numFmtId="166" fontId="14" fillId="5" borderId="1" xfId="19" applyFont="true" applyBorder="true" applyAlignment="true" applyProtection="true">
      <alignment horizontal="center" vertical="center" textRotation="0" wrapText="false" indent="0" shrinkToFit="false"/>
      <protection locked="false" hidden="false"/>
    </xf>
    <xf numFmtId="175" fontId="11" fillId="5" borderId="1" xfId="19" applyFont="true" applyBorder="true" applyAlignment="true" applyProtection="true">
      <alignment horizontal="center" vertical="center" textRotation="0" wrapText="false" indent="0" shrinkToFit="false"/>
      <protection locked="true" hidden="false"/>
    </xf>
    <xf numFmtId="169" fontId="4" fillId="6" borderId="1" xfId="0" applyFont="true" applyBorder="true" applyAlignment="true" applyProtection="true">
      <alignment horizontal="center" vertical="center" textRotation="0" wrapText="false" indent="0" shrinkToFit="false"/>
      <protection locked="true" hidden="false"/>
    </xf>
    <xf numFmtId="167" fontId="15" fillId="8" borderId="1" xfId="0" applyFont="true" applyBorder="true" applyAlignment="true" applyProtection="true">
      <alignment horizontal="center" vertical="center" textRotation="0" wrapText="false" indent="0" shrinkToFit="false"/>
      <protection locked="false" hidden="false"/>
    </xf>
    <xf numFmtId="164" fontId="10" fillId="4" borderId="1" xfId="0" applyFont="true" applyBorder="true" applyAlignment="true" applyProtection="true">
      <alignment horizontal="general" vertical="top"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17" fillId="0" borderId="1" xfId="0" applyFont="true" applyBorder="true" applyAlignment="true" applyProtection="true">
      <alignment horizontal="center" vertical="center" textRotation="0" wrapText="false" indent="0" shrinkToFit="false"/>
      <protection locked="true" hidden="false"/>
    </xf>
    <xf numFmtId="164" fontId="16" fillId="0" borderId="1" xfId="0" applyFont="true" applyBorder="true" applyAlignment="true" applyProtection="true">
      <alignment horizontal="center" vertical="center" textRotation="0" wrapText="false" indent="0" shrinkToFit="false"/>
      <protection locked="true" hidden="false"/>
    </xf>
    <xf numFmtId="164" fontId="10" fillId="4" borderId="4" xfId="0" applyFont="true" applyBorder="true" applyAlignment="true" applyProtection="true">
      <alignment horizontal="general" vertical="top" textRotation="0" wrapText="false" indent="0" shrinkToFit="false"/>
      <protection locked="true" hidden="false"/>
    </xf>
    <xf numFmtId="164" fontId="10" fillId="4" borderId="5" xfId="0" applyFont="true" applyBorder="true" applyAlignment="true" applyProtection="true">
      <alignment horizontal="general" vertical="center" textRotation="0" wrapText="false" indent="0" shrinkToFit="false"/>
      <protection locked="true" hidden="false"/>
    </xf>
    <xf numFmtId="166" fontId="9" fillId="0" borderId="1" xfId="19"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left" vertical="top" textRotation="0" wrapText="true" indent="0" shrinkToFit="false"/>
      <protection locked="true" hidden="false"/>
    </xf>
    <xf numFmtId="164" fontId="4" fillId="0" borderId="1" xfId="0" applyFont="true" applyBorder="true" applyAlignment="true" applyProtection="true">
      <alignment horizontal="left" vertical="top" textRotation="0" wrapText="false" indent="0" shrinkToFit="false"/>
      <protection locked="true" hidden="false"/>
    </xf>
    <xf numFmtId="164" fontId="4"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general"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76" fontId="4" fillId="0" borderId="1" xfId="0" applyFont="true" applyBorder="true" applyAlignment="true" applyProtection="true">
      <alignment horizontal="general" vertical="center" textRotation="0" wrapText="true" indent="0" shrinkToFit="false"/>
      <protection locked="true" hidden="false"/>
    </xf>
    <xf numFmtId="164" fontId="21" fillId="4" borderId="1" xfId="0" applyFont="true" applyBorder="true" applyAlignment="true" applyProtection="true">
      <alignment horizontal="left" vertical="center" textRotation="0" wrapText="false" indent="0" shrinkToFit="false"/>
      <protection locked="true" hidden="false"/>
    </xf>
    <xf numFmtId="164" fontId="13" fillId="0" borderId="1" xfId="0" applyFont="true" applyBorder="true" applyAlignment="true" applyProtection="true">
      <alignment horizontal="left" vertical="top" textRotation="0" wrapText="false" indent="0" shrinkToFit="false"/>
      <protection locked="true" hidden="false"/>
    </xf>
    <xf numFmtId="164" fontId="13" fillId="0" borderId="1" xfId="27" applyFont="true" applyBorder="true" applyAlignment="true" applyProtection="true">
      <alignment horizontal="left" vertical="center" textRotation="0" wrapText="true" indent="0" shrinkToFit="false"/>
      <protection locked="true" hidden="false"/>
    </xf>
    <xf numFmtId="164" fontId="4" fillId="0" borderId="0" xfId="27"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true" indent="0" shrinkToFit="false"/>
      <protection locked="true" hidden="false"/>
    </xf>
    <xf numFmtId="167" fontId="6" fillId="0" borderId="6" xfId="0" applyFont="true" applyBorder="true" applyAlignment="true" applyProtection="true">
      <alignment horizontal="center" vertical="center" textRotation="0" wrapText="false" indent="0" shrinkToFit="false"/>
      <protection locked="false" hidden="false"/>
    </xf>
    <xf numFmtId="164" fontId="6" fillId="0" borderId="6" xfId="0" applyFont="true" applyBorder="true" applyAlignment="true" applyProtection="true">
      <alignment horizontal="center" vertical="center" textRotation="0" wrapText="false" indent="0" shrinkToFit="false"/>
      <protection locked="true" hidden="false"/>
    </xf>
    <xf numFmtId="170" fontId="6" fillId="0" borderId="6" xfId="0" applyFont="true" applyBorder="true" applyAlignment="true" applyProtection="true">
      <alignment horizontal="center" vertical="center" textRotation="0" wrapText="false" indent="0" shrinkToFit="false"/>
      <protection locked="true" hidden="false"/>
    </xf>
    <xf numFmtId="167" fontId="7" fillId="3" borderId="6" xfId="19"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general" vertical="top" textRotation="0" wrapText="true" indent="0" shrinkToFit="false"/>
      <protection locked="true" hidden="false"/>
    </xf>
    <xf numFmtId="164" fontId="4" fillId="0" borderId="0" xfId="27"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general" vertical="top" textRotation="0" wrapText="false" indent="0" shrinkToFit="false"/>
      <protection locked="true" hidden="false"/>
    </xf>
    <xf numFmtId="167" fontId="7" fillId="2" borderId="4" xfId="19" applyFont="true" applyBorder="true" applyAlignment="true" applyProtection="true">
      <alignment horizontal="center" vertical="center" textRotation="0" wrapText="false" indent="0" shrinkToFit="false"/>
      <protection locked="true" hidden="false"/>
    </xf>
    <xf numFmtId="166" fontId="8" fillId="2" borderId="4" xfId="19" applyFont="true" applyBorder="true" applyAlignment="true" applyProtection="true">
      <alignment horizontal="center" vertical="center" textRotation="0" wrapText="true" indent="0" shrinkToFit="false"/>
      <protection locked="true" hidden="false"/>
    </xf>
    <xf numFmtId="164" fontId="6" fillId="0" borderId="0" xfId="27" applyFont="true" applyBorder="false" applyAlignment="true" applyProtection="true">
      <alignment horizontal="general" vertical="bottom" textRotation="0" wrapText="false" indent="0" shrinkToFit="false"/>
      <protection locked="true" hidden="false"/>
    </xf>
    <xf numFmtId="168" fontId="9" fillId="0" borderId="0" xfId="27" applyFont="true" applyBorder="false" applyAlignment="true" applyProtection="true">
      <alignment horizontal="center" vertical="center" textRotation="0" wrapText="false" indent="0" shrinkToFit="false"/>
      <protection locked="true" hidden="false"/>
    </xf>
    <xf numFmtId="169" fontId="4" fillId="0" borderId="0" xfId="19" applyFont="true" applyBorder="true" applyAlignment="true" applyProtection="true">
      <alignment horizontal="center" vertical="center" textRotation="0" wrapText="false" indent="0" shrinkToFit="false"/>
      <protection locked="true" hidden="false"/>
    </xf>
    <xf numFmtId="164" fontId="4" fillId="0" borderId="0" xfId="27" applyFont="true" applyBorder="false" applyAlignment="true" applyProtection="true">
      <alignment horizontal="center" vertical="center" textRotation="0" wrapText="false" indent="0" shrinkToFit="false"/>
      <protection locked="false" hidden="false"/>
    </xf>
    <xf numFmtId="170" fontId="4" fillId="0" borderId="0" xfId="27" applyFont="true" applyBorder="false" applyAlignment="true" applyProtection="true">
      <alignment horizontal="general" vertical="bottom" textRotation="0" wrapText="false" indent="0" shrinkToFit="false"/>
      <protection locked="true" hidden="false"/>
    </xf>
    <xf numFmtId="164" fontId="10" fillId="4" borderId="1" xfId="0" applyFont="true" applyBorder="true" applyAlignment="true" applyProtection="true">
      <alignment horizontal="left" vertical="bottom" textRotation="0" wrapText="false" indent="0" shrinkToFit="false"/>
      <protection locked="true" hidden="false"/>
    </xf>
    <xf numFmtId="168" fontId="21" fillId="4" borderId="1" xfId="27" applyFont="true" applyBorder="true" applyAlignment="true" applyProtection="true">
      <alignment horizontal="center" vertical="center" textRotation="0" wrapText="false" indent="0" shrinkToFit="false"/>
      <protection locked="true" hidden="false"/>
    </xf>
    <xf numFmtId="172" fontId="11" fillId="5" borderId="1" xfId="15" applyFont="true" applyBorder="true" applyAlignment="true" applyProtection="true">
      <alignment horizontal="general" vertical="center" textRotation="0" wrapText="false" indent="0" shrinkToFit="false"/>
      <protection locked="true" hidden="false"/>
    </xf>
    <xf numFmtId="173" fontId="11" fillId="5" borderId="1" xfId="15" applyFont="true" applyBorder="true" applyAlignment="true" applyProtection="true">
      <alignment horizontal="center" vertical="bottom" textRotation="0" wrapText="false" indent="0" shrinkToFit="false"/>
      <protection locked="true" hidden="false"/>
    </xf>
    <xf numFmtId="174" fontId="11" fillId="5" borderId="4" xfId="15" applyFont="true" applyBorder="true" applyAlignment="true" applyProtection="true">
      <alignment horizontal="center" vertical="bottom" textRotation="0" wrapText="false" indent="0" shrinkToFit="false"/>
      <protection locked="true" hidden="false"/>
    </xf>
    <xf numFmtId="164" fontId="4" fillId="0" borderId="1" xfId="27" applyFont="true" applyBorder="true" applyAlignment="true" applyProtection="true">
      <alignment horizontal="general" vertical="top" textRotation="0" wrapText="false" indent="0" shrinkToFit="false"/>
      <protection locked="true" hidden="false"/>
    </xf>
    <xf numFmtId="164" fontId="4" fillId="0" borderId="1" xfId="27" applyFont="true" applyBorder="true" applyAlignment="true" applyProtection="true">
      <alignment horizontal="general" vertical="top" textRotation="0" wrapText="true" indent="0" shrinkToFit="false"/>
      <protection locked="true" hidden="false"/>
    </xf>
    <xf numFmtId="164" fontId="9" fillId="0" borderId="1" xfId="27" applyFont="true" applyBorder="true" applyAlignment="true" applyProtection="true">
      <alignment horizontal="center" vertical="center" textRotation="0" wrapText="false" indent="0" shrinkToFit="false"/>
      <protection locked="true" hidden="false"/>
    </xf>
    <xf numFmtId="164" fontId="4" fillId="0" borderId="1" xfId="27" applyFont="true" applyBorder="true" applyAlignment="true" applyProtection="true">
      <alignment horizontal="center" vertical="center" textRotation="0" wrapText="false" indent="0" shrinkToFit="false"/>
      <protection locked="false" hidden="false"/>
    </xf>
    <xf numFmtId="164" fontId="4" fillId="0" borderId="1" xfId="27" applyFont="true" applyBorder="true" applyAlignment="true" applyProtection="true">
      <alignment horizontal="general" vertical="bottom" textRotation="0" wrapText="false" indent="0" shrinkToFit="false"/>
      <protection locked="true" hidden="false"/>
    </xf>
    <xf numFmtId="170" fontId="9" fillId="3" borderId="1" xfId="15" applyFont="true" applyBorder="true" applyAlignment="true" applyProtection="true">
      <alignment horizontal="center" vertical="bottom" textRotation="0" wrapText="false" indent="0" shrinkToFit="false"/>
      <protection locked="true" hidden="false"/>
    </xf>
    <xf numFmtId="164" fontId="13" fillId="0" borderId="1" xfId="27" applyFont="true" applyBorder="true" applyAlignment="true" applyProtection="true">
      <alignment horizontal="general" vertical="top" textRotation="0" wrapText="true" indent="0" shrinkToFit="false"/>
      <protection locked="true" hidden="false"/>
    </xf>
    <xf numFmtId="164" fontId="4" fillId="6" borderId="1" xfId="27" applyFont="true" applyBorder="true" applyAlignment="true" applyProtection="true">
      <alignment horizontal="general" vertical="bottom" textRotation="0" wrapText="false" indent="0" shrinkToFit="false"/>
      <protection locked="true" hidden="false"/>
    </xf>
    <xf numFmtId="170" fontId="9" fillId="6" borderId="1" xfId="15" applyFont="tru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general" vertical="bottom" textRotation="0" wrapText="false" indent="0" shrinkToFit="false"/>
      <protection locked="true" hidden="false"/>
    </xf>
    <xf numFmtId="164" fontId="10" fillId="4" borderId="1" xfId="27" applyFont="true" applyBorder="true" applyAlignment="true" applyProtection="true">
      <alignment horizontal="general" vertical="bottom" textRotation="0" wrapText="false" indent="0" shrinkToFit="false"/>
      <protection locked="true" hidden="false"/>
    </xf>
    <xf numFmtId="174" fontId="11" fillId="5" borderId="1" xfId="15" applyFont="true" applyBorder="true" applyAlignment="true" applyProtection="true">
      <alignment horizontal="center" vertical="bottom" textRotation="0" wrapText="false" indent="0" shrinkToFit="false"/>
      <protection locked="true" hidden="false"/>
    </xf>
    <xf numFmtId="164" fontId="13" fillId="7" borderId="1" xfId="27" applyFont="true" applyBorder="true" applyAlignment="true" applyProtection="true">
      <alignment horizontal="general" vertical="top" textRotation="0" wrapText="true" indent="0" shrinkToFit="false"/>
      <protection locked="true" hidden="false"/>
    </xf>
    <xf numFmtId="164" fontId="13" fillId="0" borderId="1" xfId="27" applyFont="true" applyBorder="true" applyAlignment="true" applyProtection="true">
      <alignment horizontal="general" vertical="bottom" textRotation="0" wrapText="true" indent="0" shrinkToFit="false"/>
      <protection locked="true" hidden="false"/>
    </xf>
    <xf numFmtId="164" fontId="4" fillId="0" borderId="1" xfId="27" applyFont="true" applyBorder="true" applyAlignment="true" applyProtection="true">
      <alignment horizontal="general" vertical="bottom" textRotation="0" wrapText="true" indent="0" shrinkToFit="false"/>
      <protection locked="true" hidden="false"/>
    </xf>
    <xf numFmtId="164" fontId="6" fillId="0" borderId="6" xfId="0" applyFont="true" applyBorder="true" applyAlignment="true" applyProtection="true">
      <alignment horizontal="general" vertical="bottom" textRotation="0" wrapText="false" indent="0" shrinkToFit="false"/>
      <protection locked="true" hidden="false"/>
    </xf>
    <xf numFmtId="170" fontId="6" fillId="0" borderId="6" xfId="0" applyFont="true" applyBorder="true" applyAlignment="true" applyProtection="true">
      <alignment horizontal="general" vertical="bottom" textRotation="0" wrapText="false" indent="0" shrinkToFit="false"/>
      <protection locked="true" hidden="false"/>
    </xf>
    <xf numFmtId="170" fontId="6" fillId="0" borderId="7" xfId="0" applyFont="true" applyBorder="true" applyAlignment="true" applyProtection="true">
      <alignment horizontal="general" vertical="bottom" textRotation="0" wrapText="false" indent="0" shrinkToFit="false"/>
      <protection locked="true" hidden="false"/>
    </xf>
    <xf numFmtId="164" fontId="6" fillId="0" borderId="0" xfId="27" applyFont="true" applyBorder="true" applyAlignment="true" applyProtection="true">
      <alignment horizontal="right" vertical="bottom" textRotation="0" wrapText="false" indent="0" shrinkToFit="false"/>
      <protection locked="true" hidden="false"/>
    </xf>
    <xf numFmtId="168" fontId="6" fillId="0" borderId="0" xfId="27" applyFont="true" applyBorder="false" applyAlignment="true" applyProtection="true">
      <alignment horizontal="center" vertical="center" textRotation="0" wrapText="false" indent="0" shrinkToFit="false"/>
      <protection locked="true" hidden="false"/>
    </xf>
    <xf numFmtId="168" fontId="21" fillId="4" borderId="1" xfId="27" applyFont="true" applyBorder="true" applyAlignment="true" applyProtection="true">
      <alignment horizontal="center" vertical="top" textRotation="0" wrapText="false" indent="0" shrinkToFit="false"/>
      <protection locked="true" hidden="false"/>
    </xf>
    <xf numFmtId="164" fontId="13" fillId="0" borderId="1" xfId="27" applyFont="true" applyBorder="true" applyAlignment="true" applyProtection="true">
      <alignment horizontal="general" vertical="top" textRotation="0" wrapText="false" indent="0" shrinkToFit="false"/>
      <protection locked="true" hidden="false"/>
    </xf>
    <xf numFmtId="166" fontId="17" fillId="0" borderId="1" xfId="19" applyFont="true" applyBorder="true" applyAlignment="true" applyProtection="true">
      <alignment horizontal="center" vertical="center" textRotation="0" wrapText="false" indent="0" shrinkToFit="false"/>
      <protection locked="true" hidden="false"/>
    </xf>
    <xf numFmtId="170" fontId="9" fillId="6" borderId="1" xfId="15" applyFont="true" applyBorder="true" applyAlignment="true" applyProtection="true">
      <alignment horizontal="center" vertical="center" textRotation="0" wrapText="fals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4" fontId="22" fillId="0" borderId="0" xfId="0" applyFont="true" applyBorder="false" applyAlignment="true" applyProtection="true">
      <alignment horizontal="general" vertical="center"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Komma 2" xfId="20"/>
    <cellStyle name="Prozent 2" xfId="21"/>
    <cellStyle name="Prozent 2 2" xfId="22"/>
    <cellStyle name="Prozent 3" xfId="23"/>
    <cellStyle name="Prozent 3 2" xfId="24"/>
    <cellStyle name="Prozent 4" xfId="25"/>
    <cellStyle name="Standard 2" xfId="26"/>
    <cellStyle name="Standard 2 2" xfId="27"/>
    <cellStyle name="Standard 3" xfId="28"/>
  </cellStyles>
  <dxfs count="135">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C5D79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FFFF"/>
      </font>
      <fill>
        <patternFill>
          <bgColor rgb="FFFF0000"/>
        </patternFill>
      </fill>
    </dxf>
    <dxf>
      <font>
        <color rgb="FFFFFFFF"/>
      </font>
      <fill>
        <patternFill>
          <bgColor rgb="FFC5D79C"/>
        </patternFill>
      </fill>
    </dxf>
    <dxf>
      <fill>
        <patternFill>
          <bgColor rgb="FFFF0000"/>
        </patternFill>
      </fill>
    </dxf>
    <dxf>
      <fill>
        <patternFill>
          <bgColor rgb="FFFF0000"/>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ont>
        <color rgb="FFFFFFFF"/>
      </font>
      <fill>
        <patternFill>
          <bgColor rgb="FFFF0000"/>
        </patternFill>
      </fill>
    </dxf>
    <dxf>
      <font>
        <color rgb="FFFFFFFF"/>
      </font>
      <fill>
        <patternFill>
          <bgColor rgb="FFC5D79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5F50"/>
      <rgbColor rgb="FFBFBFBF"/>
      <rgbColor rgb="FF808080"/>
      <rgbColor rgb="FF9999FF"/>
      <rgbColor rgb="FF993366"/>
      <rgbColor rgb="FFFFFFCC"/>
      <rgbColor rgb="FFCCFFFF"/>
      <rgbColor rgb="FF660066"/>
      <rgbColor rgb="FFFF8080"/>
      <rgbColor rgb="FF0066CC"/>
      <rgbColor rgb="FFC3D69B"/>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C5D79C"/>
      <rgbColor rgb="FF3366FF"/>
      <rgbColor rgb="FF33CCCC"/>
      <rgbColor rgb="FF99CC00"/>
      <rgbColor rgb="FFFFCC00"/>
      <rgbColor rgb="FFFF9900"/>
      <rgbColor rgb="FFFF6600"/>
      <rgbColor rgb="FF376092"/>
      <rgbColor rgb="FFA6A6A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L261"/>
  <sheetViews>
    <sheetView showFormulas="false" showGridLines="true" showRowColHeaders="true" showZeros="true" rightToLeft="false" tabSelected="true" showOutlineSymbols="true" defaultGridColor="true" view="normal" topLeftCell="A1" colorId="64" zoomScale="125" zoomScaleNormal="125" zoomScalePageLayoutView="100" workbookViewId="0">
      <pane xSplit="0" ySplit="4" topLeftCell="A5" activePane="bottomLeft" state="frozen"/>
      <selection pane="topLeft" activeCell="A1" activeCellId="0" sqref="A1"/>
      <selection pane="bottomLeft" activeCell="D9" activeCellId="0" sqref="D9"/>
    </sheetView>
  </sheetViews>
  <sheetFormatPr defaultColWidth="10.77734375" defaultRowHeight="12.75" zeroHeight="false" outlineLevelRow="1" outlineLevelCol="0"/>
  <cols>
    <col collapsed="false" customWidth="true" hidden="false" outlineLevel="0" max="1" min="1" style="1" width="11"/>
    <col collapsed="false" customWidth="true" hidden="false" outlineLevel="0" max="2" min="2" style="2" width="75.67"/>
    <col collapsed="false" customWidth="true" hidden="false" outlineLevel="0" max="3" min="3" style="3" width="18.44"/>
    <col collapsed="false" customWidth="true" hidden="false" outlineLevel="0" max="4" min="4" style="4" width="20.11"/>
    <col collapsed="false" customWidth="true" hidden="false" outlineLevel="0" max="5" min="5" style="4" width="14.56"/>
    <col collapsed="false" customWidth="true" hidden="true" outlineLevel="0" max="6" min="6" style="4" width="10.66"/>
    <col collapsed="false" customWidth="true" hidden="false" outlineLevel="0" max="7" min="7" style="4" width="11.67"/>
    <col collapsed="false" customWidth="true" hidden="false" outlineLevel="0" max="8" min="8" style="4" width="11.44"/>
    <col collapsed="false" customWidth="true" hidden="false" outlineLevel="0" max="9" min="9" style="4" width="1.33"/>
  </cols>
  <sheetData>
    <row r="1" s="7" customFormat="true" ht="51" hidden="false" customHeight="true" outlineLevel="0" collapsed="false">
      <c r="A1" s="5" t="s">
        <v>0</v>
      </c>
      <c r="B1" s="5"/>
      <c r="C1" s="5"/>
      <c r="D1" s="6"/>
      <c r="E1" s="6"/>
      <c r="F1" s="6"/>
      <c r="G1" s="6"/>
      <c r="H1" s="6"/>
      <c r="I1" s="6"/>
    </row>
    <row r="2" customFormat="false" ht="20.25" hidden="false" customHeight="true" outlineLevel="0" collapsed="false">
      <c r="A2" s="8" t="s">
        <v>1</v>
      </c>
      <c r="B2" s="8"/>
      <c r="C2" s="8" t="s">
        <v>2</v>
      </c>
      <c r="D2" s="9" t="s">
        <v>3</v>
      </c>
      <c r="E2" s="10" t="s">
        <v>4</v>
      </c>
      <c r="F2" s="10"/>
      <c r="G2" s="10"/>
      <c r="H2" s="10"/>
      <c r="I2" s="11"/>
    </row>
    <row r="3" customFormat="false" ht="36" hidden="false" customHeight="true" outlineLevel="0" collapsed="false">
      <c r="A3" s="8"/>
      <c r="B3" s="8"/>
      <c r="C3" s="8"/>
      <c r="D3" s="9"/>
      <c r="E3" s="12" t="s">
        <v>5</v>
      </c>
      <c r="F3" s="12" t="s">
        <v>6</v>
      </c>
      <c r="G3" s="12" t="s">
        <v>7</v>
      </c>
      <c r="H3" s="12" t="s">
        <v>8</v>
      </c>
      <c r="I3" s="13"/>
    </row>
    <row r="4" customFormat="false" ht="17.25" hidden="false" customHeight="false" outlineLevel="0" collapsed="false">
      <c r="A4" s="14"/>
      <c r="B4" s="15" t="s">
        <v>9</v>
      </c>
      <c r="C4" s="16" t="n">
        <f aca="false">SUM(C5,C8,C24,C35,C48,C71,C75,C91,C104,C121,C127,C148,C195,C212,C218,C242,C246)</f>
        <v>129</v>
      </c>
      <c r="D4" s="17" t="n">
        <f aca="false">SUM(D5,D8,D24,D35,D48,D71,D75,D91,D104,D121,D127,D148,D195,D212,D218,D242,D246)</f>
        <v>1</v>
      </c>
      <c r="E4" s="18"/>
      <c r="F4" s="19"/>
      <c r="G4" s="20" t="n">
        <f aca="false">G257</f>
        <v>0</v>
      </c>
      <c r="H4" s="20"/>
      <c r="I4" s="13"/>
    </row>
    <row r="5" customFormat="false" ht="17.25" hidden="false" customHeight="false" outlineLevel="0" collapsed="false">
      <c r="A5" s="21" t="s">
        <v>10</v>
      </c>
      <c r="B5" s="22"/>
      <c r="C5" s="23" t="n">
        <f aca="false">COUNTIF(C6:C7,"B")</f>
        <v>1</v>
      </c>
      <c r="D5" s="24" t="n">
        <f aca="false">SUM(D6:D7)</f>
        <v>0.0465116279069767</v>
      </c>
      <c r="E5" s="25"/>
      <c r="F5" s="26"/>
      <c r="G5" s="27" t="n">
        <f aca="false">SUM(G6:G7)</f>
        <v>0</v>
      </c>
      <c r="H5" s="28"/>
      <c r="I5" s="13"/>
    </row>
    <row r="6" customFormat="false" ht="17.25" hidden="false" customHeight="false" outlineLevel="1" collapsed="false">
      <c r="A6" s="29" t="s">
        <v>11</v>
      </c>
      <c r="B6" s="30" t="s">
        <v>12</v>
      </c>
      <c r="C6" s="31" t="s">
        <v>13</v>
      </c>
      <c r="D6" s="32" t="n">
        <f aca="false">6/129</f>
        <v>0.0465116279069767</v>
      </c>
      <c r="E6" s="33"/>
      <c r="F6" s="19"/>
      <c r="G6" s="34" t="n">
        <f aca="false">$D6*E6</f>
        <v>0</v>
      </c>
      <c r="H6" s="20"/>
      <c r="I6" s="13"/>
    </row>
    <row r="7" customFormat="false" ht="52.5" hidden="false" customHeight="false" outlineLevel="1" collapsed="false">
      <c r="A7" s="35" t="s">
        <v>14</v>
      </c>
      <c r="B7" s="36" t="s">
        <v>15</v>
      </c>
      <c r="C7" s="31" t="s">
        <v>16</v>
      </c>
      <c r="D7" s="37"/>
      <c r="E7" s="38"/>
      <c r="F7" s="37"/>
      <c r="G7" s="39"/>
      <c r="H7" s="40"/>
      <c r="I7" s="13"/>
    </row>
    <row r="8" customFormat="false" ht="17.25" hidden="false" customHeight="false" outlineLevel="0" collapsed="false">
      <c r="A8" s="21" t="s">
        <v>17</v>
      </c>
      <c r="B8" s="41"/>
      <c r="C8" s="23" t="n">
        <f aca="false">COUNTIF(C9:C23,"B")</f>
        <v>14</v>
      </c>
      <c r="D8" s="24" t="n">
        <f aca="false">SUM(D9:D23)</f>
        <v>0.108527131782946</v>
      </c>
      <c r="E8" s="25"/>
      <c r="F8" s="42"/>
      <c r="G8" s="27" t="n">
        <f aca="false">SUM(G9:G23)</f>
        <v>0</v>
      </c>
      <c r="H8" s="28"/>
      <c r="I8" s="13"/>
    </row>
    <row r="9" customFormat="false" ht="118.5" hidden="false" customHeight="false" outlineLevel="1" collapsed="false">
      <c r="A9" s="35" t="s">
        <v>18</v>
      </c>
      <c r="B9" s="30" t="s">
        <v>19</v>
      </c>
      <c r="C9" s="31" t="s">
        <v>13</v>
      </c>
      <c r="D9" s="32" t="n">
        <f aca="false">1/129</f>
        <v>0.00775193798449612</v>
      </c>
      <c r="E9" s="33"/>
      <c r="F9" s="19"/>
      <c r="G9" s="34" t="n">
        <f aca="false">$D9*E9</f>
        <v>0</v>
      </c>
      <c r="H9" s="20"/>
      <c r="I9" s="13"/>
    </row>
    <row r="10" customFormat="false" ht="171" hidden="false" customHeight="false" outlineLevel="1" collapsed="false">
      <c r="A10" s="35" t="s">
        <v>20</v>
      </c>
      <c r="B10" s="30" t="s">
        <v>21</v>
      </c>
      <c r="C10" s="31" t="s">
        <v>13</v>
      </c>
      <c r="D10" s="32" t="n">
        <f aca="false">1/129</f>
        <v>0.00775193798449612</v>
      </c>
      <c r="E10" s="33"/>
      <c r="F10" s="19"/>
      <c r="G10" s="34" t="n">
        <f aca="false">$D10*E10</f>
        <v>0</v>
      </c>
      <c r="H10" s="20"/>
      <c r="I10" s="13"/>
    </row>
    <row r="11" customFormat="false" ht="17.25" hidden="false" customHeight="false" outlineLevel="1" collapsed="false">
      <c r="A11" s="35" t="s">
        <v>22</v>
      </c>
      <c r="B11" s="30" t="s">
        <v>23</v>
      </c>
      <c r="C11" s="31" t="s">
        <v>13</v>
      </c>
      <c r="D11" s="32" t="n">
        <f aca="false">1/129</f>
        <v>0.00775193798449612</v>
      </c>
      <c r="E11" s="33"/>
      <c r="F11" s="19"/>
      <c r="G11" s="34" t="n">
        <f aca="false">$D11*E11</f>
        <v>0</v>
      </c>
      <c r="H11" s="20"/>
      <c r="I11" s="13"/>
    </row>
    <row r="12" customFormat="false" ht="26.25" hidden="false" customHeight="false" outlineLevel="1" collapsed="false">
      <c r="A12" s="35" t="s">
        <v>24</v>
      </c>
      <c r="B12" s="30" t="s">
        <v>25</v>
      </c>
      <c r="C12" s="31" t="s">
        <v>13</v>
      </c>
      <c r="D12" s="32" t="n">
        <f aca="false">1/129</f>
        <v>0.00775193798449612</v>
      </c>
      <c r="E12" s="33"/>
      <c r="F12" s="19"/>
      <c r="G12" s="34" t="n">
        <f aca="false">$D12*E12</f>
        <v>0</v>
      </c>
      <c r="H12" s="20"/>
      <c r="I12" s="13"/>
    </row>
    <row r="13" s="44" customFormat="true" ht="26.25" hidden="false" customHeight="false" outlineLevel="1" collapsed="false">
      <c r="A13" s="35" t="s">
        <v>26</v>
      </c>
      <c r="B13" s="30" t="s">
        <v>27</v>
      </c>
      <c r="C13" s="31" t="s">
        <v>13</v>
      </c>
      <c r="D13" s="32" t="n">
        <f aca="false">1/129</f>
        <v>0.00775193798449612</v>
      </c>
      <c r="E13" s="33"/>
      <c r="F13" s="43"/>
      <c r="G13" s="34" t="n">
        <f aca="false">$D13*E13</f>
        <v>0</v>
      </c>
      <c r="H13" s="20"/>
      <c r="I13" s="13"/>
    </row>
    <row r="14" s="44" customFormat="true" ht="26.25" hidden="false" customHeight="false" outlineLevel="1" collapsed="false">
      <c r="A14" s="35" t="s">
        <v>28</v>
      </c>
      <c r="B14" s="30" t="s">
        <v>29</v>
      </c>
      <c r="C14" s="31" t="s">
        <v>13</v>
      </c>
      <c r="D14" s="32" t="n">
        <f aca="false">1/129</f>
        <v>0.00775193798449612</v>
      </c>
      <c r="E14" s="33"/>
      <c r="F14" s="43"/>
      <c r="G14" s="34" t="n">
        <f aca="false">$D14*E14</f>
        <v>0</v>
      </c>
      <c r="H14" s="20"/>
      <c r="I14" s="13"/>
    </row>
    <row r="15" s="46" customFormat="true" ht="39" hidden="false" customHeight="false" outlineLevel="1" collapsed="false">
      <c r="A15" s="35" t="s">
        <v>30</v>
      </c>
      <c r="B15" s="30" t="s">
        <v>31</v>
      </c>
      <c r="C15" s="31" t="s">
        <v>13</v>
      </c>
      <c r="D15" s="32" t="n">
        <f aca="false">1/129</f>
        <v>0.00775193798449612</v>
      </c>
      <c r="E15" s="33"/>
      <c r="F15" s="43"/>
      <c r="G15" s="34" t="n">
        <f aca="false">$D15*E15</f>
        <v>0</v>
      </c>
      <c r="H15" s="20"/>
      <c r="I15" s="13"/>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row>
    <row r="16" s="46" customFormat="true" ht="66" hidden="false" customHeight="false" outlineLevel="1" collapsed="false">
      <c r="A16" s="35" t="s">
        <v>32</v>
      </c>
      <c r="B16" s="30" t="s">
        <v>33</v>
      </c>
      <c r="C16" s="31" t="s">
        <v>13</v>
      </c>
      <c r="D16" s="32" t="n">
        <f aca="false">1/129</f>
        <v>0.00775193798449612</v>
      </c>
      <c r="E16" s="33"/>
      <c r="F16" s="43"/>
      <c r="G16" s="34" t="n">
        <f aca="false">$D16*E16</f>
        <v>0</v>
      </c>
      <c r="H16" s="20"/>
      <c r="I16" s="13"/>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row>
    <row r="17" s="46" customFormat="true" ht="26.25" hidden="false" customHeight="false" outlineLevel="1" collapsed="false">
      <c r="A17" s="35" t="s">
        <v>34</v>
      </c>
      <c r="B17" s="30" t="s">
        <v>35</v>
      </c>
      <c r="C17" s="31" t="s">
        <v>13</v>
      </c>
      <c r="D17" s="32" t="n">
        <f aca="false">1/129</f>
        <v>0.00775193798449612</v>
      </c>
      <c r="E17" s="33"/>
      <c r="F17" s="47"/>
      <c r="G17" s="34" t="n">
        <f aca="false">$D17*E17</f>
        <v>0</v>
      </c>
      <c r="H17" s="20"/>
      <c r="I17" s="13"/>
    </row>
    <row r="18" customFormat="false" ht="26.25" hidden="false" customHeight="false" outlineLevel="1" collapsed="false">
      <c r="A18" s="35" t="s">
        <v>36</v>
      </c>
      <c r="B18" s="30" t="s">
        <v>37</v>
      </c>
      <c r="C18" s="31" t="s">
        <v>13</v>
      </c>
      <c r="D18" s="32" t="n">
        <f aca="false">1/129</f>
        <v>0.00775193798449612</v>
      </c>
      <c r="E18" s="33"/>
      <c r="F18" s="47"/>
      <c r="G18" s="34" t="n">
        <f aca="false">$D18*E18</f>
        <v>0</v>
      </c>
      <c r="H18" s="20"/>
      <c r="I18" s="13"/>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row>
    <row r="19" customFormat="false" ht="26.25" hidden="false" customHeight="false" outlineLevel="1" collapsed="false">
      <c r="A19" s="35" t="s">
        <v>38</v>
      </c>
      <c r="B19" s="30" t="s">
        <v>39</v>
      </c>
      <c r="C19" s="31" t="s">
        <v>13</v>
      </c>
      <c r="D19" s="32" t="n">
        <f aca="false">1/129</f>
        <v>0.00775193798449612</v>
      </c>
      <c r="E19" s="33"/>
      <c r="F19" s="47"/>
      <c r="G19" s="34" t="n">
        <f aca="false">$D19*E19</f>
        <v>0</v>
      </c>
      <c r="H19" s="20"/>
      <c r="I19" s="13"/>
    </row>
    <row r="20" s="44" customFormat="true" ht="26.25" hidden="false" customHeight="false" outlineLevel="1" collapsed="false">
      <c r="A20" s="35" t="s">
        <v>40</v>
      </c>
      <c r="B20" s="30" t="s">
        <v>41</v>
      </c>
      <c r="C20" s="31" t="s">
        <v>13</v>
      </c>
      <c r="D20" s="32" t="n">
        <f aca="false">1/129</f>
        <v>0.00775193798449612</v>
      </c>
      <c r="E20" s="33"/>
      <c r="F20" s="19"/>
      <c r="G20" s="34" t="n">
        <f aca="false">$D20*E20</f>
        <v>0</v>
      </c>
      <c r="H20" s="20"/>
      <c r="I20" s="13"/>
    </row>
    <row r="21" s="44" customFormat="true" ht="39" hidden="false" customHeight="false" outlineLevel="1" collapsed="false">
      <c r="A21" s="35" t="s">
        <v>42</v>
      </c>
      <c r="B21" s="30" t="s">
        <v>43</v>
      </c>
      <c r="C21" s="31" t="s">
        <v>13</v>
      </c>
      <c r="D21" s="32" t="n">
        <f aca="false">1/129</f>
        <v>0.00775193798449612</v>
      </c>
      <c r="E21" s="33"/>
      <c r="F21" s="19"/>
      <c r="G21" s="34" t="n">
        <f aca="false">$D21*E21</f>
        <v>0</v>
      </c>
      <c r="H21" s="20"/>
      <c r="I21" s="13"/>
    </row>
    <row r="22" s="44" customFormat="true" ht="26.25" hidden="false" customHeight="false" outlineLevel="1" collapsed="false">
      <c r="A22" s="35" t="s">
        <v>44</v>
      </c>
      <c r="B22" s="30" t="s">
        <v>45</v>
      </c>
      <c r="C22" s="31" t="s">
        <v>13</v>
      </c>
      <c r="D22" s="32" t="n">
        <f aca="false">1/129</f>
        <v>0.00775193798449612</v>
      </c>
      <c r="E22" s="33"/>
      <c r="F22" s="43"/>
      <c r="G22" s="34" t="n">
        <f aca="false">$D22*E22</f>
        <v>0</v>
      </c>
      <c r="H22" s="20"/>
      <c r="I22" s="13"/>
    </row>
    <row r="23" customFormat="false" ht="66" hidden="false" customHeight="false" outlineLevel="1" collapsed="false">
      <c r="A23" s="35" t="s">
        <v>46</v>
      </c>
      <c r="B23" s="30" t="s">
        <v>47</v>
      </c>
      <c r="C23" s="31" t="s">
        <v>16</v>
      </c>
      <c r="D23" s="48"/>
      <c r="E23" s="38"/>
      <c r="F23" s="37"/>
      <c r="G23" s="49"/>
      <c r="H23" s="40"/>
      <c r="I23" s="13"/>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row>
    <row r="24" customFormat="false" ht="17.25" hidden="false" customHeight="false" outlineLevel="0" collapsed="false">
      <c r="A24" s="21" t="s">
        <v>48</v>
      </c>
      <c r="B24" s="41"/>
      <c r="C24" s="23" t="n">
        <f aca="false">COUNTIF(C25:C34,"B")</f>
        <v>7</v>
      </c>
      <c r="D24" s="24" t="n">
        <f aca="false">SUM(D25:D34)</f>
        <v>0.0387596899224806</v>
      </c>
      <c r="E24" s="50"/>
      <c r="F24" s="42"/>
      <c r="G24" s="51" t="n">
        <f aca="false">SUM(G25:G34)</f>
        <v>0</v>
      </c>
      <c r="H24" s="28"/>
      <c r="I24" s="13"/>
    </row>
    <row r="25" customFormat="false" ht="39" hidden="false" customHeight="false" outlineLevel="1" collapsed="false">
      <c r="A25" s="29" t="s">
        <v>49</v>
      </c>
      <c r="B25" s="30" t="s">
        <v>50</v>
      </c>
      <c r="C25" s="31" t="s">
        <v>16</v>
      </c>
      <c r="D25" s="52"/>
      <c r="E25" s="38"/>
      <c r="F25" s="37"/>
      <c r="G25" s="49"/>
      <c r="H25" s="40"/>
      <c r="I25" s="13"/>
    </row>
    <row r="26" customFormat="false" ht="92.25" hidden="false" customHeight="false" outlineLevel="1" collapsed="false">
      <c r="A26" s="29" t="s">
        <v>51</v>
      </c>
      <c r="B26" s="30" t="s">
        <v>52</v>
      </c>
      <c r="C26" s="31" t="s">
        <v>16</v>
      </c>
      <c r="D26" s="48"/>
      <c r="E26" s="38"/>
      <c r="F26" s="37"/>
      <c r="G26" s="49"/>
      <c r="H26" s="40"/>
      <c r="I26" s="13"/>
    </row>
    <row r="27" customFormat="false" ht="17.25" hidden="false" customHeight="false" outlineLevel="1" collapsed="false">
      <c r="A27" s="29" t="s">
        <v>53</v>
      </c>
      <c r="B27" s="30" t="s">
        <v>54</v>
      </c>
      <c r="C27" s="31" t="s">
        <v>13</v>
      </c>
      <c r="D27" s="32" t="n">
        <f aca="false">1/129</f>
        <v>0.00775193798449612</v>
      </c>
      <c r="E27" s="33"/>
      <c r="F27" s="19"/>
      <c r="G27" s="34" t="n">
        <f aca="false">$D27*E27</f>
        <v>0</v>
      </c>
      <c r="H27" s="20"/>
      <c r="I27" s="13"/>
    </row>
    <row r="28" customFormat="false" ht="26.25" hidden="false" customHeight="false" outlineLevel="1" collapsed="false">
      <c r="A28" s="29" t="s">
        <v>55</v>
      </c>
      <c r="B28" s="30" t="s">
        <v>56</v>
      </c>
      <c r="C28" s="31" t="s">
        <v>13</v>
      </c>
      <c r="D28" s="32" t="n">
        <f aca="false">1/129</f>
        <v>0.00775193798449612</v>
      </c>
      <c r="E28" s="33"/>
      <c r="F28" s="19"/>
      <c r="G28" s="34" t="n">
        <f aca="false">$D28*E28</f>
        <v>0</v>
      </c>
      <c r="H28" s="20"/>
      <c r="I28" s="13"/>
    </row>
    <row r="29" customFormat="false" ht="26.25" hidden="false" customHeight="false" outlineLevel="1" collapsed="false">
      <c r="A29" s="29" t="s">
        <v>57</v>
      </c>
      <c r="B29" s="30" t="s">
        <v>58</v>
      </c>
      <c r="C29" s="31" t="s">
        <v>16</v>
      </c>
      <c r="D29" s="48"/>
      <c r="E29" s="53"/>
      <c r="F29" s="37"/>
      <c r="G29" s="49"/>
      <c r="H29" s="40"/>
      <c r="I29" s="13"/>
    </row>
    <row r="30" customFormat="false" ht="26.25" hidden="false" customHeight="false" outlineLevel="1" collapsed="false">
      <c r="A30" s="29" t="s">
        <v>59</v>
      </c>
      <c r="B30" s="30" t="s">
        <v>60</v>
      </c>
      <c r="C30" s="31" t="s">
        <v>13</v>
      </c>
      <c r="D30" s="32" t="n">
        <f aca="false">0.5/129</f>
        <v>0.00387596899224806</v>
      </c>
      <c r="E30" s="33"/>
      <c r="F30" s="19"/>
      <c r="G30" s="34" t="n">
        <f aca="false">$D30*E30</f>
        <v>0</v>
      </c>
      <c r="H30" s="20"/>
      <c r="I30" s="13"/>
    </row>
    <row r="31" customFormat="false" ht="39" hidden="false" customHeight="false" outlineLevel="1" collapsed="false">
      <c r="A31" s="29" t="s">
        <v>61</v>
      </c>
      <c r="B31" s="30" t="s">
        <v>62</v>
      </c>
      <c r="C31" s="31" t="s">
        <v>13</v>
      </c>
      <c r="D31" s="32" t="n">
        <f aca="false">0.5/129</f>
        <v>0.00387596899224806</v>
      </c>
      <c r="E31" s="33"/>
      <c r="F31" s="19"/>
      <c r="G31" s="34" t="n">
        <f aca="false">$D31*E31</f>
        <v>0</v>
      </c>
      <c r="H31" s="20"/>
      <c r="I31" s="13"/>
    </row>
    <row r="32" customFormat="false" ht="26.25" hidden="false" customHeight="false" outlineLevel="1" collapsed="false">
      <c r="A32" s="29" t="s">
        <v>63</v>
      </c>
      <c r="B32" s="30" t="s">
        <v>64</v>
      </c>
      <c r="C32" s="31" t="s">
        <v>13</v>
      </c>
      <c r="D32" s="32" t="n">
        <f aca="false">0.5/129</f>
        <v>0.00387596899224806</v>
      </c>
      <c r="E32" s="33"/>
      <c r="F32" s="19"/>
      <c r="G32" s="34" t="n">
        <f aca="false">$D32*E32</f>
        <v>0</v>
      </c>
      <c r="H32" s="20"/>
      <c r="I32" s="13"/>
    </row>
    <row r="33" customFormat="false" ht="26.25" hidden="false" customHeight="false" outlineLevel="1" collapsed="false">
      <c r="A33" s="29" t="s">
        <v>65</v>
      </c>
      <c r="B33" s="30" t="s">
        <v>66</v>
      </c>
      <c r="C33" s="31" t="s">
        <v>13</v>
      </c>
      <c r="D33" s="32" t="n">
        <f aca="false">0.5/129</f>
        <v>0.00387596899224806</v>
      </c>
      <c r="E33" s="33"/>
      <c r="F33" s="19"/>
      <c r="G33" s="34" t="n">
        <f aca="false">$D33*E33</f>
        <v>0</v>
      </c>
      <c r="H33" s="20"/>
      <c r="I33" s="13"/>
    </row>
    <row r="34" customFormat="false" ht="92.25" hidden="false" customHeight="false" outlineLevel="1" collapsed="false">
      <c r="A34" s="29" t="s">
        <v>67</v>
      </c>
      <c r="B34" s="30" t="s">
        <v>68</v>
      </c>
      <c r="C34" s="31" t="s">
        <v>13</v>
      </c>
      <c r="D34" s="32" t="n">
        <f aca="false">1/129</f>
        <v>0.00775193798449612</v>
      </c>
      <c r="E34" s="33"/>
      <c r="F34" s="19"/>
      <c r="G34" s="34" t="n">
        <f aca="false">$D34*E34</f>
        <v>0</v>
      </c>
      <c r="H34" s="20"/>
      <c r="I34" s="13"/>
    </row>
    <row r="35" customFormat="false" ht="17.25" hidden="false" customHeight="false" outlineLevel="0" collapsed="false">
      <c r="A35" s="21" t="s">
        <v>69</v>
      </c>
      <c r="B35" s="41"/>
      <c r="C35" s="23" t="n">
        <f aca="false">COUNTIF(C36:C47,"B")</f>
        <v>7</v>
      </c>
      <c r="D35" s="24" t="n">
        <f aca="false">SUM(D36:D47)</f>
        <v>0.0542635658914729</v>
      </c>
      <c r="E35" s="50"/>
      <c r="F35" s="42"/>
      <c r="G35" s="51" t="n">
        <f aca="false">SUM(G36:G47)</f>
        <v>0</v>
      </c>
      <c r="H35" s="28"/>
      <c r="I35" s="13"/>
    </row>
    <row r="36" customFormat="false" ht="39" hidden="false" customHeight="false" outlineLevel="1" collapsed="false">
      <c r="A36" s="35" t="s">
        <v>70</v>
      </c>
      <c r="B36" s="30" t="s">
        <v>71</v>
      </c>
      <c r="C36" s="31" t="s">
        <v>16</v>
      </c>
      <c r="D36" s="48"/>
      <c r="E36" s="38"/>
      <c r="F36" s="37"/>
      <c r="G36" s="49"/>
      <c r="H36" s="40"/>
      <c r="I36" s="13"/>
    </row>
    <row r="37" customFormat="false" ht="26.25" hidden="false" customHeight="false" outlineLevel="1" collapsed="false">
      <c r="A37" s="35" t="s">
        <v>72</v>
      </c>
      <c r="B37" s="30" t="s">
        <v>73</v>
      </c>
      <c r="C37" s="31" t="s">
        <v>16</v>
      </c>
      <c r="D37" s="48"/>
      <c r="E37" s="38"/>
      <c r="F37" s="37"/>
      <c r="G37" s="49"/>
      <c r="H37" s="40"/>
      <c r="I37" s="13"/>
    </row>
    <row r="38" customFormat="false" ht="26.25" hidden="false" customHeight="false" outlineLevel="1" collapsed="false">
      <c r="A38" s="35" t="s">
        <v>74</v>
      </c>
      <c r="B38" s="30" t="s">
        <v>75</v>
      </c>
      <c r="C38" s="31" t="s">
        <v>13</v>
      </c>
      <c r="D38" s="32" t="n">
        <f aca="false">1/129</f>
        <v>0.00775193798449612</v>
      </c>
      <c r="E38" s="33"/>
      <c r="F38" s="19"/>
      <c r="G38" s="34" t="n">
        <f aca="false">$D38*E38</f>
        <v>0</v>
      </c>
      <c r="H38" s="20"/>
      <c r="I38" s="13"/>
    </row>
    <row r="39" customFormat="false" ht="52.5" hidden="false" customHeight="false" outlineLevel="1" collapsed="false">
      <c r="A39" s="35" t="s">
        <v>76</v>
      </c>
      <c r="B39" s="30" t="s">
        <v>77</v>
      </c>
      <c r="C39" s="31" t="s">
        <v>13</v>
      </c>
      <c r="D39" s="32" t="n">
        <f aca="false">1/129</f>
        <v>0.00775193798449612</v>
      </c>
      <c r="E39" s="33"/>
      <c r="F39" s="19"/>
      <c r="G39" s="34" t="n">
        <f aca="false">$D39*E39</f>
        <v>0</v>
      </c>
      <c r="H39" s="20"/>
      <c r="I39" s="13"/>
    </row>
    <row r="40" customFormat="false" ht="26.25" hidden="false" customHeight="false" outlineLevel="1" collapsed="false">
      <c r="A40" s="35" t="s">
        <v>78</v>
      </c>
      <c r="B40" s="30" t="s">
        <v>79</v>
      </c>
      <c r="C40" s="31" t="s">
        <v>13</v>
      </c>
      <c r="D40" s="32" t="n">
        <f aca="false">1/129</f>
        <v>0.00775193798449612</v>
      </c>
      <c r="E40" s="33"/>
      <c r="F40" s="19"/>
      <c r="G40" s="34" t="n">
        <f aca="false">$D40*E40</f>
        <v>0</v>
      </c>
      <c r="H40" s="20"/>
      <c r="I40" s="13"/>
    </row>
    <row r="41" customFormat="false" ht="39" hidden="false" customHeight="false" outlineLevel="1" collapsed="false">
      <c r="A41" s="35" t="s">
        <v>80</v>
      </c>
      <c r="B41" s="30" t="s">
        <v>81</v>
      </c>
      <c r="C41" s="31" t="s">
        <v>13</v>
      </c>
      <c r="D41" s="32" t="n">
        <f aca="false">1/129</f>
        <v>0.00775193798449612</v>
      </c>
      <c r="E41" s="33"/>
      <c r="F41" s="19"/>
      <c r="G41" s="34" t="n">
        <f aca="false">$D41*E41</f>
        <v>0</v>
      </c>
      <c r="H41" s="20"/>
      <c r="I41" s="13"/>
    </row>
    <row r="42" customFormat="false" ht="26.25" hidden="false" customHeight="false" outlineLevel="1" collapsed="false">
      <c r="A42" s="35" t="s">
        <v>82</v>
      </c>
      <c r="B42" s="30" t="s">
        <v>83</v>
      </c>
      <c r="C42" s="31" t="s">
        <v>13</v>
      </c>
      <c r="D42" s="32" t="n">
        <f aca="false">1/129</f>
        <v>0.00775193798449612</v>
      </c>
      <c r="E42" s="33"/>
      <c r="F42" s="19"/>
      <c r="G42" s="34" t="n">
        <f aca="false">$D42*E42</f>
        <v>0</v>
      </c>
      <c r="H42" s="20"/>
      <c r="I42" s="13"/>
    </row>
    <row r="43" customFormat="false" ht="26.25" hidden="false" customHeight="false" outlineLevel="1" collapsed="false">
      <c r="A43" s="35" t="s">
        <v>84</v>
      </c>
      <c r="B43" s="30" t="s">
        <v>85</v>
      </c>
      <c r="C43" s="31" t="s">
        <v>13</v>
      </c>
      <c r="D43" s="32" t="n">
        <f aca="false">1/129</f>
        <v>0.00775193798449612</v>
      </c>
      <c r="E43" s="33"/>
      <c r="F43" s="19"/>
      <c r="G43" s="34" t="n">
        <f aca="false">$D43*E43</f>
        <v>0</v>
      </c>
      <c r="H43" s="20"/>
      <c r="I43" s="13"/>
    </row>
    <row r="44" customFormat="false" ht="39" hidden="false" customHeight="false" outlineLevel="1" collapsed="false">
      <c r="A44" s="35" t="s">
        <v>86</v>
      </c>
      <c r="B44" s="30" t="s">
        <v>87</v>
      </c>
      <c r="C44" s="31" t="s">
        <v>16</v>
      </c>
      <c r="D44" s="48"/>
      <c r="E44" s="38"/>
      <c r="F44" s="37"/>
      <c r="G44" s="49"/>
      <c r="H44" s="40"/>
      <c r="I44" s="13"/>
    </row>
    <row r="45" customFormat="false" ht="26.25" hidden="false" customHeight="false" outlineLevel="1" collapsed="false">
      <c r="A45" s="35" t="s">
        <v>88</v>
      </c>
      <c r="B45" s="30" t="s">
        <v>89</v>
      </c>
      <c r="C45" s="31" t="s">
        <v>16</v>
      </c>
      <c r="D45" s="48"/>
      <c r="E45" s="38"/>
      <c r="F45" s="37"/>
      <c r="G45" s="49"/>
      <c r="H45" s="40"/>
      <c r="I45" s="13"/>
    </row>
    <row r="46" customFormat="false" ht="39" hidden="false" customHeight="false" outlineLevel="1" collapsed="false">
      <c r="A46" s="35" t="s">
        <v>90</v>
      </c>
      <c r="B46" s="30" t="s">
        <v>91</v>
      </c>
      <c r="C46" s="31" t="s">
        <v>16</v>
      </c>
      <c r="D46" s="48"/>
      <c r="E46" s="38"/>
      <c r="F46" s="37"/>
      <c r="G46" s="49"/>
      <c r="H46" s="40"/>
      <c r="I46" s="13"/>
    </row>
    <row r="47" customFormat="false" ht="39" hidden="false" customHeight="false" outlineLevel="1" collapsed="false">
      <c r="A47" s="35" t="s">
        <v>92</v>
      </c>
      <c r="B47" s="30" t="s">
        <v>93</v>
      </c>
      <c r="C47" s="31" t="s">
        <v>13</v>
      </c>
      <c r="D47" s="32" t="n">
        <f aca="false">1/129</f>
        <v>0.00775193798449612</v>
      </c>
      <c r="E47" s="33"/>
      <c r="F47" s="19"/>
      <c r="G47" s="34" t="n">
        <f aca="false">$D47*E47</f>
        <v>0</v>
      </c>
      <c r="H47" s="20"/>
      <c r="I47" s="13"/>
    </row>
    <row r="48" s="55" customFormat="true" ht="17.25" hidden="false" customHeight="false" outlineLevel="0" collapsed="false">
      <c r="A48" s="54" t="s">
        <v>94</v>
      </c>
      <c r="B48" s="41"/>
      <c r="C48" s="23" t="n">
        <f aca="false">COUNTIF(C49:C70,"B")</f>
        <v>9</v>
      </c>
      <c r="D48" s="24" t="n">
        <f aca="false">SUM(D49:D70)</f>
        <v>0.0348837209302326</v>
      </c>
      <c r="E48" s="50"/>
      <c r="F48" s="42"/>
      <c r="G48" s="51" t="n">
        <f aca="false">SUM(G49:G70)</f>
        <v>0</v>
      </c>
      <c r="H48" s="28"/>
      <c r="I48" s="13"/>
    </row>
    <row r="49" customFormat="false" ht="39" hidden="false" customHeight="false" outlineLevel="1" collapsed="false">
      <c r="A49" s="35" t="s">
        <v>95</v>
      </c>
      <c r="B49" s="30" t="s">
        <v>96</v>
      </c>
      <c r="C49" s="56" t="s">
        <v>16</v>
      </c>
      <c r="D49" s="48"/>
      <c r="E49" s="38"/>
      <c r="F49" s="37"/>
      <c r="G49" s="49"/>
      <c r="H49" s="40"/>
      <c r="I49" s="13"/>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row>
    <row r="50" customFormat="false" ht="26.25" hidden="false" customHeight="false" outlineLevel="1" collapsed="false">
      <c r="A50" s="35" t="s">
        <v>97</v>
      </c>
      <c r="B50" s="30" t="s">
        <v>98</v>
      </c>
      <c r="C50" s="31" t="s">
        <v>13</v>
      </c>
      <c r="D50" s="32" t="n">
        <f aca="false">0.5/129</f>
        <v>0.00387596899224806</v>
      </c>
      <c r="E50" s="33"/>
      <c r="F50" s="19"/>
      <c r="G50" s="34" t="n">
        <f aca="false">$D50*E50</f>
        <v>0</v>
      </c>
      <c r="H50" s="20"/>
      <c r="I50" s="13"/>
    </row>
    <row r="51" customFormat="false" ht="66" hidden="false" customHeight="false" outlineLevel="1" collapsed="false">
      <c r="A51" s="35" t="s">
        <v>99</v>
      </c>
      <c r="B51" s="30" t="s">
        <v>100</v>
      </c>
      <c r="C51" s="31" t="s">
        <v>16</v>
      </c>
      <c r="D51" s="48"/>
      <c r="E51" s="38"/>
      <c r="F51" s="37"/>
      <c r="G51" s="49"/>
      <c r="H51" s="40"/>
      <c r="I51" s="13"/>
    </row>
    <row r="52" customFormat="false" ht="26.25" hidden="false" customHeight="false" outlineLevel="1" collapsed="false">
      <c r="A52" s="35" t="s">
        <v>101</v>
      </c>
      <c r="B52" s="30" t="s">
        <v>102</v>
      </c>
      <c r="C52" s="56" t="s">
        <v>13</v>
      </c>
      <c r="D52" s="32" t="n">
        <f aca="false">0.5/129</f>
        <v>0.00387596899224806</v>
      </c>
      <c r="E52" s="33"/>
      <c r="F52" s="19"/>
      <c r="G52" s="34" t="n">
        <f aca="false">$D52*E52</f>
        <v>0</v>
      </c>
      <c r="H52" s="20"/>
      <c r="I52" s="13"/>
    </row>
    <row r="53" customFormat="false" ht="39" hidden="false" customHeight="false" outlineLevel="1" collapsed="false">
      <c r="A53" s="35" t="s">
        <v>103</v>
      </c>
      <c r="B53" s="30" t="s">
        <v>104</v>
      </c>
      <c r="C53" s="31" t="s">
        <v>16</v>
      </c>
      <c r="D53" s="48"/>
      <c r="E53" s="38"/>
      <c r="F53" s="37"/>
      <c r="G53" s="49"/>
      <c r="H53" s="40"/>
      <c r="I53" s="13"/>
    </row>
    <row r="54" customFormat="false" ht="26.25" hidden="false" customHeight="false" outlineLevel="1" collapsed="false">
      <c r="A54" s="35" t="s">
        <v>105</v>
      </c>
      <c r="B54" s="30" t="s">
        <v>106</v>
      </c>
      <c r="C54" s="31" t="s">
        <v>16</v>
      </c>
      <c r="D54" s="48"/>
      <c r="E54" s="38"/>
      <c r="F54" s="37"/>
      <c r="G54" s="49"/>
      <c r="H54" s="40"/>
      <c r="I54" s="13"/>
    </row>
    <row r="55" customFormat="false" ht="26.25" hidden="false" customHeight="false" outlineLevel="1" collapsed="false">
      <c r="A55" s="35" t="s">
        <v>107</v>
      </c>
      <c r="B55" s="30" t="s">
        <v>108</v>
      </c>
      <c r="C55" s="31" t="s">
        <v>16</v>
      </c>
      <c r="D55" s="48"/>
      <c r="E55" s="38"/>
      <c r="F55" s="37"/>
      <c r="G55" s="49"/>
      <c r="H55" s="40"/>
      <c r="I55" s="13"/>
    </row>
    <row r="56" customFormat="false" ht="39" hidden="false" customHeight="false" outlineLevel="1" collapsed="false">
      <c r="A56" s="35" t="s">
        <v>109</v>
      </c>
      <c r="B56" s="30" t="s">
        <v>110</v>
      </c>
      <c r="C56" s="31" t="s">
        <v>16</v>
      </c>
      <c r="D56" s="48"/>
      <c r="E56" s="38"/>
      <c r="F56" s="37"/>
      <c r="G56" s="49"/>
      <c r="H56" s="40"/>
      <c r="I56" s="13"/>
    </row>
    <row r="57" customFormat="false" ht="52.5" hidden="false" customHeight="false" outlineLevel="1" collapsed="false">
      <c r="A57" s="35" t="s">
        <v>111</v>
      </c>
      <c r="B57" s="30" t="s">
        <v>112</v>
      </c>
      <c r="C57" s="31" t="s">
        <v>16</v>
      </c>
      <c r="D57" s="48"/>
      <c r="E57" s="38"/>
      <c r="F57" s="37"/>
      <c r="G57" s="49"/>
      <c r="H57" s="40"/>
      <c r="I57" s="13"/>
    </row>
    <row r="58" customFormat="false" ht="26.25" hidden="false" customHeight="false" outlineLevel="1" collapsed="false">
      <c r="A58" s="35" t="s">
        <v>113</v>
      </c>
      <c r="B58" s="30" t="s">
        <v>114</v>
      </c>
      <c r="C58" s="31" t="s">
        <v>13</v>
      </c>
      <c r="D58" s="32" t="n">
        <f aca="false">0.5/129</f>
        <v>0.00387596899224806</v>
      </c>
      <c r="E58" s="33"/>
      <c r="F58" s="57"/>
      <c r="G58" s="34" t="n">
        <f aca="false">D58*E58</f>
        <v>0</v>
      </c>
      <c r="H58" s="20"/>
      <c r="I58" s="13"/>
    </row>
    <row r="59" s="55" customFormat="true" ht="26.25" hidden="false" customHeight="false" outlineLevel="1" collapsed="false">
      <c r="A59" s="35" t="s">
        <v>115</v>
      </c>
      <c r="B59" s="30" t="s">
        <v>116</v>
      </c>
      <c r="C59" s="31" t="s">
        <v>13</v>
      </c>
      <c r="D59" s="32" t="n">
        <f aca="false">0.5/129</f>
        <v>0.00387596899224806</v>
      </c>
      <c r="E59" s="33"/>
      <c r="F59" s="19"/>
      <c r="G59" s="34" t="n">
        <f aca="false">D59*E59</f>
        <v>0</v>
      </c>
      <c r="H59" s="20"/>
      <c r="I59" s="13"/>
    </row>
    <row r="60" s="55" customFormat="true" ht="26.25" hidden="false" customHeight="false" outlineLevel="1" collapsed="false">
      <c r="A60" s="35" t="s">
        <v>117</v>
      </c>
      <c r="B60" s="30" t="s">
        <v>118</v>
      </c>
      <c r="C60" s="56" t="s">
        <v>13</v>
      </c>
      <c r="D60" s="32" t="n">
        <f aca="false">0.5/129</f>
        <v>0.00387596899224806</v>
      </c>
      <c r="E60" s="33"/>
      <c r="F60" s="19"/>
      <c r="G60" s="34" t="n">
        <f aca="false">D60*E60</f>
        <v>0</v>
      </c>
      <c r="H60" s="20"/>
      <c r="I60" s="13"/>
    </row>
    <row r="61" s="55" customFormat="true" ht="39" hidden="false" customHeight="false" outlineLevel="1" collapsed="false">
      <c r="A61" s="35" t="s">
        <v>119</v>
      </c>
      <c r="B61" s="30" t="s">
        <v>120</v>
      </c>
      <c r="C61" s="56" t="s">
        <v>16</v>
      </c>
      <c r="D61" s="48"/>
      <c r="E61" s="38"/>
      <c r="F61" s="37"/>
      <c r="G61" s="49"/>
      <c r="H61" s="40"/>
      <c r="I61" s="13"/>
    </row>
    <row r="62" s="55" customFormat="true" ht="26.25" hidden="false" customHeight="false" outlineLevel="1" collapsed="false">
      <c r="A62" s="35" t="s">
        <v>121</v>
      </c>
      <c r="B62" s="30" t="s">
        <v>122</v>
      </c>
      <c r="C62" s="56" t="s">
        <v>13</v>
      </c>
      <c r="D62" s="32" t="n">
        <f aca="false">0.5/129</f>
        <v>0.00387596899224806</v>
      </c>
      <c r="E62" s="33"/>
      <c r="F62" s="19"/>
      <c r="G62" s="34" t="n">
        <f aca="false">D62*E62</f>
        <v>0</v>
      </c>
      <c r="H62" s="20"/>
      <c r="I62" s="13"/>
    </row>
    <row r="63" customFormat="false" ht="26.25" hidden="false" customHeight="false" outlineLevel="1" collapsed="false">
      <c r="A63" s="35" t="s">
        <v>123</v>
      </c>
      <c r="B63" s="30" t="s">
        <v>124</v>
      </c>
      <c r="C63" s="56" t="s">
        <v>13</v>
      </c>
      <c r="D63" s="32" t="n">
        <f aca="false">0.5/129</f>
        <v>0.00387596899224806</v>
      </c>
      <c r="E63" s="33"/>
      <c r="F63" s="19"/>
      <c r="G63" s="34" t="n">
        <f aca="false">D63*E63</f>
        <v>0</v>
      </c>
      <c r="H63" s="20"/>
      <c r="I63" s="13"/>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row>
    <row r="64" customFormat="false" ht="39" hidden="false" customHeight="false" outlineLevel="1" collapsed="false">
      <c r="A64" s="35" t="s">
        <v>125</v>
      </c>
      <c r="B64" s="30" t="s">
        <v>126</v>
      </c>
      <c r="C64" s="31" t="s">
        <v>16</v>
      </c>
      <c r="D64" s="48"/>
      <c r="E64" s="38"/>
      <c r="F64" s="37"/>
      <c r="G64" s="49"/>
      <c r="H64" s="40"/>
      <c r="I64" s="13"/>
    </row>
    <row r="65" customFormat="false" ht="26.25" hidden="false" customHeight="false" outlineLevel="1" collapsed="false">
      <c r="A65" s="35" t="s">
        <v>127</v>
      </c>
      <c r="B65" s="30" t="s">
        <v>128</v>
      </c>
      <c r="C65" s="31" t="s">
        <v>16</v>
      </c>
      <c r="D65" s="48"/>
      <c r="E65" s="38"/>
      <c r="F65" s="37"/>
      <c r="G65" s="49"/>
      <c r="H65" s="40"/>
      <c r="I65" s="13"/>
    </row>
    <row r="66" customFormat="false" ht="52.5" hidden="false" customHeight="false" outlineLevel="1" collapsed="false">
      <c r="A66" s="35" t="s">
        <v>129</v>
      </c>
      <c r="B66" s="30" t="s">
        <v>130</v>
      </c>
      <c r="C66" s="31" t="s">
        <v>16</v>
      </c>
      <c r="D66" s="48"/>
      <c r="E66" s="38"/>
      <c r="F66" s="37"/>
      <c r="G66" s="49"/>
      <c r="H66" s="40"/>
      <c r="I66" s="13"/>
    </row>
    <row r="67" customFormat="false" ht="66" hidden="false" customHeight="false" outlineLevel="1" collapsed="false">
      <c r="A67" s="35" t="s">
        <v>131</v>
      </c>
      <c r="B67" s="30" t="s">
        <v>132</v>
      </c>
      <c r="C67" s="31" t="s">
        <v>13</v>
      </c>
      <c r="D67" s="32" t="n">
        <f aca="false">0.5/129</f>
        <v>0.00387596899224806</v>
      </c>
      <c r="E67" s="33"/>
      <c r="F67" s="19"/>
      <c r="G67" s="34" t="n">
        <f aca="false">D67*E67</f>
        <v>0</v>
      </c>
      <c r="H67" s="20"/>
      <c r="I67" s="13"/>
    </row>
    <row r="68" customFormat="false" ht="26.25" hidden="false" customHeight="false" outlineLevel="1" collapsed="false">
      <c r="A68" s="35" t="s">
        <v>133</v>
      </c>
      <c r="B68" s="30" t="s">
        <v>134</v>
      </c>
      <c r="C68" s="31" t="s">
        <v>16</v>
      </c>
      <c r="D68" s="48"/>
      <c r="E68" s="38"/>
      <c r="F68" s="37"/>
      <c r="G68" s="49"/>
      <c r="H68" s="40"/>
      <c r="I68" s="13"/>
    </row>
    <row r="69" customFormat="false" ht="39" hidden="false" customHeight="false" outlineLevel="1" collapsed="false">
      <c r="A69" s="35" t="s">
        <v>135</v>
      </c>
      <c r="B69" s="30" t="s">
        <v>136</v>
      </c>
      <c r="C69" s="31" t="s">
        <v>16</v>
      </c>
      <c r="D69" s="48"/>
      <c r="E69" s="38"/>
      <c r="F69" s="37"/>
      <c r="G69" s="49"/>
      <c r="H69" s="40"/>
      <c r="I69" s="13"/>
    </row>
    <row r="70" customFormat="false" ht="17.25" hidden="false" customHeight="false" outlineLevel="1" collapsed="false">
      <c r="A70" s="35" t="s">
        <v>137</v>
      </c>
      <c r="B70" s="30" t="s">
        <v>138</v>
      </c>
      <c r="C70" s="31" t="s">
        <v>13</v>
      </c>
      <c r="D70" s="32" t="n">
        <f aca="false">0.5/129</f>
        <v>0.00387596899224806</v>
      </c>
      <c r="E70" s="33"/>
      <c r="F70" s="19"/>
      <c r="G70" s="34" t="n">
        <f aca="false">D70*E70</f>
        <v>0</v>
      </c>
      <c r="H70" s="20"/>
      <c r="I70" s="13"/>
    </row>
    <row r="71" customFormat="false" ht="17.25" hidden="false" customHeight="false" outlineLevel="0" collapsed="false">
      <c r="A71" s="58" t="s">
        <v>139</v>
      </c>
      <c r="B71" s="59"/>
      <c r="C71" s="23" t="n">
        <f aca="false">COUNTIF(C72:C74,"B")</f>
        <v>2</v>
      </c>
      <c r="D71" s="24" t="n">
        <f aca="false">SUM(D72:D74)</f>
        <v>0.0193798449612403</v>
      </c>
      <c r="E71" s="50"/>
      <c r="F71" s="42"/>
      <c r="G71" s="51" t="n">
        <f aca="false">SUM(G72:G74)</f>
        <v>0</v>
      </c>
      <c r="H71" s="28"/>
      <c r="I71" s="13"/>
    </row>
    <row r="72" customFormat="false" ht="78.75" hidden="false" customHeight="false" outlineLevel="1" collapsed="false">
      <c r="A72" s="35" t="s">
        <v>140</v>
      </c>
      <c r="B72" s="30" t="s">
        <v>141</v>
      </c>
      <c r="C72" s="31" t="s">
        <v>13</v>
      </c>
      <c r="D72" s="32" t="n">
        <f aca="false">1.5/129</f>
        <v>0.0116279069767442</v>
      </c>
      <c r="E72" s="33"/>
      <c r="F72" s="19"/>
      <c r="G72" s="34" t="n">
        <f aca="false">D72*E72</f>
        <v>0</v>
      </c>
      <c r="H72" s="20"/>
      <c r="I72" s="13"/>
    </row>
    <row r="73" customFormat="false" ht="26.25" hidden="false" customHeight="false" outlineLevel="1" collapsed="false">
      <c r="A73" s="35" t="s">
        <v>142</v>
      </c>
      <c r="B73" s="30" t="s">
        <v>143</v>
      </c>
      <c r="C73" s="31" t="s">
        <v>16</v>
      </c>
      <c r="D73" s="48"/>
      <c r="E73" s="38"/>
      <c r="F73" s="37"/>
      <c r="G73" s="49"/>
      <c r="H73" s="40"/>
      <c r="I73" s="13"/>
    </row>
    <row r="74" customFormat="false" ht="66" hidden="false" customHeight="false" outlineLevel="1" collapsed="false">
      <c r="A74" s="35" t="s">
        <v>144</v>
      </c>
      <c r="B74" s="30" t="s">
        <v>145</v>
      </c>
      <c r="C74" s="31" t="s">
        <v>13</v>
      </c>
      <c r="D74" s="32" t="n">
        <f aca="false">1/129</f>
        <v>0.00775193798449612</v>
      </c>
      <c r="E74" s="33"/>
      <c r="F74" s="19"/>
      <c r="G74" s="34" t="n">
        <f aca="false">D74*E74</f>
        <v>0</v>
      </c>
      <c r="H74" s="20"/>
      <c r="I74" s="13"/>
    </row>
    <row r="75" customFormat="false" ht="17.25" hidden="false" customHeight="false" outlineLevel="0" collapsed="false">
      <c r="A75" s="54" t="s">
        <v>146</v>
      </c>
      <c r="B75" s="41"/>
      <c r="C75" s="23" t="n">
        <f aca="false">COUNTIF(C76:C90,"B")</f>
        <v>6</v>
      </c>
      <c r="D75" s="24" t="n">
        <f aca="false">SUM(D76:D90)</f>
        <v>0.0310077519379845</v>
      </c>
      <c r="E75" s="50"/>
      <c r="F75" s="42"/>
      <c r="G75" s="51" t="n">
        <f aca="false">SUM(G76:G90)</f>
        <v>0</v>
      </c>
      <c r="H75" s="28"/>
      <c r="I75" s="13"/>
    </row>
    <row r="76" customFormat="false" ht="39" hidden="false" customHeight="false" outlineLevel="1" collapsed="false">
      <c r="A76" s="35" t="s">
        <v>147</v>
      </c>
      <c r="B76" s="30" t="s">
        <v>148</v>
      </c>
      <c r="C76" s="31" t="s">
        <v>16</v>
      </c>
      <c r="D76" s="48"/>
      <c r="E76" s="38"/>
      <c r="F76" s="37"/>
      <c r="G76" s="49"/>
      <c r="H76" s="40"/>
      <c r="I76" s="13"/>
    </row>
    <row r="77" customFormat="false" ht="17.25" hidden="false" customHeight="false" outlineLevel="1" collapsed="false">
      <c r="A77" s="35" t="s">
        <v>149</v>
      </c>
      <c r="B77" s="30" t="s">
        <v>150</v>
      </c>
      <c r="C77" s="31" t="s">
        <v>16</v>
      </c>
      <c r="D77" s="48"/>
      <c r="E77" s="38"/>
      <c r="F77" s="37"/>
      <c r="G77" s="49"/>
      <c r="H77" s="40"/>
      <c r="I77" s="13"/>
    </row>
    <row r="78" customFormat="false" ht="78.75" hidden="false" customHeight="false" outlineLevel="1" collapsed="false">
      <c r="A78" s="35" t="s">
        <v>151</v>
      </c>
      <c r="B78" s="30" t="s">
        <v>152</v>
      </c>
      <c r="C78" s="31" t="s">
        <v>13</v>
      </c>
      <c r="D78" s="32" t="n">
        <f aca="false">1/129</f>
        <v>0.00775193798449612</v>
      </c>
      <c r="E78" s="33"/>
      <c r="F78" s="19"/>
      <c r="G78" s="34" t="n">
        <f aca="false">D78*E78</f>
        <v>0</v>
      </c>
      <c r="H78" s="20"/>
      <c r="I78" s="13"/>
    </row>
    <row r="79" customFormat="false" ht="184.5" hidden="false" customHeight="false" outlineLevel="1" collapsed="false">
      <c r="A79" s="35" t="s">
        <v>153</v>
      </c>
      <c r="B79" s="30" t="s">
        <v>154</v>
      </c>
      <c r="C79" s="31" t="s">
        <v>16</v>
      </c>
      <c r="D79" s="48"/>
      <c r="E79" s="38"/>
      <c r="F79" s="37"/>
      <c r="G79" s="49"/>
      <c r="H79" s="40"/>
      <c r="I79" s="13"/>
    </row>
    <row r="80" customFormat="false" ht="26.25" hidden="false" customHeight="false" outlineLevel="1" collapsed="false">
      <c r="A80" s="35" t="s">
        <v>155</v>
      </c>
      <c r="B80" s="30" t="s">
        <v>156</v>
      </c>
      <c r="C80" s="31" t="s">
        <v>16</v>
      </c>
      <c r="D80" s="48"/>
      <c r="E80" s="38"/>
      <c r="F80" s="37"/>
      <c r="G80" s="49"/>
      <c r="H80" s="40"/>
      <c r="I80" s="13"/>
    </row>
    <row r="81" customFormat="false" ht="17.25" hidden="false" customHeight="false" outlineLevel="1" collapsed="false">
      <c r="A81" s="35" t="s">
        <v>157</v>
      </c>
      <c r="B81" s="30" t="s">
        <v>158</v>
      </c>
      <c r="C81" s="31" t="s">
        <v>16</v>
      </c>
      <c r="D81" s="48"/>
      <c r="E81" s="38"/>
      <c r="F81" s="37"/>
      <c r="G81" s="49"/>
      <c r="H81" s="40"/>
      <c r="I81" s="13"/>
    </row>
    <row r="82" customFormat="false" ht="26.25" hidden="false" customHeight="false" outlineLevel="1" collapsed="false">
      <c r="A82" s="35" t="s">
        <v>159</v>
      </c>
      <c r="B82" s="30" t="s">
        <v>160</v>
      </c>
      <c r="C82" s="31" t="s">
        <v>16</v>
      </c>
      <c r="D82" s="48"/>
      <c r="E82" s="38"/>
      <c r="F82" s="37"/>
      <c r="G82" s="49"/>
      <c r="H82" s="40"/>
      <c r="I82" s="13"/>
    </row>
    <row r="83" customFormat="false" ht="17.25" hidden="false" customHeight="false" outlineLevel="1" collapsed="false">
      <c r="A83" s="35" t="s">
        <v>161</v>
      </c>
      <c r="B83" s="30" t="s">
        <v>162</v>
      </c>
      <c r="C83" s="31" t="s">
        <v>16</v>
      </c>
      <c r="D83" s="48"/>
      <c r="E83" s="38"/>
      <c r="F83" s="37"/>
      <c r="G83" s="49"/>
      <c r="H83" s="40"/>
      <c r="I83" s="13"/>
    </row>
    <row r="84" customFormat="false" ht="26.25" hidden="false" customHeight="false" outlineLevel="1" collapsed="false">
      <c r="A84" s="35" t="s">
        <v>163</v>
      </c>
      <c r="B84" s="30" t="s">
        <v>164</v>
      </c>
      <c r="C84" s="31" t="s">
        <v>16</v>
      </c>
      <c r="D84" s="48"/>
      <c r="E84" s="38"/>
      <c r="F84" s="37"/>
      <c r="G84" s="49"/>
      <c r="H84" s="40"/>
      <c r="I84" s="13"/>
    </row>
    <row r="85" customFormat="false" ht="39" hidden="false" customHeight="false" outlineLevel="1" collapsed="false">
      <c r="A85" s="35" t="s">
        <v>165</v>
      </c>
      <c r="B85" s="30" t="s">
        <v>166</v>
      </c>
      <c r="C85" s="31" t="s">
        <v>13</v>
      </c>
      <c r="D85" s="32" t="n">
        <f aca="false">0.5/129</f>
        <v>0.00387596899224806</v>
      </c>
      <c r="E85" s="33"/>
      <c r="F85" s="19"/>
      <c r="G85" s="34" t="n">
        <f aca="false">D85*E85</f>
        <v>0</v>
      </c>
      <c r="H85" s="20"/>
      <c r="I85" s="13"/>
    </row>
    <row r="86" s="44" customFormat="true" ht="92.25" hidden="false" customHeight="false" outlineLevel="1" collapsed="false">
      <c r="A86" s="35" t="s">
        <v>167</v>
      </c>
      <c r="B86" s="30" t="s">
        <v>168</v>
      </c>
      <c r="C86" s="31" t="s">
        <v>13</v>
      </c>
      <c r="D86" s="32" t="n">
        <f aca="false">0.5/129</f>
        <v>0.00387596899224806</v>
      </c>
      <c r="E86" s="33"/>
      <c r="F86" s="19"/>
      <c r="G86" s="34" t="n">
        <f aca="false">D86*E86</f>
        <v>0</v>
      </c>
      <c r="H86" s="20"/>
      <c r="I86" s="13"/>
    </row>
    <row r="87" s="44" customFormat="true" ht="66" hidden="false" customHeight="false" outlineLevel="1" collapsed="false">
      <c r="A87" s="35" t="s">
        <v>169</v>
      </c>
      <c r="B87" s="30" t="s">
        <v>170</v>
      </c>
      <c r="C87" s="31" t="s">
        <v>13</v>
      </c>
      <c r="D87" s="32" t="n">
        <f aca="false">0.5/129</f>
        <v>0.00387596899224806</v>
      </c>
      <c r="E87" s="33"/>
      <c r="F87" s="19"/>
      <c r="G87" s="34" t="n">
        <f aca="false">D87*E87</f>
        <v>0</v>
      </c>
      <c r="H87" s="20"/>
      <c r="I87" s="13"/>
    </row>
    <row r="88" s="44" customFormat="true" ht="26.25" hidden="false" customHeight="false" outlineLevel="1" collapsed="false">
      <c r="A88" s="35" t="s">
        <v>171</v>
      </c>
      <c r="B88" s="30" t="s">
        <v>172</v>
      </c>
      <c r="C88" s="60" t="s">
        <v>16</v>
      </c>
      <c r="D88" s="48"/>
      <c r="E88" s="38"/>
      <c r="F88" s="37"/>
      <c r="G88" s="49"/>
      <c r="H88" s="40"/>
      <c r="I88" s="13"/>
    </row>
    <row r="89" s="44" customFormat="true" ht="17.25" hidden="false" customHeight="false" outlineLevel="1" collapsed="false">
      <c r="A89" s="35" t="s">
        <v>173</v>
      </c>
      <c r="B89" s="30" t="s">
        <v>174</v>
      </c>
      <c r="C89" s="31" t="s">
        <v>13</v>
      </c>
      <c r="D89" s="32" t="n">
        <f aca="false">0.5/129</f>
        <v>0.00387596899224806</v>
      </c>
      <c r="E89" s="33"/>
      <c r="F89" s="19"/>
      <c r="G89" s="34" t="n">
        <f aca="false">D89*E89</f>
        <v>0</v>
      </c>
      <c r="H89" s="20"/>
      <c r="I89" s="13"/>
    </row>
    <row r="90" customFormat="false" ht="26.25" hidden="false" customHeight="false" outlineLevel="1" collapsed="false">
      <c r="A90" s="35" t="s">
        <v>175</v>
      </c>
      <c r="B90" s="30" t="s">
        <v>176</v>
      </c>
      <c r="C90" s="60" t="s">
        <v>13</v>
      </c>
      <c r="D90" s="32" t="n">
        <f aca="false">1/129</f>
        <v>0.00775193798449612</v>
      </c>
      <c r="E90" s="33"/>
      <c r="F90" s="19"/>
      <c r="G90" s="34" t="n">
        <f aca="false">D90*E90</f>
        <v>0</v>
      </c>
      <c r="H90" s="20"/>
      <c r="I90" s="13"/>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row>
    <row r="91" customFormat="false" ht="17.25" hidden="false" customHeight="false" outlineLevel="0" collapsed="false">
      <c r="A91" s="54" t="s">
        <v>177</v>
      </c>
      <c r="B91" s="41"/>
      <c r="C91" s="23" t="n">
        <f aca="false">COUNTIF(C92:C103,"B")</f>
        <v>7</v>
      </c>
      <c r="D91" s="24" t="n">
        <f aca="false">SUM(D92:D103)</f>
        <v>0.0503875968992248</v>
      </c>
      <c r="E91" s="50"/>
      <c r="F91" s="42"/>
      <c r="G91" s="51" t="n">
        <f aca="false">SUM(G92:G103)</f>
        <v>0</v>
      </c>
      <c r="H91" s="28"/>
      <c r="I91" s="13"/>
    </row>
    <row r="92" customFormat="false" ht="66" hidden="false" customHeight="false" outlineLevel="1" collapsed="false">
      <c r="A92" s="35" t="s">
        <v>178</v>
      </c>
      <c r="B92" s="30" t="s">
        <v>179</v>
      </c>
      <c r="C92" s="31" t="s">
        <v>16</v>
      </c>
      <c r="D92" s="48"/>
      <c r="E92" s="38"/>
      <c r="F92" s="37"/>
      <c r="G92" s="49"/>
      <c r="H92" s="40"/>
      <c r="I92" s="13"/>
    </row>
    <row r="93" customFormat="false" ht="144.75" hidden="false" customHeight="false" outlineLevel="1" collapsed="false">
      <c r="A93" s="35" t="s">
        <v>180</v>
      </c>
      <c r="B93" s="30" t="s">
        <v>181</v>
      </c>
      <c r="C93" s="31" t="s">
        <v>13</v>
      </c>
      <c r="D93" s="32" t="n">
        <f aca="false">1/129</f>
        <v>0.00775193798449612</v>
      </c>
      <c r="E93" s="33"/>
      <c r="F93" s="19"/>
      <c r="G93" s="34" t="n">
        <f aca="false">D93*E93</f>
        <v>0</v>
      </c>
      <c r="H93" s="20"/>
      <c r="I93" s="13"/>
    </row>
    <row r="94" customFormat="false" ht="39" hidden="false" customHeight="false" outlineLevel="1" collapsed="false">
      <c r="A94" s="35" t="s">
        <v>182</v>
      </c>
      <c r="B94" s="30" t="s">
        <v>183</v>
      </c>
      <c r="C94" s="31" t="s">
        <v>13</v>
      </c>
      <c r="D94" s="32" t="n">
        <f aca="false">1/129</f>
        <v>0.00775193798449612</v>
      </c>
      <c r="E94" s="33"/>
      <c r="F94" s="19"/>
      <c r="G94" s="34" t="n">
        <f aca="false">D94*E94</f>
        <v>0</v>
      </c>
      <c r="H94" s="20"/>
      <c r="I94" s="13"/>
    </row>
    <row r="95" customFormat="false" ht="52.5" hidden="false" customHeight="false" outlineLevel="1" collapsed="false">
      <c r="A95" s="35" t="s">
        <v>184</v>
      </c>
      <c r="B95" s="30" t="s">
        <v>185</v>
      </c>
      <c r="C95" s="31" t="s">
        <v>13</v>
      </c>
      <c r="D95" s="32" t="n">
        <f aca="false">1/129</f>
        <v>0.00775193798449612</v>
      </c>
      <c r="E95" s="33"/>
      <c r="F95" s="19"/>
      <c r="G95" s="34" t="n">
        <f aca="false">D95*E95</f>
        <v>0</v>
      </c>
      <c r="H95" s="20"/>
      <c r="I95" s="13"/>
    </row>
    <row r="96" customFormat="false" ht="26.25" hidden="false" customHeight="false" outlineLevel="1" collapsed="false">
      <c r="A96" s="35" t="s">
        <v>186</v>
      </c>
      <c r="B96" s="30" t="s">
        <v>187</v>
      </c>
      <c r="C96" s="31" t="s">
        <v>13</v>
      </c>
      <c r="D96" s="32" t="n">
        <f aca="false">1/129</f>
        <v>0.00775193798449612</v>
      </c>
      <c r="E96" s="33"/>
      <c r="F96" s="19"/>
      <c r="G96" s="34" t="n">
        <f aca="false">D96*E96</f>
        <v>0</v>
      </c>
      <c r="H96" s="20"/>
      <c r="I96" s="13"/>
    </row>
    <row r="97" customFormat="false" ht="39" hidden="false" customHeight="false" outlineLevel="1" collapsed="false">
      <c r="A97" s="35" t="s">
        <v>188</v>
      </c>
      <c r="B97" s="30" t="s">
        <v>189</v>
      </c>
      <c r="C97" s="31" t="s">
        <v>13</v>
      </c>
      <c r="D97" s="32" t="n">
        <f aca="false">1/129</f>
        <v>0.00775193798449612</v>
      </c>
      <c r="E97" s="33"/>
      <c r="F97" s="19"/>
      <c r="G97" s="34" t="n">
        <f aca="false">D97*E97</f>
        <v>0</v>
      </c>
      <c r="H97" s="20"/>
      <c r="I97" s="13"/>
    </row>
    <row r="98" customFormat="false" ht="26.25" hidden="false" customHeight="false" outlineLevel="1" collapsed="false">
      <c r="A98" s="35" t="s">
        <v>190</v>
      </c>
      <c r="B98" s="30" t="s">
        <v>191</v>
      </c>
      <c r="C98" s="31" t="s">
        <v>16</v>
      </c>
      <c r="D98" s="48"/>
      <c r="E98" s="38"/>
      <c r="F98" s="37"/>
      <c r="G98" s="49"/>
      <c r="H98" s="40"/>
      <c r="I98" s="13"/>
    </row>
    <row r="99" customFormat="false" ht="39" hidden="false" customHeight="false" outlineLevel="1" collapsed="false">
      <c r="A99" s="35" t="s">
        <v>192</v>
      </c>
      <c r="B99" s="30" t="s">
        <v>193</v>
      </c>
      <c r="C99" s="31" t="s">
        <v>16</v>
      </c>
      <c r="D99" s="48"/>
      <c r="E99" s="38"/>
      <c r="F99" s="37"/>
      <c r="G99" s="49"/>
      <c r="H99" s="40"/>
      <c r="I99" s="13"/>
    </row>
    <row r="100" customFormat="false" ht="39" hidden="false" customHeight="false" outlineLevel="1" collapsed="false">
      <c r="A100" s="35" t="s">
        <v>194</v>
      </c>
      <c r="B100" s="30" t="s">
        <v>195</v>
      </c>
      <c r="C100" s="31" t="s">
        <v>16</v>
      </c>
      <c r="D100" s="48"/>
      <c r="E100" s="38"/>
      <c r="F100" s="37"/>
      <c r="G100" s="49"/>
      <c r="H100" s="40"/>
      <c r="I100" s="13"/>
    </row>
    <row r="101" customFormat="false" ht="26.25" hidden="false" customHeight="false" outlineLevel="1" collapsed="false">
      <c r="A101" s="35" t="s">
        <v>196</v>
      </c>
      <c r="B101" s="30" t="s">
        <v>197</v>
      </c>
      <c r="C101" s="31" t="s">
        <v>16</v>
      </c>
      <c r="D101" s="48"/>
      <c r="E101" s="38"/>
      <c r="F101" s="37"/>
      <c r="G101" s="49"/>
      <c r="H101" s="40"/>
      <c r="I101" s="13"/>
    </row>
    <row r="102" customFormat="false" ht="52.5" hidden="false" customHeight="false" outlineLevel="1" collapsed="false">
      <c r="A102" s="35" t="s">
        <v>198</v>
      </c>
      <c r="B102" s="30" t="s">
        <v>199</v>
      </c>
      <c r="C102" s="31" t="s">
        <v>13</v>
      </c>
      <c r="D102" s="32" t="n">
        <f aca="false">1/129</f>
        <v>0.00775193798449612</v>
      </c>
      <c r="E102" s="33"/>
      <c r="F102" s="19"/>
      <c r="G102" s="34" t="n">
        <f aca="false">D102*E102</f>
        <v>0</v>
      </c>
      <c r="H102" s="20"/>
      <c r="I102" s="13"/>
    </row>
    <row r="103" customFormat="false" ht="17.25" hidden="false" customHeight="false" outlineLevel="1" collapsed="false">
      <c r="A103" s="35" t="s">
        <v>200</v>
      </c>
      <c r="B103" s="30" t="s">
        <v>201</v>
      </c>
      <c r="C103" s="31" t="s">
        <v>13</v>
      </c>
      <c r="D103" s="32" t="n">
        <f aca="false">0.5/129</f>
        <v>0.00387596899224806</v>
      </c>
      <c r="E103" s="33"/>
      <c r="F103" s="19"/>
      <c r="G103" s="34" t="n">
        <f aca="false">D103*E103</f>
        <v>0</v>
      </c>
      <c r="H103" s="20"/>
      <c r="I103" s="13"/>
    </row>
    <row r="104" customFormat="false" ht="17.25" hidden="false" customHeight="false" outlineLevel="0" collapsed="false">
      <c r="A104" s="54" t="s">
        <v>202</v>
      </c>
      <c r="B104" s="41"/>
      <c r="C104" s="23" t="n">
        <f aca="false">COUNTIF(C105:C120,"B")</f>
        <v>7</v>
      </c>
      <c r="D104" s="24" t="n">
        <f aca="false">SUM(D105:D120)</f>
        <v>0.0503875968992248</v>
      </c>
      <c r="E104" s="50"/>
      <c r="F104" s="42"/>
      <c r="G104" s="51" t="n">
        <f aca="false">SUM(G105:G120)</f>
        <v>0</v>
      </c>
      <c r="H104" s="28"/>
      <c r="I104" s="13"/>
    </row>
    <row r="105" customFormat="false" ht="52.5" hidden="false" customHeight="false" outlineLevel="1" collapsed="false">
      <c r="A105" s="35" t="s">
        <v>203</v>
      </c>
      <c r="B105" s="30" t="s">
        <v>204</v>
      </c>
      <c r="C105" s="31" t="s">
        <v>16</v>
      </c>
      <c r="D105" s="48"/>
      <c r="E105" s="38"/>
      <c r="F105" s="37"/>
      <c r="G105" s="49"/>
      <c r="H105" s="40"/>
      <c r="I105" s="13"/>
    </row>
    <row r="106" customFormat="false" ht="39" hidden="false" customHeight="false" outlineLevel="1" collapsed="false">
      <c r="A106" s="35" t="s">
        <v>205</v>
      </c>
      <c r="B106" s="30" t="s">
        <v>206</v>
      </c>
      <c r="C106" s="31" t="s">
        <v>16</v>
      </c>
      <c r="D106" s="48"/>
      <c r="E106" s="38"/>
      <c r="F106" s="37"/>
      <c r="G106" s="49"/>
      <c r="H106" s="40"/>
      <c r="I106" s="13"/>
    </row>
    <row r="107" customFormat="false" ht="39" hidden="false" customHeight="false" outlineLevel="1" collapsed="false">
      <c r="A107" s="35" t="s">
        <v>207</v>
      </c>
      <c r="B107" s="30" t="s">
        <v>208</v>
      </c>
      <c r="C107" s="31" t="s">
        <v>13</v>
      </c>
      <c r="D107" s="32" t="n">
        <f aca="false">0.5/129</f>
        <v>0.00387596899224806</v>
      </c>
      <c r="E107" s="33"/>
      <c r="F107" s="19"/>
      <c r="G107" s="34" t="n">
        <f aca="false">D107*E107</f>
        <v>0</v>
      </c>
      <c r="H107" s="20"/>
      <c r="I107" s="13"/>
    </row>
    <row r="108" customFormat="false" ht="26.25" hidden="false" customHeight="false" outlineLevel="1" collapsed="false">
      <c r="A108" s="35" t="s">
        <v>209</v>
      </c>
      <c r="B108" s="30" t="s">
        <v>210</v>
      </c>
      <c r="C108" s="31" t="s">
        <v>13</v>
      </c>
      <c r="D108" s="32" t="n">
        <f aca="false">1/129</f>
        <v>0.00775193798449612</v>
      </c>
      <c r="E108" s="33"/>
      <c r="F108" s="19"/>
      <c r="G108" s="34" t="n">
        <f aca="false">D108*E108</f>
        <v>0</v>
      </c>
      <c r="H108" s="20"/>
      <c r="I108" s="13"/>
    </row>
    <row r="109" customFormat="false" ht="26.25" hidden="false" customHeight="false" outlineLevel="1" collapsed="false">
      <c r="A109" s="35" t="s">
        <v>211</v>
      </c>
      <c r="B109" s="30" t="s">
        <v>212</v>
      </c>
      <c r="C109" s="31" t="s">
        <v>13</v>
      </c>
      <c r="D109" s="32" t="n">
        <f aca="false">1/129</f>
        <v>0.00775193798449612</v>
      </c>
      <c r="E109" s="33"/>
      <c r="F109" s="19"/>
      <c r="G109" s="34" t="n">
        <f aca="false">D109*E109</f>
        <v>0</v>
      </c>
      <c r="H109" s="20"/>
      <c r="I109" s="13"/>
    </row>
    <row r="110" customFormat="false" ht="26.25" hidden="false" customHeight="false" outlineLevel="1" collapsed="false">
      <c r="A110" s="35" t="s">
        <v>213</v>
      </c>
      <c r="B110" s="30" t="s">
        <v>214</v>
      </c>
      <c r="C110" s="31" t="s">
        <v>13</v>
      </c>
      <c r="D110" s="32" t="n">
        <f aca="false">1/129</f>
        <v>0.00775193798449612</v>
      </c>
      <c r="E110" s="33"/>
      <c r="F110" s="19"/>
      <c r="G110" s="34" t="n">
        <f aca="false">D110*E110</f>
        <v>0</v>
      </c>
      <c r="H110" s="20"/>
      <c r="I110" s="13"/>
    </row>
    <row r="111" customFormat="false" ht="39" hidden="false" customHeight="false" outlineLevel="1" collapsed="false">
      <c r="A111" s="35" t="s">
        <v>215</v>
      </c>
      <c r="B111" s="30" t="s">
        <v>216</v>
      </c>
      <c r="C111" s="31" t="s">
        <v>16</v>
      </c>
      <c r="D111" s="48"/>
      <c r="E111" s="38"/>
      <c r="F111" s="37"/>
      <c r="G111" s="49"/>
      <c r="H111" s="40"/>
      <c r="I111" s="13"/>
    </row>
    <row r="112" customFormat="false" ht="52.5" hidden="false" customHeight="false" outlineLevel="1" collapsed="false">
      <c r="A112" s="35" t="s">
        <v>217</v>
      </c>
      <c r="B112" s="30" t="s">
        <v>218</v>
      </c>
      <c r="C112" s="31" t="s">
        <v>13</v>
      </c>
      <c r="D112" s="32" t="n">
        <f aca="false">1/129</f>
        <v>0.00775193798449612</v>
      </c>
      <c r="E112" s="33"/>
      <c r="F112" s="19"/>
      <c r="G112" s="34" t="n">
        <f aca="false">D112*E112</f>
        <v>0</v>
      </c>
      <c r="H112" s="20"/>
      <c r="I112" s="13"/>
    </row>
    <row r="113" customFormat="false" ht="52.5" hidden="false" customHeight="false" outlineLevel="1" collapsed="false">
      <c r="A113" s="35" t="s">
        <v>219</v>
      </c>
      <c r="B113" s="30" t="s">
        <v>220</v>
      </c>
      <c r="C113" s="31" t="s">
        <v>16</v>
      </c>
      <c r="D113" s="48"/>
      <c r="E113" s="38"/>
      <c r="F113" s="37"/>
      <c r="G113" s="49"/>
      <c r="H113" s="40"/>
      <c r="I113" s="13"/>
    </row>
    <row r="114" customFormat="false" ht="39" hidden="false" customHeight="false" outlineLevel="1" collapsed="false">
      <c r="A114" s="35" t="s">
        <v>221</v>
      </c>
      <c r="B114" s="30" t="s">
        <v>222</v>
      </c>
      <c r="C114" s="31" t="s">
        <v>16</v>
      </c>
      <c r="D114" s="48"/>
      <c r="E114" s="38"/>
      <c r="F114" s="37"/>
      <c r="G114" s="49"/>
      <c r="H114" s="40"/>
      <c r="I114" s="13"/>
    </row>
    <row r="115" customFormat="false" ht="17.25" hidden="false" customHeight="false" outlineLevel="1" collapsed="false">
      <c r="A115" s="35" t="s">
        <v>223</v>
      </c>
      <c r="B115" s="30" t="s">
        <v>224</v>
      </c>
      <c r="C115" s="31" t="s">
        <v>13</v>
      </c>
      <c r="D115" s="32" t="n">
        <f aca="false">1/129</f>
        <v>0.00775193798449612</v>
      </c>
      <c r="E115" s="33"/>
      <c r="F115" s="19"/>
      <c r="G115" s="34" t="n">
        <f aca="false">D115*E115</f>
        <v>0</v>
      </c>
      <c r="H115" s="20"/>
      <c r="I115" s="13"/>
    </row>
    <row r="116" customFormat="false" ht="26.25" hidden="false" customHeight="false" outlineLevel="1" collapsed="false">
      <c r="A116" s="35" t="s">
        <v>225</v>
      </c>
      <c r="B116" s="30" t="s">
        <v>226</v>
      </c>
      <c r="C116" s="31" t="s">
        <v>16</v>
      </c>
      <c r="D116" s="48"/>
      <c r="E116" s="38"/>
      <c r="F116" s="37"/>
      <c r="G116" s="49"/>
      <c r="H116" s="40"/>
      <c r="I116" s="13"/>
    </row>
    <row r="117" customFormat="false" ht="17.25" hidden="false" customHeight="false" outlineLevel="1" collapsed="false">
      <c r="A117" s="35" t="s">
        <v>227</v>
      </c>
      <c r="B117" s="30" t="s">
        <v>228</v>
      </c>
      <c r="C117" s="31" t="s">
        <v>16</v>
      </c>
      <c r="D117" s="48"/>
      <c r="E117" s="38"/>
      <c r="F117" s="37"/>
      <c r="G117" s="49"/>
      <c r="H117" s="40"/>
      <c r="I117" s="13"/>
    </row>
    <row r="118" customFormat="false" ht="39" hidden="false" customHeight="false" outlineLevel="1" collapsed="false">
      <c r="A118" s="35" t="s">
        <v>229</v>
      </c>
      <c r="B118" s="30" t="s">
        <v>230</v>
      </c>
      <c r="C118" s="31" t="s">
        <v>16</v>
      </c>
      <c r="D118" s="48"/>
      <c r="E118" s="38"/>
      <c r="F118" s="37"/>
      <c r="G118" s="49"/>
      <c r="H118" s="40"/>
      <c r="I118" s="13"/>
    </row>
    <row r="119" customFormat="false" ht="39" hidden="false" customHeight="false" outlineLevel="1" collapsed="false">
      <c r="A119" s="35" t="s">
        <v>231</v>
      </c>
      <c r="B119" s="30" t="s">
        <v>232</v>
      </c>
      <c r="C119" s="31" t="s">
        <v>16</v>
      </c>
      <c r="D119" s="48"/>
      <c r="E119" s="38"/>
      <c r="F119" s="37"/>
      <c r="G119" s="49"/>
      <c r="H119" s="40"/>
      <c r="I119" s="13"/>
    </row>
    <row r="120" customFormat="false" ht="17.25" hidden="false" customHeight="false" outlineLevel="1" collapsed="false">
      <c r="A120" s="35" t="s">
        <v>233</v>
      </c>
      <c r="B120" s="30" t="s">
        <v>234</v>
      </c>
      <c r="C120" s="31" t="s">
        <v>13</v>
      </c>
      <c r="D120" s="32" t="n">
        <f aca="false">1/129</f>
        <v>0.00775193798449612</v>
      </c>
      <c r="E120" s="33"/>
      <c r="F120" s="19"/>
      <c r="G120" s="34" t="n">
        <f aca="false">D120*E120</f>
        <v>0</v>
      </c>
      <c r="H120" s="20"/>
      <c r="I120" s="13"/>
    </row>
    <row r="121" customFormat="false" ht="17.25" hidden="false" customHeight="false" outlineLevel="0" collapsed="false">
      <c r="A121" s="54" t="s">
        <v>235</v>
      </c>
      <c r="B121" s="41"/>
      <c r="C121" s="23" t="n">
        <f aca="false">COUNTIF(C122:C126,"B")</f>
        <v>4</v>
      </c>
      <c r="D121" s="24" t="n">
        <f aca="false">SUM(D122:D126)</f>
        <v>0.0193798449612403</v>
      </c>
      <c r="E121" s="50"/>
      <c r="F121" s="42"/>
      <c r="G121" s="51" t="n">
        <f aca="false">SUM(G122:G126)</f>
        <v>0</v>
      </c>
      <c r="H121" s="28"/>
      <c r="I121" s="13"/>
    </row>
    <row r="122" customFormat="false" ht="39" hidden="false" customHeight="false" outlineLevel="1" collapsed="false">
      <c r="A122" s="35" t="s">
        <v>236</v>
      </c>
      <c r="B122" s="30" t="s">
        <v>237</v>
      </c>
      <c r="C122" s="31" t="s">
        <v>13</v>
      </c>
      <c r="D122" s="32" t="n">
        <f aca="false">0.5/129</f>
        <v>0.00387596899224806</v>
      </c>
      <c r="E122" s="33"/>
      <c r="F122" s="19"/>
      <c r="G122" s="34" t="n">
        <f aca="false">D122*E122</f>
        <v>0</v>
      </c>
      <c r="H122" s="20"/>
      <c r="I122" s="13"/>
    </row>
    <row r="123" customFormat="false" ht="26.25" hidden="false" customHeight="false" outlineLevel="1" collapsed="false">
      <c r="A123" s="35" t="s">
        <v>238</v>
      </c>
      <c r="B123" s="30" t="s">
        <v>239</v>
      </c>
      <c r="C123" s="31" t="s">
        <v>13</v>
      </c>
      <c r="D123" s="32" t="n">
        <f aca="false">0.5/129</f>
        <v>0.00387596899224806</v>
      </c>
      <c r="E123" s="33"/>
      <c r="F123" s="19"/>
      <c r="G123" s="34" t="n">
        <f aca="false">D123*E123</f>
        <v>0</v>
      </c>
      <c r="H123" s="20"/>
      <c r="I123" s="13"/>
    </row>
    <row r="124" customFormat="false" ht="105" hidden="false" customHeight="false" outlineLevel="1" collapsed="false">
      <c r="A124" s="35" t="s">
        <v>240</v>
      </c>
      <c r="B124" s="30" t="s">
        <v>241</v>
      </c>
      <c r="C124" s="31" t="s">
        <v>13</v>
      </c>
      <c r="D124" s="32" t="n">
        <f aca="false">1/129</f>
        <v>0.00775193798449612</v>
      </c>
      <c r="E124" s="33"/>
      <c r="F124" s="19"/>
      <c r="G124" s="34" t="n">
        <f aca="false">D124*E124</f>
        <v>0</v>
      </c>
      <c r="H124" s="20"/>
      <c r="I124" s="13"/>
    </row>
    <row r="125" customFormat="false" ht="39" hidden="false" customHeight="false" outlineLevel="1" collapsed="false">
      <c r="A125" s="35" t="s">
        <v>242</v>
      </c>
      <c r="B125" s="30" t="s">
        <v>243</v>
      </c>
      <c r="C125" s="31" t="s">
        <v>16</v>
      </c>
      <c r="D125" s="48"/>
      <c r="E125" s="38"/>
      <c r="F125" s="37"/>
      <c r="G125" s="49"/>
      <c r="H125" s="40"/>
      <c r="I125" s="13"/>
    </row>
    <row r="126" customFormat="false" ht="52.5" hidden="false" customHeight="false" outlineLevel="1" collapsed="false">
      <c r="A126" s="35" t="s">
        <v>244</v>
      </c>
      <c r="B126" s="30" t="s">
        <v>245</v>
      </c>
      <c r="C126" s="31" t="s">
        <v>13</v>
      </c>
      <c r="D126" s="32" t="n">
        <f aca="false">0.5/129</f>
        <v>0.00387596899224806</v>
      </c>
      <c r="E126" s="33"/>
      <c r="F126" s="19"/>
      <c r="G126" s="34" t="n">
        <f aca="false">D126*E126</f>
        <v>0</v>
      </c>
      <c r="H126" s="20"/>
      <c r="I126" s="13"/>
    </row>
    <row r="127" customFormat="false" ht="17.25" hidden="false" customHeight="false" outlineLevel="0" collapsed="false">
      <c r="A127" s="21" t="s">
        <v>246</v>
      </c>
      <c r="B127" s="41"/>
      <c r="C127" s="23" t="n">
        <f aca="false">COUNTIF(C128:C147,"B")</f>
        <v>8</v>
      </c>
      <c r="D127" s="24" t="n">
        <f aca="false">SUM(D128:D147)</f>
        <v>0.0581395348837209</v>
      </c>
      <c r="E127" s="50"/>
      <c r="F127" s="42"/>
      <c r="G127" s="51" t="n">
        <f aca="false">SUM(G128:G147)</f>
        <v>0</v>
      </c>
      <c r="H127" s="28"/>
      <c r="I127" s="13"/>
    </row>
    <row r="128" customFormat="false" ht="52.5" hidden="false" customHeight="false" outlineLevel="1" collapsed="false">
      <c r="A128" s="61" t="s">
        <v>247</v>
      </c>
      <c r="B128" s="30" t="s">
        <v>248</v>
      </c>
      <c r="C128" s="31" t="s">
        <v>16</v>
      </c>
      <c r="D128" s="48"/>
      <c r="E128" s="38"/>
      <c r="F128" s="37"/>
      <c r="G128" s="49"/>
      <c r="H128" s="40"/>
      <c r="I128" s="13"/>
    </row>
    <row r="129" customFormat="false" ht="26.25" hidden="false" customHeight="false" outlineLevel="1" collapsed="false">
      <c r="A129" s="61" t="s">
        <v>249</v>
      </c>
      <c r="B129" s="30" t="s">
        <v>250</v>
      </c>
      <c r="C129" s="31" t="s">
        <v>13</v>
      </c>
      <c r="D129" s="32" t="n">
        <f aca="false">1/129</f>
        <v>0.00775193798449612</v>
      </c>
      <c r="E129" s="33"/>
      <c r="F129" s="19"/>
      <c r="G129" s="34" t="n">
        <f aca="false">D129*E129</f>
        <v>0</v>
      </c>
      <c r="H129" s="20"/>
      <c r="I129" s="13"/>
    </row>
    <row r="130" customFormat="false" ht="26.25" hidden="false" customHeight="false" outlineLevel="1" collapsed="false">
      <c r="A130" s="61" t="s">
        <v>251</v>
      </c>
      <c r="B130" s="30" t="s">
        <v>252</v>
      </c>
      <c r="C130" s="31" t="s">
        <v>16</v>
      </c>
      <c r="D130" s="48"/>
      <c r="E130" s="38"/>
      <c r="F130" s="37"/>
      <c r="G130" s="49"/>
      <c r="H130" s="40"/>
      <c r="I130" s="13"/>
    </row>
    <row r="131" customFormat="false" ht="52.5" hidden="false" customHeight="false" outlineLevel="1" collapsed="false">
      <c r="A131" s="61" t="s">
        <v>253</v>
      </c>
      <c r="B131" s="30" t="s">
        <v>254</v>
      </c>
      <c r="C131" s="31" t="s">
        <v>16</v>
      </c>
      <c r="D131" s="48"/>
      <c r="E131" s="38"/>
      <c r="F131" s="37"/>
      <c r="G131" s="49"/>
      <c r="H131" s="40"/>
      <c r="I131" s="13"/>
    </row>
    <row r="132" customFormat="false" ht="52.5" hidden="false" customHeight="false" outlineLevel="1" collapsed="false">
      <c r="A132" s="61" t="s">
        <v>255</v>
      </c>
      <c r="B132" s="30" t="s">
        <v>256</v>
      </c>
      <c r="C132" s="31" t="s">
        <v>16</v>
      </c>
      <c r="D132" s="48"/>
      <c r="E132" s="38"/>
      <c r="F132" s="37"/>
      <c r="G132" s="49"/>
      <c r="H132" s="40"/>
      <c r="I132" s="13"/>
    </row>
    <row r="133" customFormat="false" ht="26.25" hidden="false" customHeight="false" outlineLevel="1" collapsed="false">
      <c r="A133" s="61" t="s">
        <v>257</v>
      </c>
      <c r="B133" s="30" t="s">
        <v>258</v>
      </c>
      <c r="C133" s="31" t="s">
        <v>13</v>
      </c>
      <c r="D133" s="32" t="n">
        <f aca="false">0.5/129</f>
        <v>0.00387596899224806</v>
      </c>
      <c r="E133" s="33"/>
      <c r="F133" s="19"/>
      <c r="G133" s="34" t="n">
        <f aca="false">D133*E133</f>
        <v>0</v>
      </c>
      <c r="H133" s="20"/>
      <c r="I133" s="13"/>
    </row>
    <row r="134" customFormat="false" ht="66" hidden="false" customHeight="false" outlineLevel="1" collapsed="false">
      <c r="A134" s="61" t="s">
        <v>259</v>
      </c>
      <c r="B134" s="30" t="s">
        <v>260</v>
      </c>
      <c r="C134" s="31" t="s">
        <v>13</v>
      </c>
      <c r="D134" s="32" t="n">
        <f aca="false">1/129</f>
        <v>0.00775193798449612</v>
      </c>
      <c r="E134" s="33"/>
      <c r="F134" s="19"/>
      <c r="G134" s="34" t="n">
        <f aca="false">D134*E134</f>
        <v>0</v>
      </c>
      <c r="H134" s="20"/>
      <c r="I134" s="13"/>
    </row>
    <row r="135" customFormat="false" ht="39" hidden="false" customHeight="false" outlineLevel="1" collapsed="false">
      <c r="A135" s="61" t="s">
        <v>261</v>
      </c>
      <c r="B135" s="30" t="s">
        <v>262</v>
      </c>
      <c r="C135" s="31" t="s">
        <v>16</v>
      </c>
      <c r="D135" s="48"/>
      <c r="E135" s="38"/>
      <c r="F135" s="37"/>
      <c r="G135" s="49"/>
      <c r="H135" s="40"/>
      <c r="I135" s="13"/>
    </row>
    <row r="136" customFormat="false" ht="39" hidden="false" customHeight="false" outlineLevel="1" collapsed="false">
      <c r="A136" s="61" t="s">
        <v>263</v>
      </c>
      <c r="B136" s="30" t="s">
        <v>264</v>
      </c>
      <c r="C136" s="31" t="s">
        <v>16</v>
      </c>
      <c r="D136" s="48"/>
      <c r="E136" s="38"/>
      <c r="F136" s="37"/>
      <c r="G136" s="49"/>
      <c r="H136" s="40"/>
      <c r="I136" s="13"/>
    </row>
    <row r="137" customFormat="false" ht="26.25" hidden="false" customHeight="false" outlineLevel="1" collapsed="false">
      <c r="A137" s="61" t="s">
        <v>265</v>
      </c>
      <c r="B137" s="30" t="s">
        <v>266</v>
      </c>
      <c r="C137" s="31" t="s">
        <v>16</v>
      </c>
      <c r="D137" s="48"/>
      <c r="E137" s="38"/>
      <c r="F137" s="37"/>
      <c r="G137" s="49"/>
      <c r="H137" s="40"/>
      <c r="I137" s="13"/>
    </row>
    <row r="138" customFormat="false" ht="26.25" hidden="false" customHeight="false" outlineLevel="1" collapsed="false">
      <c r="A138" s="61" t="s">
        <v>267</v>
      </c>
      <c r="B138" s="30" t="s">
        <v>268</v>
      </c>
      <c r="C138" s="31" t="s">
        <v>16</v>
      </c>
      <c r="D138" s="48"/>
      <c r="E138" s="38"/>
      <c r="F138" s="37"/>
      <c r="G138" s="49"/>
      <c r="H138" s="40"/>
      <c r="I138" s="13"/>
    </row>
    <row r="139" customFormat="false" ht="26.25" hidden="false" customHeight="false" outlineLevel="1" collapsed="false">
      <c r="A139" s="61" t="s">
        <v>269</v>
      </c>
      <c r="B139" s="30" t="s">
        <v>270</v>
      </c>
      <c r="C139" s="31" t="s">
        <v>13</v>
      </c>
      <c r="D139" s="32" t="n">
        <f aca="false">1/129</f>
        <v>0.00775193798449612</v>
      </c>
      <c r="E139" s="33"/>
      <c r="F139" s="19"/>
      <c r="G139" s="34" t="n">
        <f aca="false">D139*E139</f>
        <v>0</v>
      </c>
      <c r="H139" s="20"/>
      <c r="I139" s="13"/>
    </row>
    <row r="140" customFormat="false" ht="26.25" hidden="false" customHeight="false" outlineLevel="1" collapsed="false">
      <c r="A140" s="61" t="s">
        <v>271</v>
      </c>
      <c r="B140" s="30" t="s">
        <v>272</v>
      </c>
      <c r="C140" s="31" t="s">
        <v>16</v>
      </c>
      <c r="D140" s="48"/>
      <c r="E140" s="38"/>
      <c r="F140" s="37"/>
      <c r="G140" s="49"/>
      <c r="H140" s="40"/>
      <c r="I140" s="13"/>
    </row>
    <row r="141" customFormat="false" ht="39" hidden="false" customHeight="false" outlineLevel="1" collapsed="false">
      <c r="A141" s="61" t="s">
        <v>273</v>
      </c>
      <c r="B141" s="30" t="s">
        <v>274</v>
      </c>
      <c r="C141" s="31" t="s">
        <v>13</v>
      </c>
      <c r="D141" s="32" t="n">
        <f aca="false">1/129</f>
        <v>0.00775193798449612</v>
      </c>
      <c r="E141" s="33"/>
      <c r="F141" s="19"/>
      <c r="G141" s="34" t="n">
        <f aca="false">D141*E141</f>
        <v>0</v>
      </c>
      <c r="H141" s="20"/>
      <c r="I141" s="13"/>
    </row>
    <row r="142" customFormat="false" ht="26.25" hidden="false" customHeight="false" outlineLevel="1" collapsed="false">
      <c r="A142" s="61" t="s">
        <v>275</v>
      </c>
      <c r="B142" s="30" t="s">
        <v>276</v>
      </c>
      <c r="C142" s="31" t="s">
        <v>13</v>
      </c>
      <c r="D142" s="32" t="n">
        <f aca="false">1/129</f>
        <v>0.00775193798449612</v>
      </c>
      <c r="E142" s="33"/>
      <c r="F142" s="19"/>
      <c r="G142" s="34" t="n">
        <f aca="false">D142*E142</f>
        <v>0</v>
      </c>
      <c r="H142" s="20"/>
      <c r="I142" s="13"/>
    </row>
    <row r="143" customFormat="false" ht="26.25" hidden="false" customHeight="false" outlineLevel="1" collapsed="false">
      <c r="A143" s="61" t="s">
        <v>277</v>
      </c>
      <c r="B143" s="30" t="s">
        <v>278</v>
      </c>
      <c r="C143" s="31" t="s">
        <v>16</v>
      </c>
      <c r="D143" s="48"/>
      <c r="E143" s="38"/>
      <c r="F143" s="37"/>
      <c r="G143" s="49"/>
      <c r="H143" s="40"/>
      <c r="I143" s="13"/>
    </row>
    <row r="144" customFormat="false" ht="26.25" hidden="false" customHeight="false" outlineLevel="1" collapsed="false">
      <c r="A144" s="61" t="s">
        <v>279</v>
      </c>
      <c r="B144" s="30" t="s">
        <v>280</v>
      </c>
      <c r="C144" s="31" t="s">
        <v>13</v>
      </c>
      <c r="D144" s="32" t="n">
        <f aca="false">1/129</f>
        <v>0.00775193798449612</v>
      </c>
      <c r="E144" s="33"/>
      <c r="F144" s="19"/>
      <c r="G144" s="34" t="n">
        <f aca="false">D144*E144</f>
        <v>0</v>
      </c>
      <c r="H144" s="20"/>
      <c r="I144" s="13"/>
    </row>
    <row r="145" customFormat="false" ht="26.25" hidden="false" customHeight="false" outlineLevel="1" collapsed="false">
      <c r="A145" s="61" t="s">
        <v>281</v>
      </c>
      <c r="B145" s="30" t="s">
        <v>282</v>
      </c>
      <c r="C145" s="31" t="s">
        <v>16</v>
      </c>
      <c r="D145" s="48"/>
      <c r="E145" s="38"/>
      <c r="F145" s="37"/>
      <c r="G145" s="49"/>
      <c r="H145" s="40"/>
      <c r="I145" s="13"/>
    </row>
    <row r="146" customFormat="false" ht="26.25" hidden="false" customHeight="false" outlineLevel="1" collapsed="false">
      <c r="A146" s="61" t="s">
        <v>283</v>
      </c>
      <c r="B146" s="30" t="s">
        <v>284</v>
      </c>
      <c r="C146" s="31" t="s">
        <v>13</v>
      </c>
      <c r="D146" s="32" t="n">
        <f aca="false">1/129</f>
        <v>0.00775193798449612</v>
      </c>
      <c r="E146" s="33"/>
      <c r="F146" s="19"/>
      <c r="G146" s="34" t="n">
        <f aca="false">D146*E146</f>
        <v>0</v>
      </c>
      <c r="H146" s="20"/>
      <c r="I146" s="13"/>
    </row>
    <row r="147" customFormat="false" ht="52.5" hidden="false" customHeight="false" outlineLevel="1" collapsed="false">
      <c r="A147" s="61" t="s">
        <v>285</v>
      </c>
      <c r="B147" s="30" t="s">
        <v>286</v>
      </c>
      <c r="C147" s="31" t="s">
        <v>16</v>
      </c>
      <c r="D147" s="48"/>
      <c r="E147" s="38"/>
      <c r="F147" s="37"/>
      <c r="G147" s="49"/>
      <c r="H147" s="40"/>
      <c r="I147" s="13"/>
    </row>
    <row r="148" customFormat="false" ht="17.25" hidden="false" customHeight="false" outlineLevel="0" collapsed="false">
      <c r="A148" s="21" t="s">
        <v>287</v>
      </c>
      <c r="B148" s="41"/>
      <c r="C148" s="23" t="n">
        <f aca="false">COUNTIF(C149:C194,"B")</f>
        <v>22</v>
      </c>
      <c r="D148" s="24" t="n">
        <f aca="false">SUM(D149:D194)</f>
        <v>0.131782945736434</v>
      </c>
      <c r="E148" s="50"/>
      <c r="F148" s="42"/>
      <c r="G148" s="51" t="n">
        <f aca="false">SUM(G149:G194)</f>
        <v>0</v>
      </c>
      <c r="H148" s="28"/>
      <c r="I148" s="13"/>
    </row>
    <row r="149" customFormat="false" ht="78.75" hidden="false" customHeight="false" outlineLevel="1" collapsed="false">
      <c r="A149" s="62" t="s">
        <v>288</v>
      </c>
      <c r="B149" s="30" t="s">
        <v>289</v>
      </c>
      <c r="C149" s="31" t="s">
        <v>16</v>
      </c>
      <c r="D149" s="48"/>
      <c r="E149" s="38"/>
      <c r="F149" s="37"/>
      <c r="G149" s="49"/>
      <c r="H149" s="40"/>
      <c r="I149" s="13"/>
    </row>
    <row r="150" customFormat="false" ht="26.25" hidden="false" customHeight="false" outlineLevel="1" collapsed="false">
      <c r="A150" s="62" t="s">
        <v>290</v>
      </c>
      <c r="B150" s="30" t="s">
        <v>291</v>
      </c>
      <c r="C150" s="56" t="s">
        <v>13</v>
      </c>
      <c r="D150" s="32" t="n">
        <f aca="false">1/129</f>
        <v>0.00775193798449612</v>
      </c>
      <c r="E150" s="33"/>
      <c r="F150" s="19"/>
      <c r="G150" s="34" t="n">
        <f aca="false">D150*E150</f>
        <v>0</v>
      </c>
      <c r="H150" s="20"/>
      <c r="I150" s="13"/>
    </row>
    <row r="151" customFormat="false" ht="52.5" hidden="false" customHeight="false" outlineLevel="1" collapsed="false">
      <c r="A151" s="62" t="s">
        <v>292</v>
      </c>
      <c r="B151" s="30" t="s">
        <v>293</v>
      </c>
      <c r="C151" s="56" t="s">
        <v>16</v>
      </c>
      <c r="D151" s="48"/>
      <c r="E151" s="38"/>
      <c r="F151" s="37"/>
      <c r="G151" s="49"/>
      <c r="H151" s="40"/>
      <c r="I151" s="13"/>
    </row>
    <row r="152" customFormat="false" ht="17.25" hidden="false" customHeight="false" outlineLevel="1" collapsed="false">
      <c r="A152" s="62" t="s">
        <v>294</v>
      </c>
      <c r="B152" s="30" t="s">
        <v>295</v>
      </c>
      <c r="C152" s="56" t="s">
        <v>13</v>
      </c>
      <c r="D152" s="32" t="n">
        <f aca="false">1/129</f>
        <v>0.00775193798449612</v>
      </c>
      <c r="E152" s="33"/>
      <c r="F152" s="19"/>
      <c r="G152" s="34" t="n">
        <f aca="false">D152*E152</f>
        <v>0</v>
      </c>
      <c r="H152" s="20"/>
      <c r="I152" s="13"/>
    </row>
    <row r="153" customFormat="false" ht="26.25" hidden="false" customHeight="false" outlineLevel="1" collapsed="false">
      <c r="A153" s="62" t="s">
        <v>296</v>
      </c>
      <c r="B153" s="30" t="s">
        <v>297</v>
      </c>
      <c r="C153" s="56" t="s">
        <v>16</v>
      </c>
      <c r="D153" s="48"/>
      <c r="E153" s="38"/>
      <c r="F153" s="37"/>
      <c r="G153" s="49"/>
      <c r="H153" s="40"/>
      <c r="I153" s="13"/>
    </row>
    <row r="154" customFormat="false" ht="26.25" hidden="false" customHeight="false" outlineLevel="1" collapsed="false">
      <c r="A154" s="62" t="s">
        <v>298</v>
      </c>
      <c r="B154" s="30" t="s">
        <v>299</v>
      </c>
      <c r="C154" s="56" t="s">
        <v>16</v>
      </c>
      <c r="D154" s="48"/>
      <c r="E154" s="38"/>
      <c r="F154" s="37"/>
      <c r="G154" s="49"/>
      <c r="H154" s="40"/>
      <c r="I154" s="13"/>
    </row>
    <row r="155" customFormat="false" ht="26.25" hidden="false" customHeight="false" outlineLevel="1" collapsed="false">
      <c r="A155" s="62" t="s">
        <v>300</v>
      </c>
      <c r="B155" s="30" t="s">
        <v>301</v>
      </c>
      <c r="C155" s="56" t="s">
        <v>16</v>
      </c>
      <c r="D155" s="48"/>
      <c r="E155" s="38"/>
      <c r="F155" s="37"/>
      <c r="G155" s="49"/>
      <c r="H155" s="40"/>
      <c r="I155" s="13"/>
    </row>
    <row r="156" customFormat="false" ht="17.25" hidden="false" customHeight="false" outlineLevel="1" collapsed="false">
      <c r="A156" s="62" t="s">
        <v>302</v>
      </c>
      <c r="B156" s="30" t="s">
        <v>303</v>
      </c>
      <c r="C156" s="56" t="s">
        <v>16</v>
      </c>
      <c r="D156" s="48"/>
      <c r="E156" s="38"/>
      <c r="F156" s="37"/>
      <c r="G156" s="49"/>
      <c r="H156" s="40"/>
      <c r="I156" s="13"/>
    </row>
    <row r="157" customFormat="false" ht="17.25" hidden="false" customHeight="false" outlineLevel="1" collapsed="false">
      <c r="A157" s="62" t="s">
        <v>304</v>
      </c>
      <c r="B157" s="30" t="s">
        <v>305</v>
      </c>
      <c r="C157" s="31" t="s">
        <v>13</v>
      </c>
      <c r="D157" s="32" t="n">
        <f aca="false">0.5/129</f>
        <v>0.00387596899224806</v>
      </c>
      <c r="E157" s="33"/>
      <c r="F157" s="19"/>
      <c r="G157" s="34" t="n">
        <f aca="false">D157*E157</f>
        <v>0</v>
      </c>
      <c r="H157" s="20"/>
      <c r="I157" s="13"/>
    </row>
    <row r="158" customFormat="false" ht="17.25" hidden="false" customHeight="false" outlineLevel="1" collapsed="false">
      <c r="A158" s="62" t="s">
        <v>306</v>
      </c>
      <c r="B158" s="30" t="s">
        <v>307</v>
      </c>
      <c r="C158" s="31" t="s">
        <v>13</v>
      </c>
      <c r="D158" s="32" t="n">
        <f aca="false">0.5/129</f>
        <v>0.00387596899224806</v>
      </c>
      <c r="E158" s="33"/>
      <c r="F158" s="19"/>
      <c r="G158" s="34" t="n">
        <f aca="false">D158*E158</f>
        <v>0</v>
      </c>
      <c r="H158" s="20"/>
      <c r="I158" s="13"/>
    </row>
    <row r="159" customFormat="false" ht="17.25" hidden="false" customHeight="false" outlineLevel="1" collapsed="false">
      <c r="A159" s="62" t="s">
        <v>308</v>
      </c>
      <c r="B159" s="30" t="s">
        <v>309</v>
      </c>
      <c r="C159" s="31" t="s">
        <v>13</v>
      </c>
      <c r="D159" s="32" t="n">
        <f aca="false">0.5/129</f>
        <v>0.00387596899224806</v>
      </c>
      <c r="E159" s="33"/>
      <c r="F159" s="19"/>
      <c r="G159" s="34" t="n">
        <f aca="false">D159*E159</f>
        <v>0</v>
      </c>
      <c r="H159" s="20"/>
      <c r="I159" s="13"/>
    </row>
    <row r="160" customFormat="false" ht="52.5" hidden="false" customHeight="false" outlineLevel="1" collapsed="false">
      <c r="A160" s="62" t="s">
        <v>310</v>
      </c>
      <c r="B160" s="30" t="s">
        <v>311</v>
      </c>
      <c r="C160" s="31" t="s">
        <v>13</v>
      </c>
      <c r="D160" s="32" t="n">
        <f aca="false">1/129</f>
        <v>0.00775193798449612</v>
      </c>
      <c r="E160" s="33"/>
      <c r="F160" s="19"/>
      <c r="G160" s="34" t="n">
        <f aca="false">D160*E160</f>
        <v>0</v>
      </c>
      <c r="H160" s="20"/>
      <c r="I160" s="13"/>
    </row>
    <row r="161" customFormat="false" ht="26.25" hidden="false" customHeight="false" outlineLevel="1" collapsed="false">
      <c r="A161" s="62" t="s">
        <v>312</v>
      </c>
      <c r="B161" s="36" t="s">
        <v>313</v>
      </c>
      <c r="C161" s="31" t="s">
        <v>16</v>
      </c>
      <c r="D161" s="48"/>
      <c r="E161" s="38"/>
      <c r="F161" s="37"/>
      <c r="G161" s="49"/>
      <c r="H161" s="40"/>
      <c r="I161" s="13"/>
    </row>
    <row r="162" customFormat="false" ht="39" hidden="false" customHeight="false" outlineLevel="1" collapsed="false">
      <c r="A162" s="62" t="s">
        <v>314</v>
      </c>
      <c r="B162" s="30" t="s">
        <v>315</v>
      </c>
      <c r="C162" s="31" t="s">
        <v>16</v>
      </c>
      <c r="D162" s="48"/>
      <c r="E162" s="38"/>
      <c r="F162" s="37"/>
      <c r="G162" s="49"/>
      <c r="H162" s="40"/>
      <c r="I162" s="13"/>
    </row>
    <row r="163" customFormat="false" ht="66" hidden="false" customHeight="false" outlineLevel="1" collapsed="false">
      <c r="A163" s="62" t="s">
        <v>316</v>
      </c>
      <c r="B163" s="30" t="s">
        <v>317</v>
      </c>
      <c r="C163" s="31" t="s">
        <v>13</v>
      </c>
      <c r="D163" s="32" t="n">
        <f aca="false">1/129</f>
        <v>0.00775193798449612</v>
      </c>
      <c r="E163" s="33"/>
      <c r="F163" s="19"/>
      <c r="G163" s="34" t="n">
        <f aca="false">D163*E163</f>
        <v>0</v>
      </c>
      <c r="H163" s="20"/>
      <c r="I163" s="13"/>
    </row>
    <row r="164" customFormat="false" ht="39" hidden="false" customHeight="false" outlineLevel="1" collapsed="false">
      <c r="A164" s="62" t="s">
        <v>318</v>
      </c>
      <c r="B164" s="63" t="s">
        <v>319</v>
      </c>
      <c r="C164" s="31" t="s">
        <v>16</v>
      </c>
      <c r="D164" s="48"/>
      <c r="E164" s="38"/>
      <c r="F164" s="37"/>
      <c r="G164" s="49"/>
      <c r="H164" s="40"/>
      <c r="I164" s="13"/>
    </row>
    <row r="165" customFormat="false" ht="158.25" hidden="false" customHeight="false" outlineLevel="1" collapsed="false">
      <c r="A165" s="62" t="s">
        <v>320</v>
      </c>
      <c r="B165" s="63" t="s">
        <v>321</v>
      </c>
      <c r="C165" s="31" t="s">
        <v>13</v>
      </c>
      <c r="D165" s="32" t="n">
        <f aca="false">2/129</f>
        <v>0.0155038759689922</v>
      </c>
      <c r="E165" s="33"/>
      <c r="F165" s="19"/>
      <c r="G165" s="34" t="n">
        <f aca="false">D165*E165</f>
        <v>0</v>
      </c>
      <c r="H165" s="20"/>
      <c r="I165" s="13"/>
    </row>
    <row r="166" customFormat="false" ht="26.25" hidden="false" customHeight="false" outlineLevel="1" collapsed="false">
      <c r="A166" s="62" t="s">
        <v>322</v>
      </c>
      <c r="B166" s="30" t="s">
        <v>323</v>
      </c>
      <c r="C166" s="31" t="s">
        <v>16</v>
      </c>
      <c r="D166" s="48"/>
      <c r="E166" s="38"/>
      <c r="F166" s="37"/>
      <c r="G166" s="49"/>
      <c r="H166" s="40"/>
      <c r="I166" s="13"/>
    </row>
    <row r="167" customFormat="false" ht="66" hidden="false" customHeight="false" outlineLevel="1" collapsed="false">
      <c r="A167" s="62" t="s">
        <v>324</v>
      </c>
      <c r="B167" s="30" t="s">
        <v>325</v>
      </c>
      <c r="C167" s="31" t="s">
        <v>13</v>
      </c>
      <c r="D167" s="32" t="n">
        <f aca="false">0.5/129</f>
        <v>0.00387596899224806</v>
      </c>
      <c r="E167" s="33"/>
      <c r="F167" s="19"/>
      <c r="G167" s="34" t="n">
        <f aca="false">D167*E167</f>
        <v>0</v>
      </c>
      <c r="H167" s="20"/>
      <c r="I167" s="13"/>
    </row>
    <row r="168" customFormat="false" ht="52.5" hidden="false" customHeight="false" outlineLevel="1" collapsed="false">
      <c r="A168" s="62" t="s">
        <v>326</v>
      </c>
      <c r="B168" s="30" t="s">
        <v>327</v>
      </c>
      <c r="C168" s="31" t="s">
        <v>16</v>
      </c>
      <c r="D168" s="48"/>
      <c r="E168" s="38"/>
      <c r="F168" s="37"/>
      <c r="G168" s="49"/>
      <c r="H168" s="40"/>
      <c r="I168" s="13"/>
    </row>
    <row r="169" customFormat="false" ht="39" hidden="false" customHeight="false" outlineLevel="1" collapsed="false">
      <c r="A169" s="62" t="s">
        <v>328</v>
      </c>
      <c r="B169" s="30" t="s">
        <v>329</v>
      </c>
      <c r="C169" s="31" t="s">
        <v>16</v>
      </c>
      <c r="D169" s="48"/>
      <c r="E169" s="38"/>
      <c r="F169" s="37"/>
      <c r="G169" s="49"/>
      <c r="H169" s="40"/>
      <c r="I169" s="13"/>
    </row>
    <row r="170" customFormat="false" ht="39" hidden="false" customHeight="false" outlineLevel="1" collapsed="false">
      <c r="A170" s="62" t="s">
        <v>330</v>
      </c>
      <c r="B170" s="30" t="s">
        <v>331</v>
      </c>
      <c r="C170" s="31" t="s">
        <v>16</v>
      </c>
      <c r="D170" s="48"/>
      <c r="E170" s="38"/>
      <c r="F170" s="37"/>
      <c r="G170" s="49"/>
      <c r="H170" s="40"/>
      <c r="I170" s="13"/>
    </row>
    <row r="171" customFormat="false" ht="26.25" hidden="false" customHeight="false" outlineLevel="1" collapsed="false">
      <c r="A171" s="62" t="s">
        <v>332</v>
      </c>
      <c r="B171" s="30" t="s">
        <v>333</v>
      </c>
      <c r="C171" s="31" t="s">
        <v>13</v>
      </c>
      <c r="D171" s="32" t="n">
        <f aca="false">0.5/129</f>
        <v>0.00387596899224806</v>
      </c>
      <c r="E171" s="33"/>
      <c r="F171" s="19"/>
      <c r="G171" s="34" t="n">
        <f aca="false">D171*E171</f>
        <v>0</v>
      </c>
      <c r="H171" s="20"/>
      <c r="I171" s="13"/>
    </row>
    <row r="172" customFormat="false" ht="105" hidden="false" customHeight="false" outlineLevel="1" collapsed="false">
      <c r="A172" s="62" t="s">
        <v>334</v>
      </c>
      <c r="B172" s="30" t="s">
        <v>335</v>
      </c>
      <c r="C172" s="31" t="s">
        <v>16</v>
      </c>
      <c r="D172" s="48"/>
      <c r="E172" s="38"/>
      <c r="F172" s="37"/>
      <c r="G172" s="49"/>
      <c r="H172" s="40"/>
      <c r="I172" s="13"/>
    </row>
    <row r="173" customFormat="false" ht="17.25" hidden="false" customHeight="false" outlineLevel="1" collapsed="false">
      <c r="A173" s="62" t="s">
        <v>336</v>
      </c>
      <c r="B173" s="30" t="s">
        <v>337</v>
      </c>
      <c r="C173" s="31" t="s">
        <v>13</v>
      </c>
      <c r="D173" s="32" t="n">
        <f aca="false">0.5/129</f>
        <v>0.00387596899224806</v>
      </c>
      <c r="E173" s="33"/>
      <c r="F173" s="19"/>
      <c r="G173" s="34" t="n">
        <f aca="false">D173*E173</f>
        <v>0</v>
      </c>
      <c r="H173" s="20"/>
      <c r="I173" s="13"/>
    </row>
    <row r="174" customFormat="false" ht="26.25" hidden="false" customHeight="false" outlineLevel="1" collapsed="false">
      <c r="A174" s="62" t="s">
        <v>338</v>
      </c>
      <c r="B174" s="30" t="s">
        <v>339</v>
      </c>
      <c r="C174" s="31" t="s">
        <v>16</v>
      </c>
      <c r="D174" s="48"/>
      <c r="E174" s="38"/>
      <c r="F174" s="37"/>
      <c r="G174" s="49"/>
      <c r="H174" s="40"/>
      <c r="I174" s="13"/>
    </row>
    <row r="175" customFormat="false" ht="26.25" hidden="false" customHeight="false" outlineLevel="1" collapsed="false">
      <c r="A175" s="62" t="s">
        <v>340</v>
      </c>
      <c r="B175" s="30" t="s">
        <v>341</v>
      </c>
      <c r="C175" s="31" t="s">
        <v>16</v>
      </c>
      <c r="D175" s="48"/>
      <c r="E175" s="38"/>
      <c r="F175" s="37"/>
      <c r="G175" s="49"/>
      <c r="H175" s="40"/>
      <c r="I175" s="13"/>
    </row>
    <row r="176" customFormat="false" ht="26.25" hidden="false" customHeight="false" outlineLevel="1" collapsed="false">
      <c r="A176" s="62" t="s">
        <v>342</v>
      </c>
      <c r="B176" s="30" t="s">
        <v>343</v>
      </c>
      <c r="C176" s="31" t="s">
        <v>13</v>
      </c>
      <c r="D176" s="32" t="n">
        <f aca="false">0.5/129</f>
        <v>0.00387596899224806</v>
      </c>
      <c r="E176" s="33"/>
      <c r="F176" s="19"/>
      <c r="G176" s="34" t="n">
        <f aca="false">D176*E176</f>
        <v>0</v>
      </c>
      <c r="H176" s="20"/>
      <c r="I176" s="13"/>
    </row>
    <row r="177" customFormat="false" ht="39" hidden="false" customHeight="false" outlineLevel="1" collapsed="false">
      <c r="A177" s="62" t="s">
        <v>344</v>
      </c>
      <c r="B177" s="30" t="s">
        <v>345</v>
      </c>
      <c r="C177" s="31" t="s">
        <v>13</v>
      </c>
      <c r="D177" s="32" t="n">
        <f aca="false">0.5/129</f>
        <v>0.00387596899224806</v>
      </c>
      <c r="E177" s="33"/>
      <c r="F177" s="19"/>
      <c r="G177" s="34" t="n">
        <f aca="false">D177*E177</f>
        <v>0</v>
      </c>
      <c r="H177" s="20"/>
      <c r="I177" s="13"/>
    </row>
    <row r="178" customFormat="false" ht="39" hidden="false" customHeight="false" outlineLevel="1" collapsed="false">
      <c r="A178" s="62" t="s">
        <v>346</v>
      </c>
      <c r="B178" s="30" t="s">
        <v>347</v>
      </c>
      <c r="C178" s="31" t="s">
        <v>16</v>
      </c>
      <c r="D178" s="48"/>
      <c r="E178" s="38"/>
      <c r="F178" s="37"/>
      <c r="G178" s="49"/>
      <c r="H178" s="40"/>
      <c r="I178" s="13"/>
    </row>
    <row r="179" customFormat="false" ht="66" hidden="false" customHeight="false" outlineLevel="1" collapsed="false">
      <c r="A179" s="62" t="s">
        <v>348</v>
      </c>
      <c r="B179" s="30" t="s">
        <v>349</v>
      </c>
      <c r="C179" s="31" t="s">
        <v>16</v>
      </c>
      <c r="D179" s="48"/>
      <c r="E179" s="38"/>
      <c r="F179" s="37"/>
      <c r="G179" s="49"/>
      <c r="H179" s="40"/>
      <c r="I179" s="13"/>
    </row>
    <row r="180" customFormat="false" ht="66" hidden="false" customHeight="false" outlineLevel="1" collapsed="false">
      <c r="A180" s="62" t="s">
        <v>350</v>
      </c>
      <c r="B180" s="30" t="s">
        <v>351</v>
      </c>
      <c r="C180" s="31" t="s">
        <v>13</v>
      </c>
      <c r="D180" s="32" t="n">
        <f aca="false">0.5/129</f>
        <v>0.00387596899224806</v>
      </c>
      <c r="E180" s="33"/>
      <c r="F180" s="19"/>
      <c r="G180" s="34" t="n">
        <f aca="false">D180*E180</f>
        <v>0</v>
      </c>
      <c r="H180" s="20"/>
      <c r="I180" s="13"/>
    </row>
    <row r="181" customFormat="false" ht="17.25" hidden="false" customHeight="false" outlineLevel="1" collapsed="false">
      <c r="A181" s="62" t="s">
        <v>352</v>
      </c>
      <c r="B181" s="30" t="s">
        <v>353</v>
      </c>
      <c r="C181" s="31" t="s">
        <v>16</v>
      </c>
      <c r="D181" s="48"/>
      <c r="E181" s="38"/>
      <c r="F181" s="37"/>
      <c r="G181" s="49"/>
      <c r="H181" s="40"/>
      <c r="I181" s="13"/>
    </row>
    <row r="182" customFormat="false" ht="52.5" hidden="false" customHeight="false" outlineLevel="1" collapsed="false">
      <c r="A182" s="62" t="s">
        <v>354</v>
      </c>
      <c r="B182" s="30" t="s">
        <v>355</v>
      </c>
      <c r="C182" s="31" t="s">
        <v>16</v>
      </c>
      <c r="D182" s="48"/>
      <c r="E182" s="38"/>
      <c r="F182" s="37"/>
      <c r="G182" s="49"/>
      <c r="H182" s="40"/>
      <c r="I182" s="13"/>
    </row>
    <row r="183" customFormat="false" ht="39" hidden="false" customHeight="false" outlineLevel="1" collapsed="false">
      <c r="A183" s="62" t="s">
        <v>356</v>
      </c>
      <c r="B183" s="64" t="s">
        <v>357</v>
      </c>
      <c r="C183" s="31" t="s">
        <v>16</v>
      </c>
      <c r="D183" s="48"/>
      <c r="E183" s="38"/>
      <c r="F183" s="37"/>
      <c r="G183" s="49"/>
      <c r="H183" s="40"/>
      <c r="I183" s="13"/>
    </row>
    <row r="184" customFormat="false" ht="26.25" hidden="false" customHeight="false" outlineLevel="1" collapsed="false">
      <c r="A184" s="62" t="s">
        <v>358</v>
      </c>
      <c r="B184" s="64" t="s">
        <v>359</v>
      </c>
      <c r="C184" s="31" t="s">
        <v>16</v>
      </c>
      <c r="D184" s="48"/>
      <c r="E184" s="38"/>
      <c r="F184" s="37"/>
      <c r="G184" s="49"/>
      <c r="H184" s="40"/>
      <c r="I184" s="13"/>
    </row>
    <row r="185" customFormat="false" ht="39" hidden="false" customHeight="false" outlineLevel="1" collapsed="false">
      <c r="A185" s="62" t="s">
        <v>360</v>
      </c>
      <c r="B185" s="64" t="s">
        <v>361</v>
      </c>
      <c r="C185" s="31" t="s">
        <v>16</v>
      </c>
      <c r="D185" s="48"/>
      <c r="E185" s="38"/>
      <c r="F185" s="37"/>
      <c r="G185" s="49"/>
      <c r="H185" s="40"/>
      <c r="I185" s="13"/>
    </row>
    <row r="186" customFormat="false" ht="26.25" hidden="false" customHeight="false" outlineLevel="1" collapsed="false">
      <c r="A186" s="62" t="s">
        <v>362</v>
      </c>
      <c r="B186" s="30" t="s">
        <v>363</v>
      </c>
      <c r="C186" s="31" t="s">
        <v>13</v>
      </c>
      <c r="D186" s="32" t="n">
        <f aca="false">0.5/129</f>
        <v>0.00387596899224806</v>
      </c>
      <c r="E186" s="33"/>
      <c r="F186" s="19"/>
      <c r="G186" s="34" t="n">
        <f aca="false">D186*E186</f>
        <v>0</v>
      </c>
      <c r="H186" s="20"/>
      <c r="I186" s="13"/>
    </row>
    <row r="187" customFormat="false" ht="17.25" hidden="false" customHeight="false" outlineLevel="1" collapsed="false">
      <c r="A187" s="62" t="s">
        <v>364</v>
      </c>
      <c r="B187" s="30" t="s">
        <v>365</v>
      </c>
      <c r="C187" s="31" t="s">
        <v>13</v>
      </c>
      <c r="D187" s="32" t="n">
        <f aca="false">0.5/129</f>
        <v>0.00387596899224806</v>
      </c>
      <c r="E187" s="33"/>
      <c r="F187" s="19"/>
      <c r="G187" s="34" t="n">
        <f aca="false">D187*E187</f>
        <v>0</v>
      </c>
      <c r="H187" s="20"/>
      <c r="I187" s="13"/>
    </row>
    <row r="188" customFormat="false" ht="39" hidden="false" customHeight="false" outlineLevel="1" collapsed="false">
      <c r="A188" s="62" t="s">
        <v>366</v>
      </c>
      <c r="B188" s="30" t="s">
        <v>367</v>
      </c>
      <c r="C188" s="31" t="s">
        <v>16</v>
      </c>
      <c r="D188" s="48"/>
      <c r="E188" s="38"/>
      <c r="F188" s="37"/>
      <c r="G188" s="49"/>
      <c r="H188" s="40"/>
      <c r="I188" s="13"/>
    </row>
    <row r="189" customFormat="false" ht="39" hidden="false" customHeight="false" outlineLevel="1" collapsed="false">
      <c r="A189" s="62" t="s">
        <v>368</v>
      </c>
      <c r="B189" s="30" t="s">
        <v>369</v>
      </c>
      <c r="C189" s="31" t="s">
        <v>13</v>
      </c>
      <c r="D189" s="32" t="n">
        <f aca="false">0.5/129</f>
        <v>0.00387596899224806</v>
      </c>
      <c r="E189" s="33"/>
      <c r="F189" s="19"/>
      <c r="G189" s="34" t="n">
        <f aca="false">D189*E189</f>
        <v>0</v>
      </c>
      <c r="H189" s="20"/>
      <c r="I189" s="13"/>
    </row>
    <row r="190" customFormat="false" ht="26.25" hidden="false" customHeight="false" outlineLevel="1" collapsed="false">
      <c r="A190" s="62" t="s">
        <v>370</v>
      </c>
      <c r="B190" s="30" t="s">
        <v>371</v>
      </c>
      <c r="C190" s="31" t="s">
        <v>13</v>
      </c>
      <c r="D190" s="32" t="n">
        <f aca="false">1/129</f>
        <v>0.00775193798449612</v>
      </c>
      <c r="E190" s="33"/>
      <c r="F190" s="19"/>
      <c r="G190" s="34" t="n">
        <f aca="false">D190*E190</f>
        <v>0</v>
      </c>
      <c r="H190" s="20"/>
      <c r="I190" s="13"/>
    </row>
    <row r="191" customFormat="false" ht="171" hidden="false" customHeight="false" outlineLevel="1" collapsed="false">
      <c r="A191" s="62" t="s">
        <v>372</v>
      </c>
      <c r="B191" s="30" t="s">
        <v>373</v>
      </c>
      <c r="C191" s="31" t="s">
        <v>13</v>
      </c>
      <c r="D191" s="32" t="n">
        <f aca="false">1/129</f>
        <v>0.00775193798449612</v>
      </c>
      <c r="E191" s="33"/>
      <c r="F191" s="19"/>
      <c r="G191" s="34" t="n">
        <f aca="false">D191*E191</f>
        <v>0</v>
      </c>
      <c r="H191" s="20"/>
      <c r="I191" s="13"/>
    </row>
    <row r="192" customFormat="false" ht="26.25" hidden="false" customHeight="false" outlineLevel="1" collapsed="false">
      <c r="A192" s="62" t="s">
        <v>374</v>
      </c>
      <c r="B192" s="30" t="s">
        <v>375</v>
      </c>
      <c r="C192" s="31" t="s">
        <v>13</v>
      </c>
      <c r="D192" s="32" t="n">
        <f aca="false">1/129</f>
        <v>0.00775193798449612</v>
      </c>
      <c r="E192" s="33"/>
      <c r="F192" s="19"/>
      <c r="G192" s="34" t="n">
        <f aca="false">D192*E192</f>
        <v>0</v>
      </c>
      <c r="H192" s="20"/>
      <c r="I192" s="13"/>
    </row>
    <row r="193" customFormat="false" ht="39" hidden="false" customHeight="false" outlineLevel="1" collapsed="false">
      <c r="A193" s="62" t="s">
        <v>376</v>
      </c>
      <c r="B193" s="30" t="s">
        <v>377</v>
      </c>
      <c r="C193" s="31" t="s">
        <v>13</v>
      </c>
      <c r="D193" s="32" t="n">
        <f aca="false">1/129</f>
        <v>0.00775193798449612</v>
      </c>
      <c r="E193" s="33"/>
      <c r="F193" s="19"/>
      <c r="G193" s="34" t="n">
        <f aca="false">D193*E193</f>
        <v>0</v>
      </c>
      <c r="H193" s="20"/>
      <c r="I193" s="13"/>
    </row>
    <row r="194" customFormat="false" ht="52.5" hidden="false" customHeight="false" outlineLevel="1" collapsed="false">
      <c r="A194" s="62" t="s">
        <v>378</v>
      </c>
      <c r="B194" s="30" t="s">
        <v>379</v>
      </c>
      <c r="C194" s="31" t="s">
        <v>13</v>
      </c>
      <c r="D194" s="32" t="n">
        <f aca="false">1/129</f>
        <v>0.00775193798449612</v>
      </c>
      <c r="E194" s="33"/>
      <c r="F194" s="19"/>
      <c r="G194" s="34" t="n">
        <f aca="false">D194*E194</f>
        <v>0</v>
      </c>
      <c r="H194" s="20"/>
      <c r="I194" s="13"/>
    </row>
    <row r="195" customFormat="false" ht="17.25" hidden="false" customHeight="false" outlineLevel="0" collapsed="false">
      <c r="A195" s="21" t="s">
        <v>380</v>
      </c>
      <c r="B195" s="41"/>
      <c r="C195" s="23" t="n">
        <f aca="false">COUNTIF(C196:C211,"B")</f>
        <v>11</v>
      </c>
      <c r="D195" s="24" t="n">
        <f aca="false">SUM(D196:D211)</f>
        <v>0.108527131782946</v>
      </c>
      <c r="E195" s="50"/>
      <c r="F195" s="42"/>
      <c r="G195" s="51" t="n">
        <f aca="false">SUM(G196:G211)</f>
        <v>0</v>
      </c>
      <c r="H195" s="28"/>
      <c r="I195" s="13"/>
    </row>
    <row r="196" customFormat="false" ht="26.25" hidden="false" customHeight="false" outlineLevel="1" collapsed="false">
      <c r="A196" s="62" t="s">
        <v>381</v>
      </c>
      <c r="B196" s="30" t="s">
        <v>382</v>
      </c>
      <c r="C196" s="31" t="s">
        <v>13</v>
      </c>
      <c r="D196" s="32" t="n">
        <f aca="false">1/129</f>
        <v>0.00775193798449612</v>
      </c>
      <c r="E196" s="33"/>
      <c r="F196" s="19"/>
      <c r="G196" s="34" t="n">
        <f aca="false">D196*E196</f>
        <v>0</v>
      </c>
      <c r="H196" s="20"/>
      <c r="I196" s="13"/>
    </row>
    <row r="197" customFormat="false" ht="26.25" hidden="false" customHeight="false" outlineLevel="1" collapsed="false">
      <c r="A197" s="62" t="s">
        <v>383</v>
      </c>
      <c r="B197" s="30" t="s">
        <v>384</v>
      </c>
      <c r="C197" s="31" t="s">
        <v>16</v>
      </c>
      <c r="D197" s="48"/>
      <c r="E197" s="38"/>
      <c r="F197" s="37"/>
      <c r="G197" s="49"/>
      <c r="H197" s="40"/>
      <c r="I197" s="13"/>
    </row>
    <row r="198" customFormat="false" ht="78.75" hidden="false" customHeight="false" outlineLevel="1" collapsed="false">
      <c r="A198" s="62" t="s">
        <v>385</v>
      </c>
      <c r="B198" s="30" t="s">
        <v>386</v>
      </c>
      <c r="C198" s="31" t="s">
        <v>13</v>
      </c>
      <c r="D198" s="32" t="n">
        <f aca="false">2/129</f>
        <v>0.0155038759689922</v>
      </c>
      <c r="E198" s="33"/>
      <c r="F198" s="19"/>
      <c r="G198" s="34" t="n">
        <f aca="false">D198*E198</f>
        <v>0</v>
      </c>
      <c r="H198" s="20"/>
      <c r="I198" s="13"/>
    </row>
    <row r="199" customFormat="false" ht="39" hidden="false" customHeight="false" outlineLevel="1" collapsed="false">
      <c r="A199" s="62" t="s">
        <v>387</v>
      </c>
      <c r="B199" s="30" t="s">
        <v>388</v>
      </c>
      <c r="C199" s="31" t="s">
        <v>16</v>
      </c>
      <c r="D199" s="48"/>
      <c r="E199" s="38"/>
      <c r="F199" s="37"/>
      <c r="G199" s="49"/>
      <c r="H199" s="40"/>
      <c r="I199" s="13"/>
    </row>
    <row r="200" customFormat="false" ht="26.25" hidden="false" customHeight="false" outlineLevel="1" collapsed="false">
      <c r="A200" s="62" t="s">
        <v>389</v>
      </c>
      <c r="B200" s="30" t="s">
        <v>390</v>
      </c>
      <c r="C200" s="31" t="s">
        <v>16</v>
      </c>
      <c r="D200" s="48"/>
      <c r="E200" s="38"/>
      <c r="F200" s="37"/>
      <c r="G200" s="49"/>
      <c r="H200" s="40"/>
      <c r="I200" s="13"/>
    </row>
    <row r="201" customFormat="false" ht="26.25" hidden="false" customHeight="false" outlineLevel="1" collapsed="false">
      <c r="A201" s="62" t="s">
        <v>391</v>
      </c>
      <c r="B201" s="30" t="s">
        <v>392</v>
      </c>
      <c r="C201" s="56" t="s">
        <v>13</v>
      </c>
      <c r="D201" s="32" t="n">
        <f aca="false">1/129</f>
        <v>0.00775193798449612</v>
      </c>
      <c r="E201" s="33"/>
      <c r="F201" s="19"/>
      <c r="G201" s="34" t="n">
        <f aca="false">D201*E201</f>
        <v>0</v>
      </c>
      <c r="H201" s="20"/>
      <c r="I201" s="13"/>
    </row>
    <row r="202" customFormat="false" ht="52.5" hidden="false" customHeight="false" outlineLevel="1" collapsed="false">
      <c r="A202" s="62" t="s">
        <v>393</v>
      </c>
      <c r="B202" s="30" t="s">
        <v>394</v>
      </c>
      <c r="C202" s="56" t="s">
        <v>13</v>
      </c>
      <c r="D202" s="32" t="n">
        <f aca="false">2/129</f>
        <v>0.0155038759689922</v>
      </c>
      <c r="E202" s="33"/>
      <c r="F202" s="19"/>
      <c r="G202" s="34" t="n">
        <f aca="false">D202*E202</f>
        <v>0</v>
      </c>
      <c r="H202" s="20"/>
      <c r="I202" s="13"/>
    </row>
    <row r="203" customFormat="false" ht="39" hidden="false" customHeight="false" outlineLevel="1" collapsed="false">
      <c r="A203" s="62" t="s">
        <v>395</v>
      </c>
      <c r="B203" s="30" t="s">
        <v>396</v>
      </c>
      <c r="C203" s="31" t="s">
        <v>13</v>
      </c>
      <c r="D203" s="32" t="n">
        <f aca="false">1.5/129</f>
        <v>0.0116279069767442</v>
      </c>
      <c r="E203" s="33"/>
      <c r="F203" s="19"/>
      <c r="G203" s="34" t="n">
        <f aca="false">D203*E203</f>
        <v>0</v>
      </c>
      <c r="H203" s="20"/>
      <c r="I203" s="13"/>
    </row>
    <row r="204" customFormat="false" ht="26.25" hidden="false" customHeight="false" outlineLevel="1" collapsed="false">
      <c r="A204" s="62" t="s">
        <v>397</v>
      </c>
      <c r="B204" s="30" t="s">
        <v>398</v>
      </c>
      <c r="C204" s="31" t="s">
        <v>13</v>
      </c>
      <c r="D204" s="32" t="n">
        <f aca="false">1.5/129</f>
        <v>0.0116279069767442</v>
      </c>
      <c r="E204" s="33"/>
      <c r="F204" s="19"/>
      <c r="G204" s="34" t="n">
        <f aca="false">D204*E204</f>
        <v>0</v>
      </c>
      <c r="H204" s="20"/>
      <c r="I204" s="13"/>
    </row>
    <row r="205" customFormat="false" ht="26.25" hidden="false" customHeight="false" outlineLevel="1" collapsed="false">
      <c r="A205" s="62" t="s">
        <v>399</v>
      </c>
      <c r="B205" s="30" t="s">
        <v>400</v>
      </c>
      <c r="C205" s="31" t="s">
        <v>13</v>
      </c>
      <c r="D205" s="32" t="n">
        <f aca="false">1/129</f>
        <v>0.00775193798449612</v>
      </c>
      <c r="E205" s="33"/>
      <c r="F205" s="19"/>
      <c r="G205" s="34" t="n">
        <f aca="false">D205*E205</f>
        <v>0</v>
      </c>
      <c r="H205" s="20"/>
      <c r="I205" s="13"/>
    </row>
    <row r="206" customFormat="false" ht="26.25" hidden="false" customHeight="false" outlineLevel="1" collapsed="false">
      <c r="A206" s="62" t="s">
        <v>401</v>
      </c>
      <c r="B206" s="63" t="s">
        <v>402</v>
      </c>
      <c r="C206" s="31" t="s">
        <v>16</v>
      </c>
      <c r="D206" s="48"/>
      <c r="E206" s="38"/>
      <c r="F206" s="37"/>
      <c r="G206" s="49"/>
      <c r="H206" s="40"/>
      <c r="I206" s="13"/>
    </row>
    <row r="207" customFormat="false" ht="52.5" hidden="false" customHeight="false" outlineLevel="1" collapsed="false">
      <c r="A207" s="62" t="s">
        <v>403</v>
      </c>
      <c r="B207" s="30" t="s">
        <v>404</v>
      </c>
      <c r="C207" s="31" t="s">
        <v>13</v>
      </c>
      <c r="D207" s="32" t="n">
        <f aca="false">1/129</f>
        <v>0.00775193798449612</v>
      </c>
      <c r="E207" s="33"/>
      <c r="F207" s="19"/>
      <c r="G207" s="34" t="n">
        <f aca="false">D207*E207</f>
        <v>0</v>
      </c>
      <c r="H207" s="20"/>
      <c r="I207" s="13"/>
    </row>
    <row r="208" customFormat="false" ht="78.75" hidden="false" customHeight="false" outlineLevel="1" collapsed="false">
      <c r="A208" s="62" t="s">
        <v>405</v>
      </c>
      <c r="B208" s="30" t="s">
        <v>406</v>
      </c>
      <c r="C208" s="31" t="s">
        <v>13</v>
      </c>
      <c r="D208" s="32" t="n">
        <f aca="false">1/129</f>
        <v>0.00775193798449612</v>
      </c>
      <c r="E208" s="33"/>
      <c r="F208" s="19"/>
      <c r="G208" s="34" t="n">
        <f aca="false">D208*E208</f>
        <v>0</v>
      </c>
      <c r="H208" s="20"/>
      <c r="I208" s="13"/>
    </row>
    <row r="209" customFormat="false" ht="26.25" hidden="false" customHeight="false" outlineLevel="1" collapsed="false">
      <c r="A209" s="62" t="s">
        <v>407</v>
      </c>
      <c r="B209" s="30" t="s">
        <v>408</v>
      </c>
      <c r="C209" s="31" t="s">
        <v>13</v>
      </c>
      <c r="D209" s="32" t="n">
        <f aca="false">1/129</f>
        <v>0.00775193798449612</v>
      </c>
      <c r="E209" s="33"/>
      <c r="F209" s="19"/>
      <c r="G209" s="34" t="n">
        <f aca="false">D209*E209</f>
        <v>0</v>
      </c>
      <c r="H209" s="20"/>
      <c r="I209" s="13"/>
    </row>
    <row r="210" customFormat="false" ht="17.25" hidden="false" customHeight="false" outlineLevel="1" collapsed="false">
      <c r="A210" s="62" t="s">
        <v>409</v>
      </c>
      <c r="B210" s="30" t="s">
        <v>410</v>
      </c>
      <c r="C210" s="31" t="s">
        <v>13</v>
      </c>
      <c r="D210" s="32" t="n">
        <f aca="false">1/129</f>
        <v>0.00775193798449612</v>
      </c>
      <c r="E210" s="33"/>
      <c r="F210" s="19"/>
      <c r="G210" s="34" t="n">
        <f aca="false">D210*E210</f>
        <v>0</v>
      </c>
      <c r="H210" s="20"/>
      <c r="I210" s="13"/>
    </row>
    <row r="211" customFormat="false" ht="26.25" hidden="false" customHeight="false" outlineLevel="1" collapsed="false">
      <c r="A211" s="62" t="s">
        <v>411</v>
      </c>
      <c r="B211" s="30" t="s">
        <v>412</v>
      </c>
      <c r="C211" s="31" t="s">
        <v>16</v>
      </c>
      <c r="D211" s="48"/>
      <c r="E211" s="38"/>
      <c r="F211" s="37"/>
      <c r="G211" s="49"/>
      <c r="H211" s="40"/>
      <c r="I211" s="13"/>
    </row>
    <row r="212" customFormat="false" ht="17.25" hidden="false" customHeight="false" outlineLevel="0" collapsed="false">
      <c r="A212" s="21" t="s">
        <v>413</v>
      </c>
      <c r="B212" s="41"/>
      <c r="C212" s="23" t="n">
        <f aca="false">COUNTIF(C213:C217,"B")</f>
        <v>2</v>
      </c>
      <c r="D212" s="24" t="n">
        <f aca="false">SUM(D213:D217)</f>
        <v>0.0232558139534884</v>
      </c>
      <c r="E212" s="50"/>
      <c r="F212" s="42"/>
      <c r="G212" s="51" t="n">
        <f aca="false">SUM(G213:G217)</f>
        <v>0</v>
      </c>
      <c r="H212" s="28"/>
      <c r="I212" s="13"/>
    </row>
    <row r="213" customFormat="false" ht="26.25" hidden="false" customHeight="false" outlineLevel="1" collapsed="false">
      <c r="A213" s="62" t="s">
        <v>414</v>
      </c>
      <c r="B213" s="65" t="s">
        <v>415</v>
      </c>
      <c r="C213" s="31" t="s">
        <v>16</v>
      </c>
      <c r="D213" s="48"/>
      <c r="E213" s="38"/>
      <c r="F213" s="37"/>
      <c r="G213" s="49"/>
      <c r="H213" s="40"/>
      <c r="I213" s="13"/>
    </row>
    <row r="214" customFormat="false" ht="26.25" hidden="false" customHeight="false" outlineLevel="1" collapsed="false">
      <c r="A214" s="62" t="s">
        <v>416</v>
      </c>
      <c r="B214" s="36" t="s">
        <v>417</v>
      </c>
      <c r="C214" s="31" t="s">
        <v>16</v>
      </c>
      <c r="D214" s="48"/>
      <c r="E214" s="38"/>
      <c r="F214" s="37"/>
      <c r="G214" s="49"/>
      <c r="H214" s="40"/>
      <c r="I214" s="13"/>
    </row>
    <row r="215" customFormat="false" ht="17.25" hidden="false" customHeight="false" outlineLevel="1" collapsed="false">
      <c r="A215" s="62" t="s">
        <v>418</v>
      </c>
      <c r="B215" s="63" t="s">
        <v>419</v>
      </c>
      <c r="C215" s="31" t="s">
        <v>13</v>
      </c>
      <c r="D215" s="32" t="n">
        <f aca="false">2/129</f>
        <v>0.0155038759689922</v>
      </c>
      <c r="E215" s="33"/>
      <c r="F215" s="19"/>
      <c r="G215" s="34" t="n">
        <f aca="false">D215*E215</f>
        <v>0</v>
      </c>
      <c r="H215" s="20"/>
      <c r="I215" s="13"/>
    </row>
    <row r="216" customFormat="false" ht="26.25" hidden="false" customHeight="false" outlineLevel="1" collapsed="false">
      <c r="A216" s="62" t="s">
        <v>420</v>
      </c>
      <c r="B216" s="63" t="s">
        <v>421</v>
      </c>
      <c r="C216" s="31" t="s">
        <v>13</v>
      </c>
      <c r="D216" s="32" t="n">
        <f aca="false">1/129</f>
        <v>0.00775193798449612</v>
      </c>
      <c r="E216" s="33"/>
      <c r="F216" s="19"/>
      <c r="G216" s="34" t="n">
        <f aca="false">D216*E216</f>
        <v>0</v>
      </c>
      <c r="H216" s="20"/>
      <c r="I216" s="13"/>
    </row>
    <row r="217" customFormat="false" ht="39" hidden="false" customHeight="false" outlineLevel="1" collapsed="false">
      <c r="A217" s="62" t="s">
        <v>422</v>
      </c>
      <c r="B217" s="65" t="s">
        <v>423</v>
      </c>
      <c r="C217" s="31" t="s">
        <v>16</v>
      </c>
      <c r="D217" s="48"/>
      <c r="E217" s="38"/>
      <c r="F217" s="37"/>
      <c r="G217" s="49"/>
      <c r="H217" s="40"/>
      <c r="I217" s="13"/>
    </row>
    <row r="218" customFormat="false" ht="17.25" hidden="false" customHeight="false" outlineLevel="0" collapsed="false">
      <c r="A218" s="21" t="s">
        <v>424</v>
      </c>
      <c r="B218" s="41"/>
      <c r="C218" s="23" t="n">
        <f aca="false">COUNTIF(C219:C241,"B")</f>
        <v>12</v>
      </c>
      <c r="D218" s="24" t="n">
        <f aca="false">SUM(D219:D241)</f>
        <v>0.10077519379845</v>
      </c>
      <c r="E218" s="50"/>
      <c r="F218" s="42"/>
      <c r="G218" s="51" t="n">
        <f aca="false">SUM(G219:G241)</f>
        <v>0</v>
      </c>
      <c r="H218" s="28"/>
      <c r="I218" s="13"/>
    </row>
    <row r="219" customFormat="false" ht="39" hidden="false" customHeight="false" outlineLevel="1" collapsed="false">
      <c r="A219" s="62" t="s">
        <v>425</v>
      </c>
      <c r="B219" s="66" t="s">
        <v>426</v>
      </c>
      <c r="C219" s="31" t="s">
        <v>13</v>
      </c>
      <c r="D219" s="32" t="n">
        <f aca="false">2/129</f>
        <v>0.0155038759689922</v>
      </c>
      <c r="E219" s="33"/>
      <c r="F219" s="19"/>
      <c r="G219" s="34" t="n">
        <f aca="false">D219*E219</f>
        <v>0</v>
      </c>
      <c r="H219" s="20"/>
      <c r="I219" s="13"/>
    </row>
    <row r="220" customFormat="false" ht="26.25" hidden="false" customHeight="false" outlineLevel="1" collapsed="false">
      <c r="A220" s="62" t="s">
        <v>427</v>
      </c>
      <c r="B220" s="65" t="s">
        <v>428</v>
      </c>
      <c r="C220" s="31" t="s">
        <v>16</v>
      </c>
      <c r="D220" s="48"/>
      <c r="E220" s="38"/>
      <c r="F220" s="37"/>
      <c r="G220" s="49"/>
      <c r="H220" s="40"/>
      <c r="I220" s="13"/>
    </row>
    <row r="221" customFormat="false" ht="39" hidden="false" customHeight="false" outlineLevel="1" collapsed="false">
      <c r="A221" s="62" t="s">
        <v>429</v>
      </c>
      <c r="B221" s="36" t="s">
        <v>430</v>
      </c>
      <c r="C221" s="31" t="s">
        <v>13</v>
      </c>
      <c r="D221" s="32" t="n">
        <f aca="false">1/129</f>
        <v>0.00775193798449612</v>
      </c>
      <c r="E221" s="33"/>
      <c r="F221" s="19"/>
      <c r="G221" s="34" t="n">
        <f aca="false">D221*E221</f>
        <v>0</v>
      </c>
      <c r="H221" s="20"/>
      <c r="I221" s="13"/>
    </row>
    <row r="222" customFormat="false" ht="39" hidden="false" customHeight="false" outlineLevel="1" collapsed="false">
      <c r="A222" s="62" t="s">
        <v>431</v>
      </c>
      <c r="B222" s="65" t="s">
        <v>432</v>
      </c>
      <c r="C222" s="31" t="s">
        <v>13</v>
      </c>
      <c r="D222" s="32" t="n">
        <f aca="false">1/129</f>
        <v>0.00775193798449612</v>
      </c>
      <c r="E222" s="33"/>
      <c r="F222" s="19"/>
      <c r="G222" s="34" t="n">
        <f aca="false">D222*E222</f>
        <v>0</v>
      </c>
      <c r="H222" s="20"/>
      <c r="I222" s="13"/>
    </row>
    <row r="223" customFormat="false" ht="26.25" hidden="false" customHeight="false" outlineLevel="1" collapsed="false">
      <c r="A223" s="62" t="s">
        <v>433</v>
      </c>
      <c r="B223" s="63" t="s">
        <v>434</v>
      </c>
      <c r="C223" s="31" t="s">
        <v>13</v>
      </c>
      <c r="D223" s="32" t="n">
        <f aca="false">1/129</f>
        <v>0.00775193798449612</v>
      </c>
      <c r="E223" s="33"/>
      <c r="F223" s="19"/>
      <c r="G223" s="34" t="n">
        <f aca="false">D223*E223</f>
        <v>0</v>
      </c>
      <c r="H223" s="20"/>
      <c r="I223" s="13"/>
    </row>
    <row r="224" customFormat="false" ht="26.25" hidden="false" customHeight="false" outlineLevel="1" collapsed="false">
      <c r="A224" s="62" t="s">
        <v>435</v>
      </c>
      <c r="B224" s="65" t="s">
        <v>436</v>
      </c>
      <c r="C224" s="31" t="s">
        <v>16</v>
      </c>
      <c r="D224" s="48"/>
      <c r="E224" s="38"/>
      <c r="F224" s="37"/>
      <c r="G224" s="49"/>
      <c r="H224" s="40"/>
      <c r="I224" s="13"/>
    </row>
    <row r="225" customFormat="false" ht="52.5" hidden="false" customHeight="false" outlineLevel="1" collapsed="false">
      <c r="A225" s="62" t="s">
        <v>437</v>
      </c>
      <c r="B225" s="63" t="s">
        <v>438</v>
      </c>
      <c r="C225" s="31" t="s">
        <v>16</v>
      </c>
      <c r="D225" s="48"/>
      <c r="E225" s="38"/>
      <c r="F225" s="37"/>
      <c r="G225" s="49"/>
      <c r="H225" s="40"/>
      <c r="I225" s="13"/>
    </row>
    <row r="226" customFormat="false" ht="52.5" hidden="false" customHeight="false" outlineLevel="1" collapsed="false">
      <c r="A226" s="62" t="s">
        <v>439</v>
      </c>
      <c r="B226" s="65" t="s">
        <v>440</v>
      </c>
      <c r="C226" s="31" t="s">
        <v>16</v>
      </c>
      <c r="D226" s="48"/>
      <c r="E226" s="38"/>
      <c r="F226" s="37"/>
      <c r="G226" s="49"/>
      <c r="H226" s="40"/>
      <c r="I226" s="13"/>
    </row>
    <row r="227" customFormat="false" ht="26.25" hidden="false" customHeight="false" outlineLevel="1" collapsed="false">
      <c r="A227" s="62" t="s">
        <v>441</v>
      </c>
      <c r="B227" s="65" t="s">
        <v>442</v>
      </c>
      <c r="C227" s="31" t="s">
        <v>16</v>
      </c>
      <c r="D227" s="48"/>
      <c r="E227" s="38"/>
      <c r="F227" s="37"/>
      <c r="G227" s="49"/>
      <c r="H227" s="40"/>
      <c r="I227" s="13"/>
    </row>
    <row r="228" customFormat="false" ht="52.5" hidden="false" customHeight="false" outlineLevel="1" collapsed="false">
      <c r="A228" s="62" t="s">
        <v>443</v>
      </c>
      <c r="B228" s="65" t="s">
        <v>444</v>
      </c>
      <c r="C228" s="31" t="s">
        <v>16</v>
      </c>
      <c r="D228" s="48"/>
      <c r="E228" s="38"/>
      <c r="F228" s="37"/>
      <c r="G228" s="49"/>
      <c r="H228" s="40"/>
      <c r="I228" s="13"/>
    </row>
    <row r="229" customFormat="false" ht="26.25" hidden="false" customHeight="false" outlineLevel="1" collapsed="false">
      <c r="A229" s="62" t="s">
        <v>445</v>
      </c>
      <c r="B229" s="63" t="s">
        <v>446</v>
      </c>
      <c r="C229" s="31" t="s">
        <v>16</v>
      </c>
      <c r="D229" s="48"/>
      <c r="E229" s="38"/>
      <c r="F229" s="37"/>
      <c r="G229" s="49"/>
      <c r="H229" s="40"/>
      <c r="I229" s="13"/>
    </row>
    <row r="230" customFormat="false" ht="26.25" hidden="false" customHeight="false" outlineLevel="1" collapsed="false">
      <c r="A230" s="62" t="s">
        <v>447</v>
      </c>
      <c r="B230" s="65" t="s">
        <v>448</v>
      </c>
      <c r="C230" s="31" t="s">
        <v>13</v>
      </c>
      <c r="D230" s="32" t="n">
        <f aca="false">1/129</f>
        <v>0.00775193798449612</v>
      </c>
      <c r="E230" s="33"/>
      <c r="F230" s="19"/>
      <c r="G230" s="34" t="n">
        <f aca="false">D230*E230</f>
        <v>0</v>
      </c>
      <c r="H230" s="20"/>
      <c r="I230" s="13"/>
    </row>
    <row r="231" customFormat="false" ht="39" hidden="false" customHeight="false" outlineLevel="1" collapsed="false">
      <c r="A231" s="62" t="s">
        <v>449</v>
      </c>
      <c r="B231" s="67" t="s">
        <v>450</v>
      </c>
      <c r="C231" s="31" t="s">
        <v>13</v>
      </c>
      <c r="D231" s="32" t="n">
        <f aca="false">1/129</f>
        <v>0.00775193798449612</v>
      </c>
      <c r="E231" s="33"/>
      <c r="F231" s="19"/>
      <c r="G231" s="34" t="n">
        <f aca="false">D231*E231</f>
        <v>0</v>
      </c>
      <c r="H231" s="20"/>
      <c r="I231" s="13"/>
    </row>
    <row r="232" customFormat="false" ht="52.5" hidden="false" customHeight="false" outlineLevel="1" collapsed="false">
      <c r="A232" s="62" t="s">
        <v>451</v>
      </c>
      <c r="B232" s="65" t="s">
        <v>452</v>
      </c>
      <c r="C232" s="31" t="s">
        <v>13</v>
      </c>
      <c r="D232" s="32" t="n">
        <f aca="false">1/129</f>
        <v>0.00775193798449612</v>
      </c>
      <c r="E232" s="33"/>
      <c r="F232" s="19"/>
      <c r="G232" s="34" t="n">
        <f aca="false">D232*E232</f>
        <v>0</v>
      </c>
      <c r="H232" s="20"/>
      <c r="I232" s="13"/>
    </row>
    <row r="233" customFormat="false" ht="17.25" hidden="false" customHeight="false" outlineLevel="1" collapsed="false">
      <c r="A233" s="62" t="s">
        <v>453</v>
      </c>
      <c r="B233" s="65" t="s">
        <v>454</v>
      </c>
      <c r="C233" s="31" t="s">
        <v>13</v>
      </c>
      <c r="D233" s="32" t="n">
        <f aca="false">1/129</f>
        <v>0.00775193798449612</v>
      </c>
      <c r="E233" s="33"/>
      <c r="F233" s="19"/>
      <c r="G233" s="34" t="n">
        <f aca="false">D233*E233</f>
        <v>0</v>
      </c>
      <c r="H233" s="20"/>
      <c r="I233" s="13"/>
    </row>
    <row r="234" customFormat="false" ht="26.25" hidden="false" customHeight="false" outlineLevel="1" collapsed="false">
      <c r="A234" s="62" t="s">
        <v>455</v>
      </c>
      <c r="B234" s="30" t="s">
        <v>456</v>
      </c>
      <c r="C234" s="31" t="s">
        <v>13</v>
      </c>
      <c r="D234" s="32" t="n">
        <f aca="false">1/129</f>
        <v>0.00775193798449612</v>
      </c>
      <c r="E234" s="33"/>
      <c r="F234" s="19"/>
      <c r="G234" s="34" t="n">
        <f aca="false">D234*E234</f>
        <v>0</v>
      </c>
      <c r="H234" s="20"/>
      <c r="I234" s="13"/>
    </row>
    <row r="235" customFormat="false" ht="92.25" hidden="false" customHeight="false" outlineLevel="1" collapsed="false">
      <c r="A235" s="62" t="s">
        <v>457</v>
      </c>
      <c r="B235" s="36" t="s">
        <v>458</v>
      </c>
      <c r="C235" s="31" t="s">
        <v>13</v>
      </c>
      <c r="D235" s="32" t="n">
        <f aca="false">1/129</f>
        <v>0.00775193798449612</v>
      </c>
      <c r="E235" s="33"/>
      <c r="F235" s="19"/>
      <c r="G235" s="34" t="n">
        <f aca="false">D235*E235</f>
        <v>0</v>
      </c>
      <c r="H235" s="20"/>
      <c r="I235" s="13"/>
    </row>
    <row r="236" customFormat="false" ht="26.25" hidden="false" customHeight="false" outlineLevel="1" collapsed="false">
      <c r="A236" s="62" t="s">
        <v>459</v>
      </c>
      <c r="B236" s="65" t="s">
        <v>460</v>
      </c>
      <c r="C236" s="31" t="s">
        <v>13</v>
      </c>
      <c r="D236" s="32" t="n">
        <f aca="false">1/129</f>
        <v>0.00775193798449612</v>
      </c>
      <c r="E236" s="33"/>
      <c r="F236" s="19"/>
      <c r="G236" s="34" t="n">
        <f aca="false">D236*E236</f>
        <v>0</v>
      </c>
      <c r="H236" s="20"/>
      <c r="I236" s="13"/>
    </row>
    <row r="237" customFormat="false" ht="26.25" hidden="false" customHeight="false" outlineLevel="1" collapsed="false">
      <c r="A237" s="62" t="s">
        <v>461</v>
      </c>
      <c r="B237" s="63" t="s">
        <v>462</v>
      </c>
      <c r="C237" s="31" t="s">
        <v>16</v>
      </c>
      <c r="D237" s="48"/>
      <c r="E237" s="38"/>
      <c r="F237" s="37"/>
      <c r="G237" s="49"/>
      <c r="H237" s="40"/>
      <c r="I237" s="13"/>
    </row>
    <row r="238" customFormat="false" ht="52.5" hidden="false" customHeight="false" outlineLevel="1" collapsed="false">
      <c r="A238" s="62" t="s">
        <v>463</v>
      </c>
      <c r="B238" s="63" t="s">
        <v>464</v>
      </c>
      <c r="C238" s="31" t="s">
        <v>16</v>
      </c>
      <c r="D238" s="48"/>
      <c r="E238" s="38"/>
      <c r="F238" s="37"/>
      <c r="G238" s="49"/>
      <c r="H238" s="40"/>
      <c r="I238" s="13"/>
    </row>
    <row r="239" customFormat="false" ht="52.5" hidden="false" customHeight="false" outlineLevel="1" collapsed="false">
      <c r="A239" s="62" t="s">
        <v>465</v>
      </c>
      <c r="B239" s="63" t="s">
        <v>466</v>
      </c>
      <c r="C239" s="31" t="s">
        <v>16</v>
      </c>
      <c r="D239" s="48"/>
      <c r="E239" s="38"/>
      <c r="F239" s="37"/>
      <c r="G239" s="49"/>
      <c r="H239" s="40"/>
      <c r="I239" s="13"/>
    </row>
    <row r="240" customFormat="false" ht="52.5" hidden="false" customHeight="false" outlineLevel="1" collapsed="false">
      <c r="A240" s="62" t="s">
        <v>467</v>
      </c>
      <c r="B240" s="63" t="s">
        <v>468</v>
      </c>
      <c r="C240" s="31" t="s">
        <v>16</v>
      </c>
      <c r="D240" s="48"/>
      <c r="E240" s="38"/>
      <c r="F240" s="37"/>
      <c r="G240" s="49"/>
      <c r="H240" s="40"/>
      <c r="I240" s="13"/>
    </row>
    <row r="241" customFormat="false" ht="39" hidden="false" customHeight="false" outlineLevel="1" collapsed="false">
      <c r="A241" s="62" t="s">
        <v>469</v>
      </c>
      <c r="B241" s="63" t="s">
        <v>470</v>
      </c>
      <c r="C241" s="31" t="s">
        <v>13</v>
      </c>
      <c r="D241" s="32" t="n">
        <f aca="false">1/129</f>
        <v>0.00775193798449612</v>
      </c>
      <c r="E241" s="33"/>
      <c r="F241" s="19"/>
      <c r="G241" s="34" t="n">
        <f aca="false">D241*E241</f>
        <v>0</v>
      </c>
      <c r="H241" s="20"/>
      <c r="I241" s="13"/>
    </row>
    <row r="242" customFormat="false" ht="17.25" hidden="false" customHeight="false" outlineLevel="0" collapsed="false">
      <c r="A242" s="21" t="s">
        <v>471</v>
      </c>
      <c r="B242" s="68"/>
      <c r="C242" s="23" t="n">
        <f aca="false">COUNTIF(C243:C245,"B")</f>
        <v>3</v>
      </c>
      <c r="D242" s="24" t="n">
        <f aca="false">SUM(D243:D245)</f>
        <v>0.0542635658914729</v>
      </c>
      <c r="E242" s="50"/>
      <c r="F242" s="42"/>
      <c r="G242" s="51" t="n">
        <f aca="false">SUM(G243:G245)</f>
        <v>0</v>
      </c>
      <c r="H242" s="28"/>
      <c r="I242" s="13"/>
    </row>
    <row r="243" customFormat="false" ht="39" hidden="false" customHeight="false" outlineLevel="1" collapsed="false">
      <c r="A243" s="69" t="s">
        <v>472</v>
      </c>
      <c r="B243" s="65" t="s">
        <v>473</v>
      </c>
      <c r="C243" s="31" t="s">
        <v>13</v>
      </c>
      <c r="D243" s="32" t="n">
        <f aca="false">3/129</f>
        <v>0.0232558139534884</v>
      </c>
      <c r="E243" s="33"/>
      <c r="F243" s="19"/>
      <c r="G243" s="34" t="n">
        <f aca="false">D243*E243</f>
        <v>0</v>
      </c>
      <c r="H243" s="20"/>
      <c r="I243" s="13"/>
    </row>
    <row r="244" customFormat="false" ht="26.25" hidden="false" customHeight="false" outlineLevel="1" collapsed="false">
      <c r="A244" s="69" t="s">
        <v>474</v>
      </c>
      <c r="B244" s="70" t="s">
        <v>475</v>
      </c>
      <c r="C244" s="31" t="s">
        <v>13</v>
      </c>
      <c r="D244" s="32" t="n">
        <f aca="false">2/129</f>
        <v>0.0155038759689922</v>
      </c>
      <c r="E244" s="33"/>
      <c r="F244" s="19"/>
      <c r="G244" s="34" t="n">
        <f aca="false">D244*E244</f>
        <v>0</v>
      </c>
      <c r="H244" s="20"/>
      <c r="I244" s="13"/>
    </row>
    <row r="245" customFormat="false" ht="17.25" hidden="false" customHeight="false" outlineLevel="1" collapsed="false">
      <c r="A245" s="69" t="s">
        <v>476</v>
      </c>
      <c r="B245" s="70" t="s">
        <v>477</v>
      </c>
      <c r="C245" s="31" t="s">
        <v>13</v>
      </c>
      <c r="D245" s="32" t="n">
        <f aca="false">2/129</f>
        <v>0.0155038759689922</v>
      </c>
      <c r="E245" s="33"/>
      <c r="F245" s="19"/>
      <c r="G245" s="34" t="n">
        <f aca="false">D245*E245</f>
        <v>0</v>
      </c>
      <c r="H245" s="20"/>
      <c r="I245" s="13"/>
    </row>
    <row r="246" customFormat="false" ht="17.25" hidden="false" customHeight="false" outlineLevel="0" collapsed="false">
      <c r="A246" s="21" t="s">
        <v>478</v>
      </c>
      <c r="B246" s="68"/>
      <c r="C246" s="23" t="n">
        <f aca="false">COUNTIF(C247:C256,"B")</f>
        <v>7</v>
      </c>
      <c r="D246" s="24" t="n">
        <f aca="false">SUM(D247:D256)</f>
        <v>0.0697674418604651</v>
      </c>
      <c r="E246" s="50"/>
      <c r="F246" s="42"/>
      <c r="G246" s="51" t="n">
        <f aca="false">SUM(G247:G256)</f>
        <v>0</v>
      </c>
      <c r="H246" s="28"/>
      <c r="I246" s="13"/>
    </row>
    <row r="247" customFormat="false" ht="39" hidden="false" customHeight="false" outlineLevel="1" collapsed="false">
      <c r="A247" s="62" t="s">
        <v>479</v>
      </c>
      <c r="B247" s="63" t="s">
        <v>480</v>
      </c>
      <c r="C247" s="31" t="s">
        <v>13</v>
      </c>
      <c r="D247" s="32" t="n">
        <f aca="false">1.5/129</f>
        <v>0.0116279069767442</v>
      </c>
      <c r="E247" s="33"/>
      <c r="F247" s="19"/>
      <c r="G247" s="34" t="n">
        <f aca="false">D247*E247</f>
        <v>0</v>
      </c>
      <c r="H247" s="20"/>
      <c r="I247" s="13"/>
    </row>
    <row r="248" customFormat="false" ht="66" hidden="false" customHeight="false" outlineLevel="1" collapsed="false">
      <c r="A248" s="62" t="s">
        <v>481</v>
      </c>
      <c r="B248" s="65" t="s">
        <v>482</v>
      </c>
      <c r="C248" s="31" t="s">
        <v>13</v>
      </c>
      <c r="D248" s="32" t="n">
        <f aca="false">1.5/129</f>
        <v>0.0116279069767442</v>
      </c>
      <c r="E248" s="33"/>
      <c r="F248" s="19"/>
      <c r="G248" s="34" t="n">
        <f aca="false">D248*E248</f>
        <v>0</v>
      </c>
      <c r="H248" s="20"/>
      <c r="I248" s="13"/>
    </row>
    <row r="249" customFormat="false" ht="52.5" hidden="false" customHeight="false" outlineLevel="1" collapsed="false">
      <c r="A249" s="62" t="s">
        <v>483</v>
      </c>
      <c r="B249" s="63" t="s">
        <v>484</v>
      </c>
      <c r="C249" s="60" t="s">
        <v>16</v>
      </c>
      <c r="D249" s="48"/>
      <c r="E249" s="38"/>
      <c r="F249" s="37"/>
      <c r="G249" s="49"/>
      <c r="H249" s="40"/>
      <c r="I249" s="13"/>
    </row>
    <row r="250" customFormat="false" ht="158.25" hidden="false" customHeight="false" outlineLevel="1" collapsed="false">
      <c r="A250" s="62" t="s">
        <v>485</v>
      </c>
      <c r="B250" s="30" t="s">
        <v>486</v>
      </c>
      <c r="C250" s="31" t="s">
        <v>13</v>
      </c>
      <c r="D250" s="32" t="n">
        <f aca="false">1.5/129</f>
        <v>0.0116279069767442</v>
      </c>
      <c r="E250" s="33"/>
      <c r="F250" s="19"/>
      <c r="G250" s="34" t="n">
        <f aca="false">D250*E250</f>
        <v>0</v>
      </c>
      <c r="H250" s="20"/>
      <c r="I250" s="13"/>
    </row>
    <row r="251" customFormat="false" ht="66" hidden="false" customHeight="false" outlineLevel="1" collapsed="false">
      <c r="A251" s="62" t="s">
        <v>487</v>
      </c>
      <c r="B251" s="30" t="s">
        <v>488</v>
      </c>
      <c r="C251" s="31" t="s">
        <v>13</v>
      </c>
      <c r="D251" s="32" t="n">
        <f aca="false">1.5/129</f>
        <v>0.0116279069767442</v>
      </c>
      <c r="E251" s="33"/>
      <c r="F251" s="19"/>
      <c r="G251" s="34" t="n">
        <f aca="false">D251*E251</f>
        <v>0</v>
      </c>
      <c r="H251" s="20"/>
      <c r="I251" s="13"/>
    </row>
    <row r="252" customFormat="false" ht="52.5" hidden="false" customHeight="false" outlineLevel="1" collapsed="false">
      <c r="A252" s="62" t="s">
        <v>489</v>
      </c>
      <c r="B252" s="30" t="s">
        <v>490</v>
      </c>
      <c r="C252" s="31" t="s">
        <v>16</v>
      </c>
      <c r="D252" s="48"/>
      <c r="E252" s="38"/>
      <c r="F252" s="37"/>
      <c r="G252" s="49"/>
      <c r="H252" s="40"/>
      <c r="I252" s="13"/>
    </row>
    <row r="253" customFormat="false" ht="39" hidden="false" customHeight="false" outlineLevel="1" collapsed="false">
      <c r="A253" s="62" t="s">
        <v>491</v>
      </c>
      <c r="B253" s="63" t="s">
        <v>492</v>
      </c>
      <c r="C253" s="31" t="s">
        <v>16</v>
      </c>
      <c r="D253" s="48"/>
      <c r="E253" s="38"/>
      <c r="F253" s="37"/>
      <c r="G253" s="49"/>
      <c r="H253" s="40"/>
      <c r="I253" s="13"/>
    </row>
    <row r="254" s="44" customFormat="true" ht="17.25" hidden="false" customHeight="false" outlineLevel="1" collapsed="false">
      <c r="A254" s="62" t="s">
        <v>493</v>
      </c>
      <c r="B254" s="63" t="s">
        <v>494</v>
      </c>
      <c r="C254" s="60" t="s">
        <v>13</v>
      </c>
      <c r="D254" s="32" t="n">
        <f aca="false">1/129</f>
        <v>0.00775193798449612</v>
      </c>
      <c r="E254" s="33"/>
      <c r="F254" s="19"/>
      <c r="G254" s="34" t="n">
        <f aca="false">D254*E254</f>
        <v>0</v>
      </c>
      <c r="H254" s="20"/>
      <c r="I254" s="13"/>
    </row>
    <row r="255" s="44" customFormat="true" ht="26.25" hidden="false" customHeight="false" outlineLevel="1" collapsed="false">
      <c r="A255" s="62" t="s">
        <v>495</v>
      </c>
      <c r="B255" s="30" t="s">
        <v>496</v>
      </c>
      <c r="C255" s="31" t="s">
        <v>13</v>
      </c>
      <c r="D255" s="32" t="n">
        <f aca="false">1/129</f>
        <v>0.00775193798449612</v>
      </c>
      <c r="E255" s="33"/>
      <c r="F255" s="19"/>
      <c r="G255" s="34" t="n">
        <f aca="false">D255*E255</f>
        <v>0</v>
      </c>
      <c r="H255" s="20"/>
      <c r="I255" s="13"/>
    </row>
    <row r="256" customFormat="false" ht="66" hidden="false" customHeight="false" outlineLevel="1" collapsed="false">
      <c r="A256" s="62" t="s">
        <v>497</v>
      </c>
      <c r="B256" s="30" t="s">
        <v>498</v>
      </c>
      <c r="C256" s="31" t="s">
        <v>13</v>
      </c>
      <c r="D256" s="32" t="n">
        <f aca="false">1/129</f>
        <v>0.00775193798449612</v>
      </c>
      <c r="E256" s="33"/>
      <c r="F256" s="19"/>
      <c r="G256" s="34" t="n">
        <f aca="false">D256*E256</f>
        <v>0</v>
      </c>
      <c r="H256" s="20"/>
      <c r="I256" s="13"/>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c r="BJ256" s="44"/>
      <c r="BK256" s="44"/>
      <c r="BL256" s="44"/>
    </row>
    <row r="257" customFormat="false" ht="17.25" hidden="false" customHeight="false" outlineLevel="0" collapsed="false">
      <c r="A257" s="71" t="s">
        <v>499</v>
      </c>
      <c r="B257" s="72" t="s">
        <v>500</v>
      </c>
      <c r="E257" s="73"/>
      <c r="F257" s="74"/>
      <c r="G257" s="75" t="n">
        <f aca="false">SUM(G5,G8,G24,G35,G48,G71,G75,G91,G104,G121,G127,G148,G195,G212,G218,G242,G246)</f>
        <v>0</v>
      </c>
      <c r="H257" s="75"/>
      <c r="I257" s="76"/>
    </row>
    <row r="258" customFormat="false" ht="12.75" hidden="false" customHeight="false" outlineLevel="0" collapsed="false">
      <c r="A258" s="71" t="s">
        <v>501</v>
      </c>
      <c r="B258" s="77" t="s">
        <v>502</v>
      </c>
    </row>
    <row r="259" customFormat="false" ht="12.75" hidden="false" customHeight="false" outlineLevel="0" collapsed="false">
      <c r="A259" s="44" t="s">
        <v>503</v>
      </c>
      <c r="B259" s="77" t="s">
        <v>504</v>
      </c>
    </row>
    <row r="260" customFormat="false" ht="12.75" hidden="false" customHeight="false" outlineLevel="0" collapsed="false">
      <c r="A260" s="44" t="s">
        <v>505</v>
      </c>
      <c r="B260" s="77" t="s">
        <v>506</v>
      </c>
    </row>
    <row r="261" customFormat="false" ht="12.75" hidden="false" customHeight="false" outlineLevel="0" collapsed="false">
      <c r="A261" s="44" t="s">
        <v>507</v>
      </c>
      <c r="B261" s="77" t="s">
        <v>508</v>
      </c>
    </row>
  </sheetData>
  <sheetProtection algorithmName="SHA-512" hashValue="rUzi6cZazwNZoT7yo8BG1muhPkcB87Yzj0XpAzZVpy4bF/jRa3Hra+b/MbOwlnH36R1kzCwp4XAEZrVSCE9CrQ==" saltValue="K5+Lxlsqu3nbfr5EwbF63Q==" spinCount="100000" sheet="true" objects="true" scenarios="true"/>
  <mergeCells count="5">
    <mergeCell ref="A1:C1"/>
    <mergeCell ref="A2:B3"/>
    <mergeCell ref="C2:C3"/>
    <mergeCell ref="D2:D3"/>
    <mergeCell ref="E2:H2"/>
  </mergeCells>
  <conditionalFormatting sqref="E252:E253">
    <cfRule type="notContainsText" priority="2" operator="notContains" aboveAverage="0" equalAverage="0" bottom="0" percent="0" rank="0" text="ja" dxfId="0">
      <formula>ISERROR(SEARCH("ja",E252))</formula>
    </cfRule>
    <cfRule type="containsText" priority="3" operator="containsText" aboveAverage="0" equalAverage="0" bottom="0" percent="0" rank="0" text="Ja" dxfId="1">
      <formula>NOT(ISERROR(SEARCH("Ja",E252)))</formula>
    </cfRule>
  </conditionalFormatting>
  <conditionalFormatting sqref="E249">
    <cfRule type="notContainsText" priority="4" operator="notContains" aboveAverage="0" equalAverage="0" bottom="0" percent="0" rank="0" text="ja" dxfId="2">
      <formula>ISERROR(SEARCH("ja",E249))</formula>
    </cfRule>
    <cfRule type="containsText" priority="5" operator="containsText" aboveAverage="0" equalAverage="0" bottom="0" percent="0" rank="0" text="Ja" dxfId="3">
      <formula>NOT(ISERROR(SEARCH("Ja",E249)))</formula>
    </cfRule>
  </conditionalFormatting>
  <conditionalFormatting sqref="E237:E240">
    <cfRule type="notContainsText" priority="6" operator="notContains" aboveAverage="0" equalAverage="0" bottom="0" percent="0" rank="0" text="ja" dxfId="4">
      <formula>ISERROR(SEARCH("ja",E237))</formula>
    </cfRule>
    <cfRule type="containsText" priority="7" operator="containsText" aboveAverage="0" equalAverage="0" bottom="0" percent="0" rank="0" text="Ja" dxfId="5">
      <formula>NOT(ISERROR(SEARCH("Ja",E237)))</formula>
    </cfRule>
  </conditionalFormatting>
  <conditionalFormatting sqref="E224:E229">
    <cfRule type="notContainsText" priority="8" operator="notContains" aboveAverage="0" equalAverage="0" bottom="0" percent="0" rank="0" text="ja" dxfId="6">
      <formula>ISERROR(SEARCH("ja",E224))</formula>
    </cfRule>
    <cfRule type="containsText" priority="9" operator="containsText" aboveAverage="0" equalAverage="0" bottom="0" percent="0" rank="0" text="Ja" dxfId="7">
      <formula>NOT(ISERROR(SEARCH("Ja",E224)))</formula>
    </cfRule>
  </conditionalFormatting>
  <conditionalFormatting sqref="E220">
    <cfRule type="notContainsText" priority="10" operator="notContains" aboveAverage="0" equalAverage="0" bottom="0" percent="0" rank="0" text="ja" dxfId="8">
      <formula>ISERROR(SEARCH("ja",E220))</formula>
    </cfRule>
    <cfRule type="containsText" priority="11" operator="containsText" aboveAverage="0" equalAverage="0" bottom="0" percent="0" rank="0" text="Ja" dxfId="9">
      <formula>NOT(ISERROR(SEARCH("Ja",E220)))</formula>
    </cfRule>
  </conditionalFormatting>
  <conditionalFormatting sqref="E217">
    <cfRule type="notContainsText" priority="12" operator="notContains" aboveAverage="0" equalAverage="0" bottom="0" percent="0" rank="0" text="ja" dxfId="10">
      <formula>ISERROR(SEARCH("ja",E217))</formula>
    </cfRule>
    <cfRule type="containsText" priority="13" operator="containsText" aboveAverage="0" equalAverage="0" bottom="0" percent="0" rank="0" text="Ja" dxfId="11">
      <formula>NOT(ISERROR(SEARCH("Ja",E217)))</formula>
    </cfRule>
  </conditionalFormatting>
  <conditionalFormatting sqref="E213:E214">
    <cfRule type="notContainsText" priority="14" operator="notContains" aboveAverage="0" equalAverage="0" bottom="0" percent="0" rank="0" text="ja" dxfId="12">
      <formula>ISERROR(SEARCH("ja",E213))</formula>
    </cfRule>
    <cfRule type="containsText" priority="15" operator="containsText" aboveAverage="0" equalAverage="0" bottom="0" percent="0" rank="0" text="Ja" dxfId="13">
      <formula>NOT(ISERROR(SEARCH("Ja",E213)))</formula>
    </cfRule>
  </conditionalFormatting>
  <conditionalFormatting sqref="E211">
    <cfRule type="notContainsText" priority="16" operator="notContains" aboveAverage="0" equalAverage="0" bottom="0" percent="0" rank="0" text="ja" dxfId="14">
      <formula>ISERROR(SEARCH("ja",E211))</formula>
    </cfRule>
    <cfRule type="containsText" priority="17" operator="containsText" aboveAverage="0" equalAverage="0" bottom="0" percent="0" rank="0" text="Ja" dxfId="15">
      <formula>NOT(ISERROR(SEARCH("Ja",E211)))</formula>
    </cfRule>
  </conditionalFormatting>
  <conditionalFormatting sqref="E206">
    <cfRule type="notContainsText" priority="18" operator="notContains" aboveAverage="0" equalAverage="0" bottom="0" percent="0" rank="0" text="ja" dxfId="16">
      <formula>ISERROR(SEARCH("ja",E206))</formula>
    </cfRule>
    <cfRule type="containsText" priority="19" operator="containsText" aboveAverage="0" equalAverage="0" bottom="0" percent="0" rank="0" text="Ja" dxfId="17">
      <formula>NOT(ISERROR(SEARCH("Ja",E206)))</formula>
    </cfRule>
  </conditionalFormatting>
  <conditionalFormatting sqref="E199:E200">
    <cfRule type="notContainsText" priority="20" operator="notContains" aboveAverage="0" equalAverage="0" bottom="0" percent="0" rank="0" text="ja" dxfId="18">
      <formula>ISERROR(SEARCH("ja",E199))</formula>
    </cfRule>
    <cfRule type="containsText" priority="21" operator="containsText" aboveAverage="0" equalAverage="0" bottom="0" percent="0" rank="0" text="Ja" dxfId="19">
      <formula>NOT(ISERROR(SEARCH("Ja",E199)))</formula>
    </cfRule>
  </conditionalFormatting>
  <conditionalFormatting sqref="E197">
    <cfRule type="notContainsText" priority="22" operator="notContains" aboveAverage="0" equalAverage="0" bottom="0" percent="0" rank="0" text="ja" dxfId="20">
      <formula>ISERROR(SEARCH("ja",E197))</formula>
    </cfRule>
    <cfRule type="containsText" priority="23" operator="containsText" aboveAverage="0" equalAverage="0" bottom="0" percent="0" rank="0" text="Ja" dxfId="21">
      <formula>NOT(ISERROR(SEARCH("Ja",E197)))</formula>
    </cfRule>
  </conditionalFormatting>
  <conditionalFormatting sqref="E188">
    <cfRule type="notContainsText" priority="24" operator="notContains" aboveAverage="0" equalAverage="0" bottom="0" percent="0" rank="0" text="ja" dxfId="22">
      <formula>ISERROR(SEARCH("ja",E188))</formula>
    </cfRule>
    <cfRule type="containsText" priority="25" operator="containsText" aboveAverage="0" equalAverage="0" bottom="0" percent="0" rank="0" text="Ja" dxfId="23">
      <formula>NOT(ISERROR(SEARCH("Ja",E188)))</formula>
    </cfRule>
  </conditionalFormatting>
  <conditionalFormatting sqref="E181:E185">
    <cfRule type="notContainsText" priority="26" operator="notContains" aboveAverage="0" equalAverage="0" bottom="0" percent="0" rank="0" text="ja" dxfId="24">
      <formula>ISERROR(SEARCH("ja",E181))</formula>
    </cfRule>
    <cfRule type="containsText" priority="27" operator="containsText" aboveAverage="0" equalAverage="0" bottom="0" percent="0" rank="0" text="Ja" dxfId="25">
      <formula>NOT(ISERROR(SEARCH("Ja",E181)))</formula>
    </cfRule>
  </conditionalFormatting>
  <conditionalFormatting sqref="E178:E179">
    <cfRule type="notContainsText" priority="28" operator="notContains" aboveAverage="0" equalAverage="0" bottom="0" percent="0" rank="0" text="ja" dxfId="26">
      <formula>ISERROR(SEARCH("ja",E178))</formula>
    </cfRule>
    <cfRule type="containsText" priority="29" operator="containsText" aboveAverage="0" equalAverage="0" bottom="0" percent="0" rank="0" text="Ja" dxfId="27">
      <formula>NOT(ISERROR(SEARCH("Ja",E178)))</formula>
    </cfRule>
  </conditionalFormatting>
  <conditionalFormatting sqref="E174:E175">
    <cfRule type="notContainsText" priority="30" operator="notContains" aboveAverage="0" equalAverage="0" bottom="0" percent="0" rank="0" text="ja" dxfId="28">
      <formula>ISERROR(SEARCH("ja",E174))</formula>
    </cfRule>
    <cfRule type="containsText" priority="31" operator="containsText" aboveAverage="0" equalAverage="0" bottom="0" percent="0" rank="0" text="Ja" dxfId="29">
      <formula>NOT(ISERROR(SEARCH("Ja",E174)))</formula>
    </cfRule>
  </conditionalFormatting>
  <conditionalFormatting sqref="E172">
    <cfRule type="notContainsText" priority="32" operator="notContains" aboveAverage="0" equalAverage="0" bottom="0" percent="0" rank="0" text="ja" dxfId="30">
      <formula>ISERROR(SEARCH("ja",E172))</formula>
    </cfRule>
    <cfRule type="containsText" priority="33" operator="containsText" aboveAverage="0" equalAverage="0" bottom="0" percent="0" rank="0" text="Ja" dxfId="31">
      <formula>NOT(ISERROR(SEARCH("Ja",E172)))</formula>
    </cfRule>
  </conditionalFormatting>
  <conditionalFormatting sqref="E168:E170">
    <cfRule type="notContainsText" priority="34" operator="notContains" aboveAverage="0" equalAverage="0" bottom="0" percent="0" rank="0" text="ja" dxfId="32">
      <formula>ISERROR(SEARCH("ja",E168))</formula>
    </cfRule>
    <cfRule type="containsText" priority="35" operator="containsText" aboveAverage="0" equalAverage="0" bottom="0" percent="0" rank="0" text="Ja" dxfId="33">
      <formula>NOT(ISERROR(SEARCH("Ja",E168)))</formula>
    </cfRule>
  </conditionalFormatting>
  <conditionalFormatting sqref="E166">
    <cfRule type="notContainsText" priority="36" operator="notContains" aboveAverage="0" equalAverage="0" bottom="0" percent="0" rank="0" text="ja" dxfId="34">
      <formula>ISERROR(SEARCH("ja",E166))</formula>
    </cfRule>
    <cfRule type="containsText" priority="37" operator="containsText" aboveAverage="0" equalAverage="0" bottom="0" percent="0" rank="0" text="Ja" dxfId="35">
      <formula>NOT(ISERROR(SEARCH("Ja",E166)))</formula>
    </cfRule>
  </conditionalFormatting>
  <conditionalFormatting sqref="E164">
    <cfRule type="notContainsText" priority="38" operator="notContains" aboveAverage="0" equalAverage="0" bottom="0" percent="0" rank="0" text="ja" dxfId="36">
      <formula>ISERROR(SEARCH("ja",E164))</formula>
    </cfRule>
    <cfRule type="containsText" priority="39" operator="containsText" aboveAverage="0" equalAverage="0" bottom="0" percent="0" rank="0" text="Ja" dxfId="37">
      <formula>NOT(ISERROR(SEARCH("Ja",E164)))</formula>
    </cfRule>
  </conditionalFormatting>
  <conditionalFormatting sqref="E161:E162">
    <cfRule type="notContainsText" priority="40" operator="notContains" aboveAverage="0" equalAverage="0" bottom="0" percent="0" rank="0" text="ja" dxfId="38">
      <formula>ISERROR(SEARCH("ja",E161))</formula>
    </cfRule>
    <cfRule type="containsText" priority="41" operator="containsText" aboveAverage="0" equalAverage="0" bottom="0" percent="0" rank="0" text="Ja" dxfId="39">
      <formula>NOT(ISERROR(SEARCH("Ja",E161)))</formula>
    </cfRule>
  </conditionalFormatting>
  <conditionalFormatting sqref="E153:E156">
    <cfRule type="notContainsText" priority="42" operator="notContains" aboveAverage="0" equalAverage="0" bottom="0" percent="0" rank="0" text="ja" dxfId="40">
      <formula>ISERROR(SEARCH("ja",E153))</formula>
    </cfRule>
    <cfRule type="containsText" priority="43" operator="containsText" aboveAverage="0" equalAverage="0" bottom="0" percent="0" rank="0" text="Ja" dxfId="41">
      <formula>NOT(ISERROR(SEARCH("Ja",E153)))</formula>
    </cfRule>
  </conditionalFormatting>
  <conditionalFormatting sqref="E151">
    <cfRule type="notContainsText" priority="44" operator="notContains" aboveAverage="0" equalAverage="0" bottom="0" percent="0" rank="0" text="ja" dxfId="42">
      <formula>ISERROR(SEARCH("ja",E151))</formula>
    </cfRule>
    <cfRule type="containsText" priority="45" operator="containsText" aboveAverage="0" equalAverage="0" bottom="0" percent="0" rank="0" text="Ja" dxfId="43">
      <formula>NOT(ISERROR(SEARCH("Ja",E151)))</formula>
    </cfRule>
  </conditionalFormatting>
  <conditionalFormatting sqref="E149">
    <cfRule type="notContainsText" priority="46" operator="notContains" aboveAverage="0" equalAverage="0" bottom="0" percent="0" rank="0" text="ja" dxfId="44">
      <formula>ISERROR(SEARCH("ja",E149))</formula>
    </cfRule>
    <cfRule type="containsText" priority="47" operator="containsText" aboveAverage="0" equalAverage="0" bottom="0" percent="0" rank="0" text="Ja" dxfId="45">
      <formula>NOT(ISERROR(SEARCH("Ja",E149)))</formula>
    </cfRule>
  </conditionalFormatting>
  <conditionalFormatting sqref="E147">
    <cfRule type="notContainsText" priority="48" operator="notContains" aboveAverage="0" equalAverage="0" bottom="0" percent="0" rank="0" text="ja" dxfId="46">
      <formula>ISERROR(SEARCH("ja",E147))</formula>
    </cfRule>
    <cfRule type="containsText" priority="49" operator="containsText" aboveAverage="0" equalAverage="0" bottom="0" percent="0" rank="0" text="Ja" dxfId="47">
      <formula>NOT(ISERROR(SEARCH("Ja",E147)))</formula>
    </cfRule>
  </conditionalFormatting>
  <conditionalFormatting sqref="E143">
    <cfRule type="notContainsText" priority="50" operator="notContains" aboveAverage="0" equalAverage="0" bottom="0" percent="0" rank="0" text="ja" dxfId="48">
      <formula>ISERROR(SEARCH("ja",E143))</formula>
    </cfRule>
    <cfRule type="containsText" priority="51" operator="containsText" aboveAverage="0" equalAverage="0" bottom="0" percent="0" rank="0" text="Ja" dxfId="49">
      <formula>NOT(ISERROR(SEARCH("Ja",E143)))</formula>
    </cfRule>
  </conditionalFormatting>
  <conditionalFormatting sqref="E140">
    <cfRule type="notContainsText" priority="52" operator="notContains" aboveAverage="0" equalAverage="0" bottom="0" percent="0" rank="0" text="ja" dxfId="50">
      <formula>ISERROR(SEARCH("ja",E140))</formula>
    </cfRule>
    <cfRule type="containsText" priority="53" operator="containsText" aboveAverage="0" equalAverage="0" bottom="0" percent="0" rank="0" text="Ja" dxfId="51">
      <formula>NOT(ISERROR(SEARCH("Ja",E140)))</formula>
    </cfRule>
  </conditionalFormatting>
  <conditionalFormatting sqref="E135:E138">
    <cfRule type="notContainsText" priority="54" operator="notContains" aboveAverage="0" equalAverage="0" bottom="0" percent="0" rank="0" text="ja" dxfId="52">
      <formula>ISERROR(SEARCH("ja",E135))</formula>
    </cfRule>
    <cfRule type="containsText" priority="55" operator="containsText" aboveAverage="0" equalAverage="0" bottom="0" percent="0" rank="0" text="Ja" dxfId="53">
      <formula>NOT(ISERROR(SEARCH("Ja",E135)))</formula>
    </cfRule>
  </conditionalFormatting>
  <conditionalFormatting sqref="E130:E132">
    <cfRule type="notContainsText" priority="56" operator="notContains" aboveAverage="0" equalAverage="0" bottom="0" percent="0" rank="0" text="ja" dxfId="54">
      <formula>ISERROR(SEARCH("ja",E130))</formula>
    </cfRule>
    <cfRule type="containsText" priority="57" operator="containsText" aboveAverage="0" equalAverage="0" bottom="0" percent="0" rank="0" text="Ja" dxfId="55">
      <formula>NOT(ISERROR(SEARCH("Ja",E130)))</formula>
    </cfRule>
  </conditionalFormatting>
  <conditionalFormatting sqref="E128">
    <cfRule type="notContainsText" priority="58" operator="notContains" aboveAverage="0" equalAverage="0" bottom="0" percent="0" rank="0" text="ja" dxfId="56">
      <formula>ISERROR(SEARCH("ja",E128))</formula>
    </cfRule>
    <cfRule type="containsText" priority="59" operator="containsText" aboveAverage="0" equalAverage="0" bottom="0" percent="0" rank="0" text="Ja" dxfId="57">
      <formula>NOT(ISERROR(SEARCH("Ja",E128)))</formula>
    </cfRule>
  </conditionalFormatting>
  <conditionalFormatting sqref="E125">
    <cfRule type="notContainsText" priority="60" operator="notContains" aboveAverage="0" equalAverage="0" bottom="0" percent="0" rank="0" text="ja" dxfId="58">
      <formula>ISERROR(SEARCH("ja",E125))</formula>
    </cfRule>
    <cfRule type="containsText" priority="61" operator="containsText" aboveAverage="0" equalAverage="0" bottom="0" percent="0" rank="0" text="Ja" dxfId="59">
      <formula>NOT(ISERROR(SEARCH("Ja",E125)))</formula>
    </cfRule>
  </conditionalFormatting>
  <conditionalFormatting sqref="E116:E119">
    <cfRule type="notContainsText" priority="62" operator="notContains" aboveAverage="0" equalAverage="0" bottom="0" percent="0" rank="0" text="ja" dxfId="60">
      <formula>ISERROR(SEARCH("ja",E116))</formula>
    </cfRule>
    <cfRule type="containsText" priority="63" operator="containsText" aboveAverage="0" equalAverage="0" bottom="0" percent="0" rank="0" text="Ja" dxfId="61">
      <formula>NOT(ISERROR(SEARCH("Ja",E116)))</formula>
    </cfRule>
  </conditionalFormatting>
  <conditionalFormatting sqref="E113:E114">
    <cfRule type="notContainsText" priority="64" operator="notContains" aboveAverage="0" equalAverage="0" bottom="0" percent="0" rank="0" text="ja" dxfId="62">
      <formula>ISERROR(SEARCH("ja",E113))</formula>
    </cfRule>
    <cfRule type="containsText" priority="65" operator="containsText" aboveAverage="0" equalAverage="0" bottom="0" percent="0" rank="0" text="Ja" dxfId="63">
      <formula>NOT(ISERROR(SEARCH("Ja",E113)))</formula>
    </cfRule>
  </conditionalFormatting>
  <conditionalFormatting sqref="E111">
    <cfRule type="notContainsText" priority="66" operator="notContains" aboveAverage="0" equalAverage="0" bottom="0" percent="0" rank="0" text="ja" dxfId="64">
      <formula>ISERROR(SEARCH("ja",E111))</formula>
    </cfRule>
    <cfRule type="containsText" priority="67" operator="containsText" aboveAverage="0" equalAverage="0" bottom="0" percent="0" rank="0" text="Ja" dxfId="65">
      <formula>NOT(ISERROR(SEARCH("Ja",E111)))</formula>
    </cfRule>
  </conditionalFormatting>
  <conditionalFormatting sqref="E105:E106">
    <cfRule type="notContainsText" priority="68" operator="notContains" aboveAverage="0" equalAverage="0" bottom="0" percent="0" rank="0" text="ja" dxfId="66">
      <formula>ISERROR(SEARCH("ja",E105))</formula>
    </cfRule>
    <cfRule type="containsText" priority="69" operator="containsText" aboveAverage="0" equalAverage="0" bottom="0" percent="0" rank="0" text="Ja" dxfId="67">
      <formula>NOT(ISERROR(SEARCH("Ja",E105)))</formula>
    </cfRule>
  </conditionalFormatting>
  <conditionalFormatting sqref="E98:E101">
    <cfRule type="notContainsText" priority="70" operator="notContains" aboveAverage="0" equalAverage="0" bottom="0" percent="0" rank="0" text="ja" dxfId="68">
      <formula>ISERROR(SEARCH("ja",E98))</formula>
    </cfRule>
    <cfRule type="containsText" priority="71" operator="containsText" aboveAverage="0" equalAverage="0" bottom="0" percent="0" rank="0" text="Ja" dxfId="69">
      <formula>NOT(ISERROR(SEARCH("Ja",E98)))</formula>
    </cfRule>
  </conditionalFormatting>
  <conditionalFormatting sqref="E92">
    <cfRule type="notContainsText" priority="72" operator="notContains" aboveAverage="0" equalAverage="0" bottom="0" percent="0" rank="0" text="ja" dxfId="70">
      <formula>ISERROR(SEARCH("ja",E92))</formula>
    </cfRule>
    <cfRule type="containsText" priority="73" operator="containsText" aboveAverage="0" equalAverage="0" bottom="0" percent="0" rank="0" text="Ja" dxfId="71">
      <formula>NOT(ISERROR(SEARCH("Ja",E92)))</formula>
    </cfRule>
  </conditionalFormatting>
  <conditionalFormatting sqref="E88">
    <cfRule type="notContainsText" priority="74" operator="notContains" aboveAverage="0" equalAverage="0" bottom="0" percent="0" rank="0" text="ja" dxfId="72">
      <formula>ISERROR(SEARCH("ja",E88))</formula>
    </cfRule>
    <cfRule type="containsText" priority="75" operator="containsText" aboveAverage="0" equalAverage="0" bottom="0" percent="0" rank="0" text="Ja" dxfId="73">
      <formula>NOT(ISERROR(SEARCH("Ja",E88)))</formula>
    </cfRule>
  </conditionalFormatting>
  <conditionalFormatting sqref="E79:E84">
    <cfRule type="notContainsText" priority="76" operator="notContains" aboveAverage="0" equalAverage="0" bottom="0" percent="0" rank="0" text="ja" dxfId="74">
      <formula>ISERROR(SEARCH("ja",E79))</formula>
    </cfRule>
    <cfRule type="containsText" priority="77" operator="containsText" aboveAverage="0" equalAverage="0" bottom="0" percent="0" rank="0" text="Ja" dxfId="75">
      <formula>NOT(ISERROR(SEARCH("Ja",E79)))</formula>
    </cfRule>
  </conditionalFormatting>
  <conditionalFormatting sqref="E76:E77">
    <cfRule type="notContainsText" priority="78" operator="notContains" aboveAverage="0" equalAverage="0" bottom="0" percent="0" rank="0" text="ja" dxfId="76">
      <formula>ISERROR(SEARCH("ja",E76))</formula>
    </cfRule>
    <cfRule type="containsText" priority="79" operator="containsText" aboveAverage="0" equalAverage="0" bottom="0" percent="0" rank="0" text="Ja" dxfId="77">
      <formula>NOT(ISERROR(SEARCH("Ja",E76)))</formula>
    </cfRule>
  </conditionalFormatting>
  <conditionalFormatting sqref="E73">
    <cfRule type="notContainsText" priority="80" operator="notContains" aboveAverage="0" equalAverage="0" bottom="0" percent="0" rank="0" text="ja" dxfId="78">
      <formula>ISERROR(SEARCH("ja",E73))</formula>
    </cfRule>
    <cfRule type="containsText" priority="81" operator="containsText" aboveAverage="0" equalAverage="0" bottom="0" percent="0" rank="0" text="Ja" dxfId="79">
      <formula>NOT(ISERROR(SEARCH("Ja",E73)))</formula>
    </cfRule>
  </conditionalFormatting>
  <conditionalFormatting sqref="E68:E69">
    <cfRule type="notContainsText" priority="82" operator="notContains" aboveAverage="0" equalAverage="0" bottom="0" percent="0" rank="0" text="ja" dxfId="80">
      <formula>ISERROR(SEARCH("ja",E68))</formula>
    </cfRule>
    <cfRule type="containsText" priority="83" operator="containsText" aboveAverage="0" equalAverage="0" bottom="0" percent="0" rank="0" text="Ja" dxfId="81">
      <formula>NOT(ISERROR(SEARCH("Ja",E68)))</formula>
    </cfRule>
  </conditionalFormatting>
  <conditionalFormatting sqref="E64:E66">
    <cfRule type="notContainsText" priority="84" operator="notContains" aboveAverage="0" equalAverage="0" bottom="0" percent="0" rank="0" text="ja" dxfId="82">
      <formula>ISERROR(SEARCH("ja",E64))</formula>
    </cfRule>
    <cfRule type="containsText" priority="85" operator="containsText" aboveAverage="0" equalAverage="0" bottom="0" percent="0" rank="0" text="Ja" dxfId="83">
      <formula>NOT(ISERROR(SEARCH("Ja",E64)))</formula>
    </cfRule>
  </conditionalFormatting>
  <conditionalFormatting sqref="E61">
    <cfRule type="notContainsText" priority="86" operator="notContains" aboveAverage="0" equalAverage="0" bottom="0" percent="0" rank="0" text="ja" dxfId="84">
      <formula>ISERROR(SEARCH("ja",E61))</formula>
    </cfRule>
    <cfRule type="containsText" priority="87" operator="containsText" aboveAverage="0" equalAverage="0" bottom="0" percent="0" rank="0" text="Ja" dxfId="85">
      <formula>NOT(ISERROR(SEARCH("Ja",E61)))</formula>
    </cfRule>
  </conditionalFormatting>
  <conditionalFormatting sqref="E53:E57">
    <cfRule type="notContainsText" priority="88" operator="notContains" aboveAverage="0" equalAverage="0" bottom="0" percent="0" rank="0" text="ja" dxfId="86">
      <formula>ISERROR(SEARCH("ja",E53))</formula>
    </cfRule>
    <cfRule type="containsText" priority="89" operator="containsText" aboveAverage="0" equalAverage="0" bottom="0" percent="0" rank="0" text="Ja" dxfId="87">
      <formula>NOT(ISERROR(SEARCH("Ja",E53)))</formula>
    </cfRule>
  </conditionalFormatting>
  <conditionalFormatting sqref="E51">
    <cfRule type="notContainsText" priority="90" operator="notContains" aboveAverage="0" equalAverage="0" bottom="0" percent="0" rank="0" text="ja" dxfId="88">
      <formula>ISERROR(SEARCH("ja",E51))</formula>
    </cfRule>
    <cfRule type="containsText" priority="91" operator="containsText" aboveAverage="0" equalAverage="0" bottom="0" percent="0" rank="0" text="Ja" dxfId="89">
      <formula>NOT(ISERROR(SEARCH("Ja",E51)))</formula>
    </cfRule>
  </conditionalFormatting>
  <conditionalFormatting sqref="E49">
    <cfRule type="notContainsText" priority="92" operator="notContains" aboveAverage="0" equalAverage="0" bottom="0" percent="0" rank="0" text="ja" dxfId="90">
      <formula>ISERROR(SEARCH("ja",E49))</formula>
    </cfRule>
    <cfRule type="containsText" priority="93" operator="containsText" aboveAverage="0" equalAverage="0" bottom="0" percent="0" rank="0" text="Ja" dxfId="91">
      <formula>NOT(ISERROR(SEARCH("Ja",E49)))</formula>
    </cfRule>
  </conditionalFormatting>
  <conditionalFormatting sqref="E44:E46">
    <cfRule type="notContainsText" priority="94" operator="notContains" aboveAverage="0" equalAverage="0" bottom="0" percent="0" rank="0" text="ja" dxfId="92">
      <formula>ISERROR(SEARCH("ja",E44))</formula>
    </cfRule>
    <cfRule type="containsText" priority="95" operator="containsText" aboveAverage="0" equalAverage="0" bottom="0" percent="0" rank="0" text="Ja" dxfId="93">
      <formula>NOT(ISERROR(SEARCH("Ja",E44)))</formula>
    </cfRule>
  </conditionalFormatting>
  <conditionalFormatting sqref="E36:E37">
    <cfRule type="notContainsText" priority="96" operator="notContains" aboveAverage="0" equalAverage="0" bottom="0" percent="0" rank="0" text="ja" dxfId="94">
      <formula>ISERROR(SEARCH("ja",E36))</formula>
    </cfRule>
    <cfRule type="containsText" priority="97" operator="containsText" aboveAverage="0" equalAverage="0" bottom="0" percent="0" rank="0" text="Ja" dxfId="95">
      <formula>NOT(ISERROR(SEARCH("Ja",E36)))</formula>
    </cfRule>
  </conditionalFormatting>
  <conditionalFormatting sqref="E25:E26">
    <cfRule type="notContainsText" priority="98" operator="notContains" aboveAverage="0" equalAverage="0" bottom="0" percent="0" rank="0" text="ja" dxfId="96">
      <formula>ISERROR(SEARCH("ja",E25))</formula>
    </cfRule>
    <cfRule type="containsText" priority="99" operator="containsText" aboveAverage="0" equalAverage="0" bottom="0" percent="0" rank="0" text="Ja" dxfId="97">
      <formula>NOT(ISERROR(SEARCH("Ja",E25)))</formula>
    </cfRule>
  </conditionalFormatting>
  <conditionalFormatting sqref="E23">
    <cfRule type="notContainsText" priority="100" operator="notContains" aboveAverage="0" equalAverage="0" bottom="0" percent="0" rank="0" text="ja" dxfId="98">
      <formula>ISERROR(SEARCH("ja",E23))</formula>
    </cfRule>
    <cfRule type="containsText" priority="101" operator="containsText" aboveAverage="0" equalAverage="0" bottom="0" percent="0" rank="0" text="Ja" dxfId="99">
      <formula>NOT(ISERROR(SEARCH("Ja",E23)))</formula>
    </cfRule>
  </conditionalFormatting>
  <conditionalFormatting sqref="E7">
    <cfRule type="notContainsText" priority="102" operator="notContains" aboveAverage="0" equalAverage="0" bottom="0" percent="0" rank="0" text="ja" dxfId="100">
      <formula>ISERROR(SEARCH("ja",E7))</formula>
    </cfRule>
    <cfRule type="containsText" priority="103" operator="containsText" aboveAverage="0" equalAverage="0" bottom="0" percent="0" rank="0" text="Ja" dxfId="101">
      <formula>NOT(ISERROR(SEARCH("Ja",E7)))</formula>
    </cfRule>
  </conditionalFormatting>
  <conditionalFormatting sqref="E145">
    <cfRule type="containsText" priority="104" operator="containsText" aboveAverage="0" equalAverage="0" bottom="0" percent="0" rank="0" text="Ja" dxfId="102">
      <formula>NOT(ISERROR(SEARCH("Ja",E145)))</formula>
    </cfRule>
  </conditionalFormatting>
  <conditionalFormatting sqref="H246">
    <cfRule type="expression" priority="105" aboveAverage="0" equalAverage="0" bottom="0" percent="0" rank="0" text="" dxfId="103">
      <formula>$G$246&lt;($D$246*5)</formula>
    </cfRule>
  </conditionalFormatting>
  <conditionalFormatting sqref="H242">
    <cfRule type="expression" priority="106" aboveAverage="0" equalAverage="0" bottom="0" percent="0" rank="0" text="" dxfId="104">
      <formula>$G$242&lt;($D$242*5)</formula>
    </cfRule>
  </conditionalFormatting>
  <conditionalFormatting sqref="H218">
    <cfRule type="expression" priority="107" aboveAverage="0" equalAverage="0" bottom="0" percent="0" rank="0" text="" dxfId="105">
      <formula>$G$218&lt;($D$218*5)</formula>
    </cfRule>
  </conditionalFormatting>
  <conditionalFormatting sqref="H212">
    <cfRule type="expression" priority="108" aboveAverage="0" equalAverage="0" bottom="0" percent="0" rank="0" text="" dxfId="106">
      <formula>$G$212&lt;($D$212*5)</formula>
    </cfRule>
  </conditionalFormatting>
  <conditionalFormatting sqref="H195">
    <cfRule type="expression" priority="109" aboveAverage="0" equalAverage="0" bottom="0" percent="0" rank="0" text="" dxfId="107">
      <formula>$G$195&lt;($D$195*5)</formula>
    </cfRule>
  </conditionalFormatting>
  <conditionalFormatting sqref="H148">
    <cfRule type="expression" priority="110" aboveAverage="0" equalAverage="0" bottom="0" percent="0" rank="0" text="" dxfId="108">
      <formula>$G$148&lt;($D$148*5)</formula>
    </cfRule>
  </conditionalFormatting>
  <conditionalFormatting sqref="H127">
    <cfRule type="expression" priority="111" aboveAverage="0" equalAverage="0" bottom="0" percent="0" rank="0" text="" dxfId="109">
      <formula>$G$127&lt;($D$127*5)</formula>
    </cfRule>
  </conditionalFormatting>
  <conditionalFormatting sqref="H121">
    <cfRule type="expression" priority="112" aboveAverage="0" equalAverage="0" bottom="0" percent="0" rank="0" text="" dxfId="110">
      <formula>$G$121&lt;($D$121*5)</formula>
    </cfRule>
  </conditionalFormatting>
  <conditionalFormatting sqref="H104">
    <cfRule type="expression" priority="113" aboveAverage="0" equalAverage="0" bottom="0" percent="0" rank="0" text="" dxfId="111">
      <formula>$G$104&lt;($D$104*5)</formula>
    </cfRule>
  </conditionalFormatting>
  <conditionalFormatting sqref="H91">
    <cfRule type="expression" priority="114" aboveAverage="0" equalAverage="0" bottom="0" percent="0" rank="0" text="" dxfId="112">
      <formula>$G$91&lt;($D$91*5)</formula>
    </cfRule>
  </conditionalFormatting>
  <conditionalFormatting sqref="H75">
    <cfRule type="expression" priority="115" aboveAverage="0" equalAverage="0" bottom="0" percent="0" rank="0" text="" dxfId="113">
      <formula>$G$75&lt;($D$75*5)</formula>
    </cfRule>
  </conditionalFormatting>
  <conditionalFormatting sqref="H71">
    <cfRule type="expression" priority="116" aboveAverage="0" equalAverage="0" bottom="0" percent="0" rank="0" text="" dxfId="114">
      <formula>$G$71&lt;($D$71*5)</formula>
    </cfRule>
  </conditionalFormatting>
  <conditionalFormatting sqref="H48">
    <cfRule type="expression" priority="117" aboveAverage="0" equalAverage="0" bottom="0" percent="0" rank="0" text="" dxfId="115">
      <formula>$G$48&lt;($D$48*5)</formula>
    </cfRule>
  </conditionalFormatting>
  <conditionalFormatting sqref="H35">
    <cfRule type="expression" priority="118" aboveAverage="0" equalAverage="0" bottom="0" percent="0" rank="0" text="" dxfId="116">
      <formula>$G$35&lt;($D$35*5)</formula>
    </cfRule>
  </conditionalFormatting>
  <conditionalFormatting sqref="H24">
    <cfRule type="expression" priority="119" aboveAverage="0" equalAverage="0" bottom="0" percent="0" rank="0" text="" dxfId="117">
      <formula>$G$24&lt;($D$24*5)</formula>
    </cfRule>
  </conditionalFormatting>
  <conditionalFormatting sqref="H8">
    <cfRule type="expression" priority="120" aboveAverage="0" equalAverage="0" bottom="0" percent="0" rank="0" text="" dxfId="118">
      <formula>$G$8&lt;($D$8*5)</formula>
    </cfRule>
  </conditionalFormatting>
  <conditionalFormatting sqref="H5">
    <cfRule type="expression" priority="121" aboveAverage="0" equalAverage="0" bottom="0" percent="0" rank="0" text="" dxfId="119">
      <formula>$G$5&lt;($D$6*5)</formula>
    </cfRule>
  </conditionalFormatting>
  <printOptions headings="false" gridLines="false" gridLinesSet="true" horizontalCentered="false" verticalCentered="false"/>
  <pageMargins left="0.551388888888889" right="0.275694444444444" top="0.827083333333333" bottom="0.511805555555556"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2" manualBreakCount="2">
    <brk id="46" man="true" max="16383" min="0"/>
    <brk id="108"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L29"/>
  <sheetViews>
    <sheetView showFormulas="false" showGridLines="true" showRowColHeaders="true" showZeros="true" rightToLeft="false" tabSelected="false" showOutlineSymbols="true" defaultGridColor="true" view="normal" topLeftCell="A1" colorId="64" zoomScale="125" zoomScaleNormal="125" zoomScalePageLayoutView="100" workbookViewId="0">
      <pane xSplit="0" ySplit="4" topLeftCell="A5" activePane="bottomLeft" state="frozen"/>
      <selection pane="topLeft" activeCell="A1" activeCellId="0" sqref="A1"/>
      <selection pane="bottomLeft" activeCell="K6" activeCellId="0" sqref="K6"/>
    </sheetView>
  </sheetViews>
  <sheetFormatPr defaultColWidth="10.66015625" defaultRowHeight="12.75" zeroHeight="false" outlineLevelRow="1" outlineLevelCol="0"/>
  <cols>
    <col collapsed="false" customWidth="true" hidden="false" outlineLevel="0" max="1" min="1" style="71" width="11"/>
    <col collapsed="false" customWidth="true" hidden="false" outlineLevel="0" max="2" min="2" style="71" width="75.67"/>
    <col collapsed="false" customWidth="true" hidden="false" outlineLevel="0" max="3" min="3" style="78" width="18.44"/>
    <col collapsed="false" customWidth="true" hidden="false" outlineLevel="0" max="4" min="4" style="78" width="17"/>
    <col collapsed="false" customWidth="true" hidden="false" outlineLevel="0" max="5" min="5" style="78" width="14.56"/>
    <col collapsed="false" customWidth="true" hidden="true" outlineLevel="0" max="6" min="6" style="71" width="11.44"/>
    <col collapsed="false" customWidth="false" hidden="false" outlineLevel="0" max="8" min="7" style="71" width="10.66"/>
    <col collapsed="false" customWidth="true" hidden="false" outlineLevel="0" max="9" min="9" style="71" width="1.33"/>
    <col collapsed="false" customWidth="false" hidden="false" outlineLevel="0" max="16384" min="10" style="71" width="10.66"/>
  </cols>
  <sheetData>
    <row r="1" s="7" customFormat="true" ht="51" hidden="false" customHeight="true" outlineLevel="0" collapsed="false">
      <c r="A1" s="5" t="s">
        <v>0</v>
      </c>
      <c r="B1" s="5"/>
      <c r="C1" s="5"/>
      <c r="D1" s="6"/>
      <c r="E1" s="6"/>
      <c r="F1" s="79"/>
      <c r="H1" s="6"/>
      <c r="I1" s="6"/>
      <c r="J1" s="6"/>
      <c r="K1" s="6"/>
      <c r="L1" s="6"/>
    </row>
    <row r="2" s="1" customFormat="true" ht="20.25" hidden="false" customHeight="true" outlineLevel="0" collapsed="false">
      <c r="A2" s="8" t="s">
        <v>509</v>
      </c>
      <c r="B2" s="8"/>
      <c r="C2" s="8" t="s">
        <v>2</v>
      </c>
      <c r="D2" s="9" t="s">
        <v>3</v>
      </c>
      <c r="E2" s="80" t="s">
        <v>4</v>
      </c>
      <c r="F2" s="80"/>
      <c r="G2" s="80"/>
      <c r="H2" s="80"/>
      <c r="I2" s="11"/>
    </row>
    <row r="3" s="1" customFormat="true" ht="36" hidden="false" customHeight="true" outlineLevel="0" collapsed="false">
      <c r="A3" s="8"/>
      <c r="B3" s="8"/>
      <c r="C3" s="8"/>
      <c r="D3" s="9"/>
      <c r="E3" s="12" t="s">
        <v>5</v>
      </c>
      <c r="F3" s="12" t="s">
        <v>6</v>
      </c>
      <c r="G3" s="12" t="s">
        <v>7</v>
      </c>
      <c r="H3" s="81" t="s">
        <v>8</v>
      </c>
      <c r="I3" s="13"/>
    </row>
    <row r="4" customFormat="false" ht="17.25" hidden="false" customHeight="false" outlineLevel="0" collapsed="false">
      <c r="A4" s="82"/>
      <c r="B4" s="15" t="s">
        <v>9</v>
      </c>
      <c r="C4" s="83" t="n">
        <f aca="false">SUM(C5,C15)</f>
        <v>17</v>
      </c>
      <c r="D4" s="84" t="n">
        <f aca="false">SUM(D5,D15)</f>
        <v>1</v>
      </c>
      <c r="E4" s="85"/>
      <c r="G4" s="86" t="n">
        <f aca="false">G25</f>
        <v>0</v>
      </c>
      <c r="I4" s="13"/>
    </row>
    <row r="5" customFormat="false" ht="17.25" hidden="false" customHeight="false" outlineLevel="0" collapsed="false">
      <c r="A5" s="87" t="s">
        <v>510</v>
      </c>
      <c r="B5" s="87"/>
      <c r="C5" s="88" t="n">
        <f aca="false">COUNTIF(C6:C14,"B")</f>
        <v>8</v>
      </c>
      <c r="D5" s="24" t="n">
        <f aca="false">SUM(D6:D14)</f>
        <v>0.470588235294118</v>
      </c>
      <c r="E5" s="25"/>
      <c r="F5" s="89"/>
      <c r="G5" s="90" t="n">
        <f aca="false">SUM(G6:G14)</f>
        <v>0</v>
      </c>
      <c r="H5" s="91"/>
      <c r="I5" s="13"/>
    </row>
    <row r="6" customFormat="false" ht="52.5" hidden="false" customHeight="false" outlineLevel="1" collapsed="false">
      <c r="A6" s="92" t="s">
        <v>511</v>
      </c>
      <c r="B6" s="93" t="s">
        <v>512</v>
      </c>
      <c r="C6" s="94" t="s">
        <v>13</v>
      </c>
      <c r="D6" s="32" t="n">
        <f aca="false">1/17</f>
        <v>0.0588235294117647</v>
      </c>
      <c r="E6" s="95"/>
      <c r="F6" s="96"/>
      <c r="G6" s="97" t="n">
        <f aca="false">$D6*E6</f>
        <v>0</v>
      </c>
      <c r="H6" s="96"/>
      <c r="I6" s="13"/>
    </row>
    <row r="7" customFormat="false" ht="26.25" hidden="false" customHeight="false" outlineLevel="1" collapsed="false">
      <c r="A7" s="92" t="s">
        <v>513</v>
      </c>
      <c r="B7" s="98" t="s">
        <v>514</v>
      </c>
      <c r="C7" s="94" t="s">
        <v>13</v>
      </c>
      <c r="D7" s="32" t="n">
        <f aca="false">1/17</f>
        <v>0.0588235294117647</v>
      </c>
      <c r="E7" s="95"/>
      <c r="F7" s="96"/>
      <c r="G7" s="97" t="n">
        <f aca="false">$D7*E7</f>
        <v>0</v>
      </c>
      <c r="H7" s="96"/>
      <c r="I7" s="13"/>
    </row>
    <row r="8" customFormat="false" ht="52.5" hidden="false" customHeight="false" outlineLevel="1" collapsed="false">
      <c r="A8" s="92" t="s">
        <v>515</v>
      </c>
      <c r="B8" s="93" t="s">
        <v>516</v>
      </c>
      <c r="C8" s="94" t="s">
        <v>13</v>
      </c>
      <c r="D8" s="32" t="n">
        <f aca="false">1/17</f>
        <v>0.0588235294117647</v>
      </c>
      <c r="E8" s="95"/>
      <c r="F8" s="96"/>
      <c r="G8" s="97" t="n">
        <f aca="false">$D8*E8</f>
        <v>0</v>
      </c>
      <c r="H8" s="96"/>
      <c r="I8" s="13"/>
    </row>
    <row r="9" customFormat="false" ht="24" hidden="false" customHeight="true" outlineLevel="1" collapsed="false">
      <c r="A9" s="92" t="s">
        <v>517</v>
      </c>
      <c r="B9" s="93" t="s">
        <v>518</v>
      </c>
      <c r="C9" s="94" t="s">
        <v>13</v>
      </c>
      <c r="D9" s="32" t="n">
        <f aca="false">1/17</f>
        <v>0.0588235294117647</v>
      </c>
      <c r="E9" s="95"/>
      <c r="F9" s="96"/>
      <c r="G9" s="97" t="n">
        <f aca="false">$D9*E9</f>
        <v>0</v>
      </c>
      <c r="H9" s="96"/>
      <c r="I9" s="13"/>
    </row>
    <row r="10" customFormat="false" ht="66" hidden="false" customHeight="false" outlineLevel="1" collapsed="false">
      <c r="A10" s="92" t="s">
        <v>519</v>
      </c>
      <c r="B10" s="93" t="s">
        <v>520</v>
      </c>
      <c r="C10" s="94" t="s">
        <v>13</v>
      </c>
      <c r="D10" s="32" t="n">
        <f aca="false">1/17</f>
        <v>0.0588235294117647</v>
      </c>
      <c r="E10" s="95"/>
      <c r="F10" s="96"/>
      <c r="G10" s="97" t="n">
        <f aca="false">$D10*E10</f>
        <v>0</v>
      </c>
      <c r="H10" s="96"/>
      <c r="I10" s="13"/>
    </row>
    <row r="11" customFormat="false" ht="92.25" hidden="false" customHeight="false" outlineLevel="1" collapsed="false">
      <c r="A11" s="92" t="s">
        <v>521</v>
      </c>
      <c r="B11" s="98" t="s">
        <v>522</v>
      </c>
      <c r="C11" s="94" t="s">
        <v>16</v>
      </c>
      <c r="D11" s="48"/>
      <c r="E11" s="38"/>
      <c r="F11" s="99"/>
      <c r="G11" s="100"/>
      <c r="H11" s="99"/>
      <c r="I11" s="13"/>
    </row>
    <row r="12" customFormat="false" ht="17.25" hidden="false" customHeight="false" outlineLevel="1" collapsed="false">
      <c r="A12" s="92" t="s">
        <v>523</v>
      </c>
      <c r="B12" s="98" t="s">
        <v>524</v>
      </c>
      <c r="C12" s="94" t="s">
        <v>13</v>
      </c>
      <c r="D12" s="32" t="n">
        <f aca="false">1/17</f>
        <v>0.0588235294117647</v>
      </c>
      <c r="E12" s="95"/>
      <c r="F12" s="96"/>
      <c r="G12" s="97" t="n">
        <f aca="false">$D12*E12</f>
        <v>0</v>
      </c>
      <c r="H12" s="96"/>
      <c r="I12" s="13"/>
    </row>
    <row r="13" s="1" customFormat="true" ht="52.5" hidden="false" customHeight="false" outlineLevel="1" collapsed="false">
      <c r="A13" s="92" t="s">
        <v>525</v>
      </c>
      <c r="B13" s="98" t="s">
        <v>526</v>
      </c>
      <c r="C13" s="94" t="s">
        <v>13</v>
      </c>
      <c r="D13" s="32" t="n">
        <f aca="false">1/17</f>
        <v>0.0588235294117647</v>
      </c>
      <c r="E13" s="95"/>
      <c r="F13" s="101"/>
      <c r="G13" s="97" t="n">
        <f aca="false">$D13*E13</f>
        <v>0</v>
      </c>
      <c r="H13" s="101"/>
      <c r="I13" s="13"/>
    </row>
    <row r="14" customFormat="false" ht="26.25" hidden="false" customHeight="false" outlineLevel="1" collapsed="false">
      <c r="A14" s="92" t="s">
        <v>527</v>
      </c>
      <c r="B14" s="93" t="s">
        <v>528</v>
      </c>
      <c r="C14" s="94" t="s">
        <v>13</v>
      </c>
      <c r="D14" s="32" t="n">
        <f aca="false">1/17</f>
        <v>0.0588235294117647</v>
      </c>
      <c r="E14" s="95"/>
      <c r="F14" s="96"/>
      <c r="G14" s="97" t="n">
        <f aca="false">$D14*E14</f>
        <v>0</v>
      </c>
      <c r="H14" s="96"/>
      <c r="I14" s="13"/>
    </row>
    <row r="15" customFormat="false" ht="17.25" hidden="false" customHeight="false" outlineLevel="0" collapsed="false">
      <c r="A15" s="102" t="s">
        <v>529</v>
      </c>
      <c r="B15" s="22"/>
      <c r="C15" s="88" t="n">
        <f aca="false">COUNTIF(C16:C24,"B")</f>
        <v>9</v>
      </c>
      <c r="D15" s="24" t="n">
        <f aca="false">SUM(D16:D24)</f>
        <v>0.529411764705882</v>
      </c>
      <c r="E15" s="25"/>
      <c r="F15" s="89"/>
      <c r="G15" s="90" t="n">
        <f aca="false">SUM(G16:G24)</f>
        <v>0</v>
      </c>
      <c r="H15" s="103"/>
      <c r="I15" s="13"/>
    </row>
    <row r="16" customFormat="false" ht="39" hidden="false" customHeight="false" outlineLevel="1" collapsed="false">
      <c r="A16" s="92" t="s">
        <v>530</v>
      </c>
      <c r="B16" s="104" t="s">
        <v>531</v>
      </c>
      <c r="C16" s="94" t="s">
        <v>13</v>
      </c>
      <c r="D16" s="32" t="n">
        <f aca="false">1/17</f>
        <v>0.0588235294117647</v>
      </c>
      <c r="E16" s="95"/>
      <c r="F16" s="96"/>
      <c r="G16" s="97" t="n">
        <f aca="false">$D16*E16</f>
        <v>0</v>
      </c>
      <c r="H16" s="96"/>
      <c r="I16" s="13"/>
    </row>
    <row r="17" customFormat="false" ht="118.5" hidden="false" customHeight="false" outlineLevel="1" collapsed="false">
      <c r="A17" s="92" t="s">
        <v>532</v>
      </c>
      <c r="B17" s="105" t="s">
        <v>533</v>
      </c>
      <c r="C17" s="94" t="s">
        <v>13</v>
      </c>
      <c r="D17" s="32" t="n">
        <f aca="false">1/17</f>
        <v>0.0588235294117647</v>
      </c>
      <c r="E17" s="95"/>
      <c r="F17" s="96"/>
      <c r="G17" s="97" t="n">
        <f aca="false">$D17*E17</f>
        <v>0</v>
      </c>
      <c r="H17" s="96"/>
      <c r="I17" s="13"/>
    </row>
    <row r="18" customFormat="false" ht="39" hidden="false" customHeight="false" outlineLevel="1" collapsed="false">
      <c r="A18" s="92" t="s">
        <v>534</v>
      </c>
      <c r="B18" s="105" t="s">
        <v>535</v>
      </c>
      <c r="C18" s="94" t="s">
        <v>13</v>
      </c>
      <c r="D18" s="32" t="n">
        <f aca="false">1/17</f>
        <v>0.0588235294117647</v>
      </c>
      <c r="E18" s="95"/>
      <c r="F18" s="96"/>
      <c r="G18" s="97" t="n">
        <f aca="false">$D18*E18</f>
        <v>0</v>
      </c>
      <c r="H18" s="96"/>
      <c r="I18" s="13"/>
    </row>
    <row r="19" customFormat="false" ht="17.25" hidden="false" customHeight="false" outlineLevel="1" collapsed="false">
      <c r="A19" s="92" t="s">
        <v>536</v>
      </c>
      <c r="B19" s="105" t="s">
        <v>537</v>
      </c>
      <c r="C19" s="94" t="s">
        <v>13</v>
      </c>
      <c r="D19" s="32" t="n">
        <f aca="false">1/17</f>
        <v>0.0588235294117647</v>
      </c>
      <c r="E19" s="95"/>
      <c r="F19" s="96"/>
      <c r="G19" s="97" t="n">
        <f aca="false">$D19*E19</f>
        <v>0</v>
      </c>
      <c r="H19" s="96"/>
      <c r="I19" s="13"/>
    </row>
    <row r="20" customFormat="false" ht="17.25" hidden="false" customHeight="false" outlineLevel="1" collapsed="false">
      <c r="A20" s="92" t="s">
        <v>538</v>
      </c>
      <c r="B20" s="105" t="s">
        <v>539</v>
      </c>
      <c r="C20" s="94" t="s">
        <v>13</v>
      </c>
      <c r="D20" s="32" t="n">
        <f aca="false">1/17</f>
        <v>0.0588235294117647</v>
      </c>
      <c r="E20" s="95"/>
      <c r="F20" s="96"/>
      <c r="G20" s="97" t="n">
        <f aca="false">$D20*E20</f>
        <v>0</v>
      </c>
      <c r="H20" s="96"/>
      <c r="I20" s="13"/>
    </row>
    <row r="21" customFormat="false" ht="26.25" hidden="false" customHeight="false" outlineLevel="1" collapsed="false">
      <c r="A21" s="92" t="s">
        <v>540</v>
      </c>
      <c r="B21" s="106" t="s">
        <v>541</v>
      </c>
      <c r="C21" s="94" t="s">
        <v>13</v>
      </c>
      <c r="D21" s="32" t="n">
        <f aca="false">1/17</f>
        <v>0.0588235294117647</v>
      </c>
      <c r="E21" s="95"/>
      <c r="F21" s="96"/>
      <c r="G21" s="97" t="n">
        <f aca="false">$D21*E21</f>
        <v>0</v>
      </c>
      <c r="H21" s="96"/>
      <c r="I21" s="13"/>
    </row>
    <row r="22" customFormat="false" ht="52.5" hidden="false" customHeight="false" outlineLevel="1" collapsed="false">
      <c r="A22" s="92" t="s">
        <v>542</v>
      </c>
      <c r="B22" s="93" t="s">
        <v>543</v>
      </c>
      <c r="C22" s="94" t="s">
        <v>13</v>
      </c>
      <c r="D22" s="32" t="n">
        <f aca="false">1/17</f>
        <v>0.0588235294117647</v>
      </c>
      <c r="E22" s="95"/>
      <c r="F22" s="96"/>
      <c r="G22" s="97" t="n">
        <f aca="false">$D22*E22</f>
        <v>0</v>
      </c>
      <c r="H22" s="96"/>
      <c r="I22" s="13"/>
    </row>
    <row r="23" customFormat="false" ht="25.5" hidden="false" customHeight="true" outlineLevel="1" collapsed="false">
      <c r="A23" s="92" t="s">
        <v>544</v>
      </c>
      <c r="B23" s="93" t="s">
        <v>545</v>
      </c>
      <c r="C23" s="94" t="s">
        <v>13</v>
      </c>
      <c r="D23" s="32" t="n">
        <f aca="false">1/17</f>
        <v>0.0588235294117647</v>
      </c>
      <c r="E23" s="95"/>
      <c r="F23" s="96"/>
      <c r="G23" s="97" t="n">
        <f aca="false">$D23*E23</f>
        <v>0</v>
      </c>
      <c r="H23" s="96"/>
      <c r="I23" s="13"/>
    </row>
    <row r="24" customFormat="false" ht="26.25" hidden="false" customHeight="false" outlineLevel="1" collapsed="false">
      <c r="A24" s="92" t="s">
        <v>546</v>
      </c>
      <c r="B24" s="93" t="s">
        <v>547</v>
      </c>
      <c r="C24" s="94" t="s">
        <v>13</v>
      </c>
      <c r="D24" s="32" t="n">
        <f aca="false">1/17</f>
        <v>0.0588235294117647</v>
      </c>
      <c r="E24" s="95"/>
      <c r="F24" s="96"/>
      <c r="G24" s="97" t="n">
        <f aca="false">$D24*E24</f>
        <v>0</v>
      </c>
      <c r="H24" s="96"/>
      <c r="I24" s="13"/>
    </row>
    <row r="25" customFormat="false" ht="17.25" hidden="false" customHeight="false" outlineLevel="0" collapsed="false">
      <c r="A25" s="71" t="s">
        <v>499</v>
      </c>
      <c r="B25" s="72" t="s">
        <v>500</v>
      </c>
      <c r="E25" s="73"/>
      <c r="F25" s="107"/>
      <c r="G25" s="108" t="n">
        <f aca="false">SUM(G5,G15)</f>
        <v>0</v>
      </c>
      <c r="H25" s="109"/>
      <c r="I25" s="76"/>
    </row>
    <row r="26" customFormat="false" ht="12.75" hidden="false" customHeight="false" outlineLevel="0" collapsed="false">
      <c r="A26" s="71" t="s">
        <v>501</v>
      </c>
      <c r="B26" s="77" t="s">
        <v>502</v>
      </c>
    </row>
    <row r="27" customFormat="false" ht="12.75" hidden="false" customHeight="false" outlineLevel="0" collapsed="false">
      <c r="A27" s="44" t="s">
        <v>503</v>
      </c>
      <c r="B27" s="77" t="s">
        <v>504</v>
      </c>
    </row>
    <row r="28" customFormat="false" ht="12.75" hidden="false" customHeight="false" outlineLevel="0" collapsed="false">
      <c r="A28" s="44" t="s">
        <v>505</v>
      </c>
      <c r="B28" s="77" t="s">
        <v>506</v>
      </c>
    </row>
    <row r="29" customFormat="false" ht="12.75" hidden="false" customHeight="false" outlineLevel="0" collapsed="false">
      <c r="A29" s="44" t="s">
        <v>507</v>
      </c>
      <c r="B29" s="77" t="s">
        <v>508</v>
      </c>
    </row>
  </sheetData>
  <sheetProtection algorithmName="SHA-512" hashValue="oldjep/ZTC1TYkT9fk36mjTGJFL4redCHkhBKDPl9llYoVlAwIEXLvYai9CUFNxOxnf56fruCHUJjbS0zfpmEQ==" saltValue="HbKWZAqVwhoDV8hCf7jiWQ==" spinCount="100000" sheet="true" objects="true" scenarios="true"/>
  <mergeCells count="5">
    <mergeCell ref="A1:C1"/>
    <mergeCell ref="A2:B3"/>
    <mergeCell ref="C2:C3"/>
    <mergeCell ref="D2:D3"/>
    <mergeCell ref="E2:H2"/>
  </mergeCells>
  <conditionalFormatting sqref="E11">
    <cfRule type="notContainsText" priority="2" operator="notContains" aboveAverage="0" equalAverage="0" bottom="0" percent="0" rank="0" text="ja" dxfId="120">
      <formula>ISERROR(SEARCH("ja",E11))</formula>
    </cfRule>
    <cfRule type="containsText" priority="3" operator="containsText" aboveAverage="0" equalAverage="0" bottom="0" percent="0" rank="0" text="Ja" dxfId="121">
      <formula>NOT(ISERROR(SEARCH("Ja",E11)))</formula>
    </cfRule>
  </conditionalFormatting>
  <conditionalFormatting sqref="H15">
    <cfRule type="expression" priority="4" aboveAverage="0" equalAverage="0" bottom="0" percent="0" rank="0" text="" dxfId="122">
      <formula>$G$15&lt;($D$15*5)</formula>
    </cfRule>
  </conditionalFormatting>
  <conditionalFormatting sqref="H5">
    <cfRule type="expression" priority="5" aboveAverage="0" equalAverage="0" bottom="0" percent="0" rank="0" text="" dxfId="123">
      <formula>$G$5&lt;($D$5*5)</formula>
    </cfRule>
  </conditionalFormatting>
  <printOptions headings="false" gridLines="false" gridLinesSet="true" horizontalCentered="false" verticalCentered="false"/>
  <pageMargins left="0.551388888888889" right="0.275694444444444" top="0.826388888888889" bottom="0.511805555555556" header="0.511805555555556" footer="0.275694444444444"/>
  <pageSetup paperSize="9" scale="100" fitToWidth="1" fitToHeight="1" pageOrder="downThenOver" orientation="portrait" blackAndWhite="false" draft="false" cellComments="none" horizontalDpi="300" verticalDpi="300" copies="1"/>
  <headerFooter differentFirst="false" differentOddEven="false">
    <oddHeader>&amp;LVergabeverfahren "Beschaffung einer Software zur elektronischen Aktenführung"&amp;RVergabe-Nr. 20-02-1</oddHeader>
    <oddFooter>&amp;LKBV&amp;RSeite &amp;P von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J36"/>
  <sheetViews>
    <sheetView showFormulas="false" showGridLines="true" showRowColHeaders="true" showZeros="true" rightToLeft="false" tabSelected="false" showOutlineSymbols="true" defaultGridColor="true" view="normal" topLeftCell="A1" colorId="64" zoomScale="125" zoomScaleNormal="125" zoomScalePageLayoutView="100" workbookViewId="0">
      <pane xSplit="0" ySplit="4" topLeftCell="A11" activePane="bottomLeft" state="frozen"/>
      <selection pane="topLeft" activeCell="A1" activeCellId="0" sqref="A1"/>
      <selection pane="bottomLeft" activeCell="B12" activeCellId="0" sqref="B12"/>
    </sheetView>
  </sheetViews>
  <sheetFormatPr defaultColWidth="10.66015625" defaultRowHeight="12.75" zeroHeight="false" outlineLevelRow="1" outlineLevelCol="0"/>
  <cols>
    <col collapsed="false" customWidth="true" hidden="false" outlineLevel="0" max="1" min="1" style="71" width="11"/>
    <col collapsed="false" customWidth="true" hidden="false" outlineLevel="0" max="2" min="2" style="71" width="75.67"/>
    <col collapsed="false" customWidth="true" hidden="false" outlineLevel="0" max="3" min="3" style="71" width="18.44"/>
    <col collapsed="false" customWidth="true" hidden="false" outlineLevel="0" max="4" min="4" style="78" width="17.56"/>
    <col collapsed="false" customWidth="true" hidden="false" outlineLevel="0" max="5" min="5" style="78" width="14.56"/>
    <col collapsed="false" customWidth="true" hidden="true" outlineLevel="0" max="6" min="6" style="71" width="11.44"/>
    <col collapsed="false" customWidth="false" hidden="false" outlineLevel="0" max="8" min="7" style="71" width="10.66"/>
    <col collapsed="false" customWidth="true" hidden="false" outlineLevel="0" max="9" min="9" style="71" width="1.33"/>
    <col collapsed="false" customWidth="false" hidden="false" outlineLevel="0" max="16384" min="10" style="71" width="10.66"/>
  </cols>
  <sheetData>
    <row r="1" s="7" customFormat="true" ht="51" hidden="false" customHeight="true" outlineLevel="0" collapsed="false">
      <c r="A1" s="5" t="s">
        <v>0</v>
      </c>
      <c r="B1" s="5"/>
      <c r="C1" s="5"/>
      <c r="D1" s="6"/>
      <c r="E1" s="6"/>
      <c r="F1" s="6"/>
      <c r="G1" s="6"/>
      <c r="H1" s="6"/>
      <c r="I1" s="6"/>
      <c r="J1" s="6"/>
    </row>
    <row r="2" s="1" customFormat="true" ht="19.5" hidden="false" customHeight="true" outlineLevel="0" collapsed="false">
      <c r="A2" s="8" t="s">
        <v>548</v>
      </c>
      <c r="B2" s="8"/>
      <c r="C2" s="8" t="s">
        <v>2</v>
      </c>
      <c r="D2" s="9" t="s">
        <v>549</v>
      </c>
      <c r="E2" s="80" t="s">
        <v>4</v>
      </c>
      <c r="F2" s="80"/>
      <c r="G2" s="80"/>
      <c r="H2" s="80"/>
      <c r="I2" s="11"/>
    </row>
    <row r="3" s="1" customFormat="true" ht="36.75" hidden="false" customHeight="true" outlineLevel="0" collapsed="false">
      <c r="A3" s="8"/>
      <c r="B3" s="8"/>
      <c r="C3" s="8"/>
      <c r="D3" s="9"/>
      <c r="E3" s="12" t="s">
        <v>5</v>
      </c>
      <c r="F3" s="12" t="s">
        <v>6</v>
      </c>
      <c r="G3" s="12" t="s">
        <v>7</v>
      </c>
      <c r="H3" s="81" t="s">
        <v>8</v>
      </c>
      <c r="I3" s="13"/>
    </row>
    <row r="4" customFormat="false" ht="17.25" hidden="false" customHeight="false" outlineLevel="0" collapsed="false">
      <c r="A4" s="110" t="s">
        <v>9</v>
      </c>
      <c r="B4" s="110"/>
      <c r="C4" s="111" t="n">
        <f aca="false">SUM(C5,C16,C20,C24,C28)</f>
        <v>16</v>
      </c>
      <c r="D4" s="84" t="n">
        <f aca="false">SUM(D5,D16,D20,D24,D28)</f>
        <v>1</v>
      </c>
      <c r="E4" s="85"/>
      <c r="G4" s="86" t="n">
        <f aca="false">G32</f>
        <v>0</v>
      </c>
      <c r="I4" s="13"/>
    </row>
    <row r="5" customFormat="false" ht="17.25" hidden="false" customHeight="false" outlineLevel="0" collapsed="false">
      <c r="A5" s="102" t="s">
        <v>550</v>
      </c>
      <c r="B5" s="102"/>
      <c r="C5" s="112" t="n">
        <f aca="false">COUNTIF(C6:C15,"B")</f>
        <v>4</v>
      </c>
      <c r="D5" s="24" t="n">
        <f aca="false">SUM(D6:D15)</f>
        <v>0.25</v>
      </c>
      <c r="E5" s="25"/>
      <c r="F5" s="89"/>
      <c r="G5" s="90" t="n">
        <f aca="false">SUM(G6:G15)</f>
        <v>0</v>
      </c>
      <c r="H5" s="91"/>
      <c r="I5" s="13"/>
    </row>
    <row r="6" customFormat="false" ht="26.25" hidden="false" customHeight="false" outlineLevel="1" collapsed="false">
      <c r="A6" s="113" t="s">
        <v>551</v>
      </c>
      <c r="B6" s="98" t="s">
        <v>552</v>
      </c>
      <c r="C6" s="114" t="s">
        <v>16</v>
      </c>
      <c r="D6" s="48"/>
      <c r="E6" s="38"/>
      <c r="F6" s="99"/>
      <c r="G6" s="100"/>
      <c r="H6" s="99"/>
      <c r="I6" s="13"/>
    </row>
    <row r="7" customFormat="false" ht="39" hidden="false" customHeight="false" outlineLevel="1" collapsed="false">
      <c r="A7" s="113" t="s">
        <v>553</v>
      </c>
      <c r="B7" s="98" t="s">
        <v>554</v>
      </c>
      <c r="C7" s="94" t="s">
        <v>13</v>
      </c>
      <c r="D7" s="32" t="n">
        <f aca="false">1/16</f>
        <v>0.0625</v>
      </c>
      <c r="E7" s="95"/>
      <c r="F7" s="96"/>
      <c r="G7" s="97" t="n">
        <f aca="false">$D7*E7</f>
        <v>0</v>
      </c>
      <c r="H7" s="96"/>
      <c r="I7" s="13"/>
    </row>
    <row r="8" customFormat="false" ht="39" hidden="false" customHeight="false" outlineLevel="1" collapsed="false">
      <c r="A8" s="113" t="s">
        <v>555</v>
      </c>
      <c r="B8" s="98" t="s">
        <v>556</v>
      </c>
      <c r="C8" s="60" t="s">
        <v>16</v>
      </c>
      <c r="D8" s="48"/>
      <c r="E8" s="38"/>
      <c r="F8" s="99"/>
      <c r="G8" s="115"/>
      <c r="H8" s="99"/>
      <c r="I8" s="13"/>
    </row>
    <row r="9" customFormat="false" ht="39" hidden="false" customHeight="false" outlineLevel="1" collapsed="false">
      <c r="A9" s="113" t="s">
        <v>557</v>
      </c>
      <c r="B9" s="98" t="s">
        <v>558</v>
      </c>
      <c r="C9" s="94" t="s">
        <v>13</v>
      </c>
      <c r="D9" s="32" t="n">
        <f aca="false">1/16</f>
        <v>0.0625</v>
      </c>
      <c r="E9" s="95"/>
      <c r="F9" s="96"/>
      <c r="G9" s="97" t="n">
        <f aca="false">$D9*E9</f>
        <v>0</v>
      </c>
      <c r="H9" s="96"/>
      <c r="I9" s="13"/>
    </row>
    <row r="10" customFormat="false" ht="26.25" hidden="false" customHeight="false" outlineLevel="1" collapsed="false">
      <c r="A10" s="113" t="s">
        <v>559</v>
      </c>
      <c r="B10" s="98" t="s">
        <v>560</v>
      </c>
      <c r="C10" s="94" t="s">
        <v>13</v>
      </c>
      <c r="D10" s="32" t="n">
        <f aca="false">1/16</f>
        <v>0.0625</v>
      </c>
      <c r="E10" s="95"/>
      <c r="F10" s="96"/>
      <c r="G10" s="97" t="n">
        <f aca="false">$D10*E10</f>
        <v>0</v>
      </c>
      <c r="H10" s="96"/>
      <c r="I10" s="13"/>
    </row>
    <row r="11" customFormat="false" ht="92.25" hidden="false" customHeight="false" outlineLevel="1" collapsed="false">
      <c r="A11" s="113" t="s">
        <v>561</v>
      </c>
      <c r="B11" s="98" t="s">
        <v>562</v>
      </c>
      <c r="C11" s="94" t="s">
        <v>13</v>
      </c>
      <c r="D11" s="32" t="n">
        <f aca="false">1/16</f>
        <v>0.0625</v>
      </c>
      <c r="E11" s="95"/>
      <c r="F11" s="96"/>
      <c r="G11" s="97" t="n">
        <f aca="false">$D11*E11</f>
        <v>0</v>
      </c>
      <c r="H11" s="96"/>
      <c r="I11" s="13"/>
    </row>
    <row r="12" customFormat="false" ht="52.5" hidden="false" customHeight="false" outlineLevel="1" collapsed="false">
      <c r="A12" s="113" t="s">
        <v>563</v>
      </c>
      <c r="B12" s="98" t="s">
        <v>564</v>
      </c>
      <c r="C12" s="31" t="s">
        <v>16</v>
      </c>
      <c r="D12" s="48"/>
      <c r="E12" s="38"/>
      <c r="F12" s="99"/>
      <c r="G12" s="115"/>
      <c r="H12" s="99"/>
      <c r="I12" s="13"/>
    </row>
    <row r="13" customFormat="false" ht="24" hidden="false" customHeight="true" outlineLevel="1" collapsed="false">
      <c r="A13" s="113" t="s">
        <v>565</v>
      </c>
      <c r="B13" s="98" t="s">
        <v>566</v>
      </c>
      <c r="C13" s="31" t="s">
        <v>16</v>
      </c>
      <c r="D13" s="48"/>
      <c r="E13" s="38"/>
      <c r="F13" s="99"/>
      <c r="G13" s="100"/>
      <c r="H13" s="99"/>
      <c r="I13" s="13"/>
    </row>
    <row r="14" customFormat="false" ht="26.25" hidden="false" customHeight="false" outlineLevel="1" collapsed="false">
      <c r="A14" s="113" t="s">
        <v>567</v>
      </c>
      <c r="B14" s="98" t="s">
        <v>568</v>
      </c>
      <c r="C14" s="31" t="s">
        <v>16</v>
      </c>
      <c r="D14" s="48"/>
      <c r="E14" s="38"/>
      <c r="F14" s="99"/>
      <c r="G14" s="100"/>
      <c r="H14" s="99"/>
      <c r="I14" s="13"/>
    </row>
    <row r="15" customFormat="false" ht="39" hidden="false" customHeight="false" outlineLevel="1" collapsed="false">
      <c r="A15" s="113" t="s">
        <v>569</v>
      </c>
      <c r="B15" s="98" t="s">
        <v>570</v>
      </c>
      <c r="C15" s="31" t="s">
        <v>16</v>
      </c>
      <c r="D15" s="48"/>
      <c r="E15" s="38"/>
      <c r="F15" s="99"/>
      <c r="G15" s="100"/>
      <c r="H15" s="99"/>
      <c r="I15" s="13"/>
    </row>
    <row r="16" customFormat="false" ht="17.25" hidden="false" customHeight="false" outlineLevel="0" collapsed="false">
      <c r="A16" s="102" t="s">
        <v>571</v>
      </c>
      <c r="B16" s="102"/>
      <c r="C16" s="112" t="n">
        <f aca="false">COUNTIF(C17:C19,"B")</f>
        <v>3</v>
      </c>
      <c r="D16" s="24" t="n">
        <f aca="false">SUM(D17:D19)</f>
        <v>0.1875</v>
      </c>
      <c r="E16" s="25"/>
      <c r="F16" s="89"/>
      <c r="G16" s="27" t="n">
        <f aca="false">SUM(G17:G19)</f>
        <v>0</v>
      </c>
      <c r="H16" s="103"/>
      <c r="I16" s="13"/>
    </row>
    <row r="17" customFormat="false" ht="158.25" hidden="false" customHeight="false" outlineLevel="1" collapsed="false">
      <c r="A17" s="113" t="s">
        <v>572</v>
      </c>
      <c r="B17" s="98" t="s">
        <v>573</v>
      </c>
      <c r="C17" s="114" t="s">
        <v>13</v>
      </c>
      <c r="D17" s="32" t="n">
        <f aca="false">1/16</f>
        <v>0.0625</v>
      </c>
      <c r="E17" s="95"/>
      <c r="F17" s="96"/>
      <c r="G17" s="97" t="n">
        <f aca="false">$D17*E17</f>
        <v>0</v>
      </c>
      <c r="H17" s="96"/>
      <c r="I17" s="13"/>
    </row>
    <row r="18" customFormat="false" ht="158.25" hidden="false" customHeight="false" outlineLevel="1" collapsed="false">
      <c r="A18" s="113" t="s">
        <v>574</v>
      </c>
      <c r="B18" s="98" t="s">
        <v>575</v>
      </c>
      <c r="C18" s="94" t="s">
        <v>13</v>
      </c>
      <c r="D18" s="32" t="n">
        <f aca="false">1/16</f>
        <v>0.0625</v>
      </c>
      <c r="E18" s="95"/>
      <c r="F18" s="96"/>
      <c r="G18" s="97" t="n">
        <f aca="false">$D18*E18</f>
        <v>0</v>
      </c>
      <c r="H18" s="96"/>
      <c r="I18" s="13"/>
    </row>
    <row r="19" customFormat="false" ht="92.25" hidden="false" customHeight="false" outlineLevel="1" collapsed="false">
      <c r="A19" s="113" t="s">
        <v>576</v>
      </c>
      <c r="B19" s="98" t="s">
        <v>577</v>
      </c>
      <c r="C19" s="94" t="s">
        <v>13</v>
      </c>
      <c r="D19" s="32" t="n">
        <f aca="false">1/16</f>
        <v>0.0625</v>
      </c>
      <c r="E19" s="95"/>
      <c r="F19" s="96"/>
      <c r="G19" s="97" t="n">
        <f aca="false">$D19*E19</f>
        <v>0</v>
      </c>
      <c r="H19" s="96"/>
      <c r="I19" s="13"/>
    </row>
    <row r="20" customFormat="false" ht="17.25" hidden="false" customHeight="false" outlineLevel="0" collapsed="false">
      <c r="A20" s="102" t="s">
        <v>578</v>
      </c>
      <c r="B20" s="102"/>
      <c r="C20" s="112" t="n">
        <f aca="false">COUNTIF(C21:C23,"B")</f>
        <v>3</v>
      </c>
      <c r="D20" s="24" t="n">
        <f aca="false">SUM(D21:D23)</f>
        <v>0.1875</v>
      </c>
      <c r="E20" s="25"/>
      <c r="F20" s="89"/>
      <c r="G20" s="27" t="n">
        <f aca="false">SUM(G21:G23)</f>
        <v>0</v>
      </c>
      <c r="H20" s="103"/>
      <c r="I20" s="13"/>
    </row>
    <row r="21" customFormat="false" ht="158.25" hidden="false" customHeight="false" outlineLevel="1" collapsed="false">
      <c r="A21" s="113" t="s">
        <v>579</v>
      </c>
      <c r="B21" s="98" t="s">
        <v>573</v>
      </c>
      <c r="C21" s="114" t="s">
        <v>13</v>
      </c>
      <c r="D21" s="32" t="n">
        <f aca="false">1/16</f>
        <v>0.0625</v>
      </c>
      <c r="E21" s="95"/>
      <c r="F21" s="96"/>
      <c r="G21" s="97" t="n">
        <f aca="false">$D21*E21</f>
        <v>0</v>
      </c>
      <c r="H21" s="96"/>
      <c r="I21" s="13"/>
    </row>
    <row r="22" customFormat="false" ht="160.5" hidden="false" customHeight="true" outlineLevel="1" collapsed="false">
      <c r="A22" s="113" t="s">
        <v>580</v>
      </c>
      <c r="B22" s="98" t="s">
        <v>575</v>
      </c>
      <c r="C22" s="94" t="s">
        <v>13</v>
      </c>
      <c r="D22" s="32" t="n">
        <f aca="false">1/16</f>
        <v>0.0625</v>
      </c>
      <c r="E22" s="95"/>
      <c r="F22" s="96"/>
      <c r="G22" s="97" t="n">
        <f aca="false">$D22*E22</f>
        <v>0</v>
      </c>
      <c r="H22" s="96"/>
      <c r="I22" s="13"/>
    </row>
    <row r="23" customFormat="false" ht="108" hidden="false" customHeight="true" outlineLevel="1" collapsed="false">
      <c r="A23" s="113" t="s">
        <v>581</v>
      </c>
      <c r="B23" s="98" t="s">
        <v>582</v>
      </c>
      <c r="C23" s="94" t="s">
        <v>13</v>
      </c>
      <c r="D23" s="32" t="n">
        <f aca="false">1/16</f>
        <v>0.0625</v>
      </c>
      <c r="E23" s="95"/>
      <c r="F23" s="96"/>
      <c r="G23" s="97" t="n">
        <f aca="false">$D23*E23</f>
        <v>0</v>
      </c>
      <c r="H23" s="96"/>
      <c r="I23" s="13"/>
    </row>
    <row r="24" customFormat="false" ht="17.25" hidden="false" customHeight="false" outlineLevel="0" collapsed="false">
      <c r="A24" s="102" t="s">
        <v>583</v>
      </c>
      <c r="B24" s="102"/>
      <c r="C24" s="112" t="n">
        <f aca="false">COUNTIF(C25:C27,"B")</f>
        <v>3</v>
      </c>
      <c r="D24" s="24" t="n">
        <f aca="false">SUM(D25:D27)</f>
        <v>0.1875</v>
      </c>
      <c r="E24" s="25"/>
      <c r="F24" s="89"/>
      <c r="G24" s="90" t="n">
        <f aca="false">SUM(G25:G27)</f>
        <v>0</v>
      </c>
      <c r="H24" s="103"/>
      <c r="I24" s="13"/>
    </row>
    <row r="25" customFormat="false" ht="210.75" hidden="false" customHeight="false" outlineLevel="1" collapsed="false">
      <c r="A25" s="113" t="s">
        <v>584</v>
      </c>
      <c r="B25" s="98" t="s">
        <v>585</v>
      </c>
      <c r="C25" s="114" t="s">
        <v>13</v>
      </c>
      <c r="D25" s="32" t="n">
        <f aca="false">1/16</f>
        <v>0.0625</v>
      </c>
      <c r="E25" s="95"/>
      <c r="F25" s="96"/>
      <c r="G25" s="97" t="n">
        <f aca="false">$D25*E25</f>
        <v>0</v>
      </c>
      <c r="H25" s="96"/>
      <c r="I25" s="13"/>
    </row>
    <row r="26" customFormat="false" ht="171" hidden="false" customHeight="false" outlineLevel="1" collapsed="false">
      <c r="A26" s="113" t="s">
        <v>586</v>
      </c>
      <c r="B26" s="98" t="s">
        <v>587</v>
      </c>
      <c r="C26" s="94" t="s">
        <v>13</v>
      </c>
      <c r="D26" s="32" t="n">
        <f aca="false">1/16</f>
        <v>0.0625</v>
      </c>
      <c r="E26" s="95"/>
      <c r="F26" s="96"/>
      <c r="G26" s="97" t="n">
        <f aca="false">$D26*E26</f>
        <v>0</v>
      </c>
      <c r="H26" s="96"/>
      <c r="I26" s="13"/>
    </row>
    <row r="27" customFormat="false" ht="250.5" hidden="false" customHeight="false" outlineLevel="1" collapsed="false">
      <c r="A27" s="113" t="s">
        <v>588</v>
      </c>
      <c r="B27" s="98" t="s">
        <v>589</v>
      </c>
      <c r="C27" s="94" t="s">
        <v>13</v>
      </c>
      <c r="D27" s="32" t="n">
        <f aca="false">1/16</f>
        <v>0.0625</v>
      </c>
      <c r="E27" s="95"/>
      <c r="F27" s="96"/>
      <c r="G27" s="97" t="n">
        <f aca="false">$D27*E27</f>
        <v>0</v>
      </c>
      <c r="H27" s="96"/>
      <c r="I27" s="13"/>
    </row>
    <row r="28" customFormat="false" ht="17.25" hidden="false" customHeight="false" outlineLevel="0" collapsed="false">
      <c r="A28" s="102" t="s">
        <v>590</v>
      </c>
      <c r="B28" s="102"/>
      <c r="C28" s="112" t="n">
        <f aca="false">COUNTIF(C29:C31,"B")</f>
        <v>3</v>
      </c>
      <c r="D28" s="24" t="n">
        <f aca="false">SUM(D29:D31)</f>
        <v>0.1875</v>
      </c>
      <c r="E28" s="25"/>
      <c r="F28" s="89"/>
      <c r="G28" s="90" t="n">
        <f aca="false">SUM(G29:G31)</f>
        <v>0</v>
      </c>
      <c r="H28" s="103"/>
      <c r="I28" s="13"/>
    </row>
    <row r="29" customFormat="false" ht="210.75" hidden="false" customHeight="false" outlineLevel="1" collapsed="false">
      <c r="A29" s="113" t="s">
        <v>591</v>
      </c>
      <c r="B29" s="98" t="s">
        <v>592</v>
      </c>
      <c r="C29" s="114" t="s">
        <v>13</v>
      </c>
      <c r="D29" s="32" t="n">
        <f aca="false">1/16</f>
        <v>0.0625</v>
      </c>
      <c r="E29" s="95"/>
      <c r="F29" s="96"/>
      <c r="G29" s="97" t="n">
        <f aca="false">$D29*E29</f>
        <v>0</v>
      </c>
      <c r="H29" s="96"/>
      <c r="I29" s="13"/>
    </row>
    <row r="30" customFormat="false" ht="171" hidden="false" customHeight="false" outlineLevel="1" collapsed="false">
      <c r="A30" s="113" t="s">
        <v>593</v>
      </c>
      <c r="B30" s="98" t="s">
        <v>594</v>
      </c>
      <c r="C30" s="94" t="s">
        <v>13</v>
      </c>
      <c r="D30" s="32" t="n">
        <f aca="false">1/16</f>
        <v>0.0625</v>
      </c>
      <c r="E30" s="95"/>
      <c r="F30" s="96"/>
      <c r="G30" s="97" t="n">
        <f aca="false">$D30*E30</f>
        <v>0</v>
      </c>
      <c r="H30" s="96"/>
      <c r="I30" s="13"/>
    </row>
    <row r="31" customFormat="false" ht="210.75" hidden="false" customHeight="false" outlineLevel="1" collapsed="false">
      <c r="A31" s="113" t="s">
        <v>595</v>
      </c>
      <c r="B31" s="98" t="s">
        <v>596</v>
      </c>
      <c r="C31" s="94" t="s">
        <v>13</v>
      </c>
      <c r="D31" s="32" t="n">
        <f aca="false">1/16</f>
        <v>0.0625</v>
      </c>
      <c r="E31" s="95"/>
      <c r="F31" s="96"/>
      <c r="G31" s="97" t="n">
        <f aca="false">$D31*E31</f>
        <v>0</v>
      </c>
      <c r="H31" s="96"/>
      <c r="I31" s="13"/>
    </row>
    <row r="32" customFormat="false" ht="17.25" hidden="false" customHeight="false" outlineLevel="0" collapsed="false">
      <c r="A32" s="71" t="s">
        <v>499</v>
      </c>
      <c r="B32" s="72" t="s">
        <v>500</v>
      </c>
      <c r="E32" s="73"/>
      <c r="F32" s="107"/>
      <c r="G32" s="108" t="n">
        <f aca="false">SUM(G5,G16,G20,G24,G28)</f>
        <v>0</v>
      </c>
      <c r="H32" s="109"/>
      <c r="I32" s="76"/>
    </row>
    <row r="33" customFormat="false" ht="12.75" hidden="false" customHeight="false" outlineLevel="0" collapsed="false">
      <c r="A33" s="71" t="s">
        <v>501</v>
      </c>
      <c r="B33" s="77" t="s">
        <v>502</v>
      </c>
    </row>
    <row r="34" customFormat="false" ht="12.75" hidden="false" customHeight="false" outlineLevel="0" collapsed="false">
      <c r="A34" s="44" t="s">
        <v>503</v>
      </c>
      <c r="B34" s="77" t="s">
        <v>504</v>
      </c>
    </row>
    <row r="35" customFormat="false" ht="12.75" hidden="false" customHeight="false" outlineLevel="0" collapsed="false">
      <c r="A35" s="44" t="s">
        <v>505</v>
      </c>
      <c r="B35" s="77" t="s">
        <v>506</v>
      </c>
    </row>
    <row r="36" customFormat="false" ht="12.75" hidden="false" customHeight="false" outlineLevel="0" collapsed="false">
      <c r="A36" s="44" t="s">
        <v>507</v>
      </c>
      <c r="B36" s="77" t="s">
        <v>508</v>
      </c>
    </row>
  </sheetData>
  <sheetProtection algorithmName="SHA-512" hashValue="+/p0JNlZ2SQcAg1hrWaTNGpiWsvQ/QTfVvjCEIcxp4zOmMbfTo0BFkZjTPcE/0t0gCOlEUkee9jlrZlQqd+Xbg==" saltValue="ixUSOL4FMPQdEmmhtzejpQ==" spinCount="100000" sheet="true" objects="true" scenarios="true"/>
  <mergeCells count="6">
    <mergeCell ref="A1:C1"/>
    <mergeCell ref="A2:B3"/>
    <mergeCell ref="C2:C3"/>
    <mergeCell ref="D2:D3"/>
    <mergeCell ref="E2:H2"/>
    <mergeCell ref="A4:B4"/>
  </mergeCells>
  <conditionalFormatting sqref="E12:E15">
    <cfRule type="notContainsText" priority="2" operator="notContains" aboveAverage="0" equalAverage="0" bottom="0" percent="0" rank="0" text="ja" dxfId="124">
      <formula>ISERROR(SEARCH("ja",E12))</formula>
    </cfRule>
    <cfRule type="containsText" priority="3" operator="containsText" aboveAverage="0" equalAverage="0" bottom="0" percent="0" rank="0" text="Ja" dxfId="125">
      <formula>NOT(ISERROR(SEARCH("Ja",E12)))</formula>
    </cfRule>
  </conditionalFormatting>
  <conditionalFormatting sqref="E6">
    <cfRule type="notContainsText" priority="4" operator="notContains" aboveAverage="0" equalAverage="0" bottom="0" percent="0" rank="0" text="ja" dxfId="126">
      <formula>ISERROR(SEARCH("ja",E6))</formula>
    </cfRule>
    <cfRule type="containsText" priority="5" operator="containsText" aboveAverage="0" equalAverage="0" bottom="0" percent="0" rank="0" text="Ja" dxfId="127">
      <formula>NOT(ISERROR(SEARCH("Ja",E6)))</formula>
    </cfRule>
  </conditionalFormatting>
  <conditionalFormatting sqref="E8">
    <cfRule type="notContainsText" priority="6" operator="notContains" aboveAverage="0" equalAverage="0" bottom="0" percent="0" rank="0" text="ja" dxfId="128">
      <formula>ISERROR(SEARCH("ja",E8))</formula>
    </cfRule>
    <cfRule type="containsText" priority="7" operator="containsText" aboveAverage="0" equalAverage="0" bottom="0" percent="0" rank="0" text="Ja" dxfId="129">
      <formula>NOT(ISERROR(SEARCH("Ja",E8)))</formula>
    </cfRule>
  </conditionalFormatting>
  <conditionalFormatting sqref="H20">
    <cfRule type="expression" priority="8" aboveAverage="0" equalAverage="0" bottom="0" percent="0" rank="0" text="" dxfId="130">
      <formula>$G$20&lt;($D$20*5)</formula>
    </cfRule>
  </conditionalFormatting>
  <conditionalFormatting sqref="H28">
    <cfRule type="expression" priority="9" aboveAverage="0" equalAverage="0" bottom="0" percent="0" rank="0" text="" dxfId="131">
      <formula>$G$28&lt;($D$28*5)</formula>
    </cfRule>
  </conditionalFormatting>
  <conditionalFormatting sqref="H24">
    <cfRule type="expression" priority="10" aboveAverage="0" equalAverage="0" bottom="0" percent="0" rank="0" text="" dxfId="132">
      <formula>$G$24&lt;($G$24*5)</formula>
    </cfRule>
  </conditionalFormatting>
  <conditionalFormatting sqref="H16">
    <cfRule type="expression" priority="11" aboveAverage="0" equalAverage="0" bottom="0" percent="0" rank="0" text="" dxfId="133">
      <formula>$G$16&lt;($D$16*5)</formula>
    </cfRule>
  </conditionalFormatting>
  <conditionalFormatting sqref="H5">
    <cfRule type="expression" priority="12" aboveAverage="0" equalAverage="0" bottom="0" percent="0" rank="0" text="" dxfId="134">
      <formula>$G$5&lt;($D$5*5)</formula>
    </cfRule>
  </conditionalFormatting>
  <printOptions headings="false" gridLines="false" gridLinesSet="true" horizontalCentered="false" verticalCentered="false"/>
  <pageMargins left="0.551388888888889" right="0.275694444444444" top="0.826388888888889" bottom="0.511805555555556" header="0.511805555555556" footer="0.275694444444444"/>
  <pageSetup paperSize="9" scale="100" fitToWidth="1" fitToHeight="10" pageOrder="downThenOver" orientation="portrait" blackAndWhite="false" draft="false" cellComments="none" horizontalDpi="300" verticalDpi="300" copies="1"/>
  <headerFooter differentFirst="false" differentOddEven="false">
    <oddHeader>&amp;LVergabeverfahren "Beschaffung einer Software zur elektronischen Aktenführung"&amp;RVergabe-Nr. 20-02-1</oddHeader>
    <oddFooter>&amp;LKBV&amp;RSeite &amp;P von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E11"/>
  <sheetViews>
    <sheetView showFormulas="false" showGridLines="true" showRowColHeaders="true" showZeros="true" rightToLeft="false" tabSelected="false" showOutlineSymbols="true" defaultGridColor="true" view="normal" topLeftCell="A1" colorId="64" zoomScale="125" zoomScaleNormal="125"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1" width="3.11"/>
    <col collapsed="false" customWidth="true" hidden="false" outlineLevel="0" max="3" min="3" style="1" width="75.34"/>
  </cols>
  <sheetData>
    <row r="2" customFormat="false" ht="15" hidden="false" customHeight="true" outlineLevel="0" collapsed="false">
      <c r="B2" s="8" t="s">
        <v>597</v>
      </c>
      <c r="C2" s="8"/>
      <c r="D2" s="116"/>
      <c r="E2" s="116"/>
    </row>
    <row r="3" customFormat="false" ht="15" hidden="false" customHeight="true" outlineLevel="0" collapsed="false">
      <c r="B3" s="8" t="s">
        <v>598</v>
      </c>
      <c r="C3" s="8"/>
      <c r="D3" s="116"/>
      <c r="E3" s="116"/>
    </row>
    <row r="4" s="116" customFormat="true" ht="15" hidden="false" customHeight="false" outlineLevel="0" collapsed="false">
      <c r="B4" s="14" t="s">
        <v>598</v>
      </c>
    </row>
    <row r="5" s="116" customFormat="true" ht="15" hidden="false" customHeight="false" outlineLevel="0" collapsed="false">
      <c r="B5" s="14"/>
      <c r="C5" s="14" t="s">
        <v>599</v>
      </c>
    </row>
    <row r="6" customFormat="false" ht="90" hidden="false" customHeight="false" outlineLevel="0" collapsed="false">
      <c r="B6" s="116"/>
      <c r="C6" s="117" t="s">
        <v>600</v>
      </c>
      <c r="D6" s="116"/>
      <c r="E6" s="116"/>
    </row>
    <row r="7" customFormat="false" ht="15" hidden="false" customHeight="false" outlineLevel="0" collapsed="false">
      <c r="B7" s="116"/>
      <c r="C7" s="14" t="s">
        <v>601</v>
      </c>
      <c r="D7" s="116"/>
      <c r="E7" s="116"/>
    </row>
    <row r="8" customFormat="false" ht="60" hidden="false" customHeight="false" outlineLevel="0" collapsed="false">
      <c r="B8" s="116"/>
      <c r="C8" s="117" t="s">
        <v>602</v>
      </c>
      <c r="D8" s="116"/>
      <c r="E8" s="116"/>
    </row>
    <row r="9" customFormat="false" ht="15" hidden="false" customHeight="false" outlineLevel="0" collapsed="false">
      <c r="B9" s="116"/>
      <c r="C9" s="116"/>
      <c r="D9" s="116"/>
      <c r="E9" s="116"/>
    </row>
    <row r="10" customFormat="false" ht="15" hidden="false" customHeight="false" outlineLevel="0" collapsed="false">
      <c r="B10" s="116"/>
      <c r="C10" s="116"/>
      <c r="D10" s="116"/>
      <c r="E10" s="116"/>
    </row>
    <row r="11" customFormat="false" ht="15" hidden="false" customHeight="false" outlineLevel="0" collapsed="false">
      <c r="B11" s="116"/>
      <c r="C11" s="116"/>
      <c r="D11" s="116"/>
      <c r="E11" s="116"/>
    </row>
  </sheetData>
  <sheetProtection algorithmName="SHA-512" hashValue="jivgi2HjqZH0pgCwLo8aWZ/MQ5Yz+/eeYjpQdsjkSWVfuWnKoKHrkDLQhNhP6akztRKKzDpy3dJ8JlqzKdtooA==" saltValue="iCXsOUTogJcFX78105BOGA==" spinCount="100000" sheet="true" objects="true" scenarios="true"/>
  <mergeCells count="1">
    <mergeCell ref="B2:C3"/>
  </mergeCell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Collabora_Office/23.05.10.1$Linux_X86_64 LibreOffice_project/c8fa7c01aa8a3e263c07b5cf4f72ace70f1d9308</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2024-06-13T12:00:07Z</dcterms:created>
  <dc:creator>fgl</dc:creator>
  <dc:description/>
  <dc:language>de-DE</dc:language>
  <cp:lastModifiedBy/>
  <dcterms:modified xsi:type="dcterms:W3CDTF">2024-10-25T15:19:36Z</dcterms:modified>
  <cp:revision>132</cp:revision>
  <dc:subject/>
  <dc:title/>
</cp:coreProperties>
</file>

<file path=docProps/custom.xml><?xml version="1.0" encoding="utf-8"?>
<Properties xmlns="http://schemas.openxmlformats.org/officeDocument/2006/custom-properties" xmlns:vt="http://schemas.openxmlformats.org/officeDocument/2006/docPropsVTypes"/>
</file>