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Syn-Funke-01\Projekte\256_offV_GGZ-Zwickau\2_Veröffentlichung\2.4_Versandunterlagen\P256-1_Ausschreibungsunterlagen-Los1\"/>
    </mc:Choice>
  </mc:AlternateContent>
  <xr:revisionPtr revIDLastSave="0" documentId="13_ncr:1_{0D03CD1A-8E16-429A-95C8-72B35541F2A0}" xr6:coauthVersionLast="47" xr6:coauthVersionMax="47" xr10:uidLastSave="{00000000-0000-0000-0000-000000000000}"/>
  <bookViews>
    <workbookView xWindow="-120" yWindow="-120" windowWidth="29040" windowHeight="15990" tabRatio="296" xr2:uid="{00000000-000D-0000-FFFF-FFFF00000000}"/>
  </bookViews>
  <sheets>
    <sheet name="Honorardatenblatt" sheetId="1" r:id="rId1"/>
  </sheets>
  <definedNames>
    <definedName name="_xlnm.Print_Area" localSheetId="0">Honorardatenblatt!$A$1:$F$54</definedName>
    <definedName name="_xlnm.Print_Titles" localSheetId="0">Honorardatenblatt!$1:$7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1" l="1"/>
  <c r="E30" i="1" l="1"/>
  <c r="E40" i="1"/>
  <c r="D19" i="1" l="1"/>
  <c r="F19" i="1" s="1"/>
  <c r="D18" i="1"/>
  <c r="F18" i="1" s="1"/>
  <c r="D17" i="1"/>
  <c r="F17" i="1" s="1"/>
  <c r="D16" i="1"/>
  <c r="F16" i="1" s="1"/>
  <c r="D15" i="1"/>
  <c r="F15" i="1" s="1"/>
  <c r="D14" i="1"/>
  <c r="F14" i="1" s="1"/>
  <c r="D13" i="1"/>
  <c r="F13" i="1" s="1"/>
  <c r="D12" i="1"/>
  <c r="F12" i="1" s="1"/>
  <c r="D11" i="1"/>
  <c r="F11" i="1" s="1"/>
  <c r="F20" i="1" l="1"/>
  <c r="F21" i="1" s="1"/>
  <c r="F25" i="1"/>
  <c r="E35" i="1"/>
  <c r="D20" i="1" l="1"/>
  <c r="F22" i="1" l="1"/>
  <c r="F48" i="1" l="1"/>
  <c r="F49" i="1" l="1"/>
  <c r="F50" i="1" s="1"/>
  <c r="F51" i="1" s="1"/>
</calcChain>
</file>

<file path=xl/sharedStrings.xml><?xml version="1.0" encoding="utf-8"?>
<sst xmlns="http://schemas.openxmlformats.org/spreadsheetml/2006/main" count="95" uniqueCount="81">
  <si>
    <t>Leistungsbild</t>
  </si>
  <si>
    <t>Honorarsumme</t>
  </si>
  <si>
    <t>Basis-Honorar</t>
  </si>
  <si>
    <t>Achtung:   Die hellblau hinterlegten Felder sind zwingend auszufüllen!</t>
  </si>
  <si>
    <t>Umsatzsteuer</t>
  </si>
  <si>
    <t>Faktor</t>
  </si>
  <si>
    <t>Netto</t>
  </si>
  <si>
    <t>Brutto</t>
  </si>
  <si>
    <t xml:space="preserve">Gesamthonorar inkl. Nebenkosten </t>
  </si>
  <si>
    <t>lfd. Nr.</t>
  </si>
  <si>
    <t>Nebenkosten</t>
  </si>
  <si>
    <t>Angabe Prozentwert:</t>
  </si>
  <si>
    <t>A.</t>
  </si>
  <si>
    <t>B.</t>
  </si>
  <si>
    <t>C.</t>
  </si>
  <si>
    <t>Stundensatz für:</t>
  </si>
  <si>
    <t>Zu- oder Abschläge auf Basishonorar</t>
  </si>
  <si>
    <t xml:space="preserve">den Auftragnehmer (Geschäftsführung / Gesamtprojektleitung) </t>
  </si>
  <si>
    <t>Stundensatz in Euro netto:</t>
  </si>
  <si>
    <t>D.</t>
  </si>
  <si>
    <t>Anmerkungen / Unterschrift Angebot</t>
  </si>
  <si>
    <t>den Mitarbeiter / Dipl.Ing.  (Architekten / Ingenieure)</t>
  </si>
  <si>
    <t>Objektplanung Gebäude</t>
  </si>
  <si>
    <t>davon Leistungsphase 7   (  4 %)</t>
  </si>
  <si>
    <t>davon Leistungsphase 9   (  2 %)</t>
  </si>
  <si>
    <t>davon Leistungsphase 8   (32 %)</t>
  </si>
  <si>
    <t>davon Leistungsphase 6   (10 %)</t>
  </si>
  <si>
    <t>davon Leistungsphase 1   (  2 %)</t>
  </si>
  <si>
    <t>davon Leistungsphase 2   (  7 %)</t>
  </si>
  <si>
    <t>davon Leistungsphase 3   (15 %)</t>
  </si>
  <si>
    <t>davon Leistungsphase 4   (  3 %)</t>
  </si>
  <si>
    <t>davon Leistungsphase 5   (25 %)</t>
  </si>
  <si>
    <t xml:space="preserve">Zusammenfassung </t>
  </si>
  <si>
    <t>Umbauzuschlag</t>
  </si>
  <si>
    <t>Technische Zeichner und sonstige Mitarbeiter</t>
  </si>
  <si>
    <t>Tragwerksplanung</t>
  </si>
  <si>
    <t>E.</t>
  </si>
  <si>
    <t>F.</t>
  </si>
  <si>
    <t>Pauschalfestpreis</t>
  </si>
  <si>
    <t>D.1.</t>
  </si>
  <si>
    <t>D.2.</t>
  </si>
  <si>
    <t>E.1.</t>
  </si>
  <si>
    <t>E.2.</t>
  </si>
  <si>
    <t xml:space="preserve">Summe Grundleistungen OPL Gebäude inkl. Umbauzuschlag         </t>
  </si>
  <si>
    <t>Honorarangebot des Büros  (Angabe Name+Adresse):</t>
  </si>
  <si>
    <t>Grundrissänderung mit Balkonanbau, Lion-Feuchtwanger-Straße 2-8 in 08060 Zwickau 
Los 1 – Vergabe der Objekt- und Tragwerksplanung mit Bauphysik und Brandschutz</t>
  </si>
  <si>
    <t>Menge</t>
  </si>
  <si>
    <t>Std.-Satz</t>
  </si>
  <si>
    <t xml:space="preserve">Summe Grundleistung OPL Gebäude LPH 1 - 9 (100 %)              </t>
  </si>
  <si>
    <r>
      <t xml:space="preserve">Leistungen Tragwerksplanung
</t>
    </r>
    <r>
      <rPr>
        <sz val="10"/>
        <rFont val="Arial"/>
        <family val="2"/>
      </rPr>
      <t xml:space="preserve">Die Abrechung erfolgt nach Zeitaufwand. Anzubieten ist ein mittlerer Std.-Satz, der über die gesamte Projektlaufzeit gilt und alle anfallenden Grund- und besonderen Leistungen gemäß HOAI §51 umfasst. </t>
    </r>
  </si>
  <si>
    <t xml:space="preserve">Stundensätze </t>
  </si>
  <si>
    <t>Fördermittelbewirtschaftung</t>
  </si>
  <si>
    <t>Summe Leistungen zur Fördermittelbewirtschaftung</t>
  </si>
  <si>
    <r>
      <t xml:space="preserve">Aufstellen Fördermittelantrag
</t>
    </r>
    <r>
      <rPr>
        <sz val="10"/>
        <rFont val="Arial"/>
        <family val="2"/>
      </rPr>
      <t>Erstellen des Fördermittelantrages gemäß den Anforderungen des Fördermittelgebers, Abstimmen mit den fachlich Beteiligten einschl. dem Fördermittelgeber, Übergabe des fertigen Fördermittelantrages dem AG zur Einreichung beim Fördermittelgeber</t>
    </r>
  </si>
  <si>
    <r>
      <t xml:space="preserve">Aufstellen Fördermittelnachweis
</t>
    </r>
    <r>
      <rPr>
        <sz val="10"/>
        <rFont val="Arial"/>
        <family val="2"/>
      </rPr>
      <t>Erstellen des Fördermittelnachweises nach Abschluß des Projektes  gemäß den Anforderungen des Fördermittelgebers, Abstimmen mit den fachlich Beteiligten einschl. dem Fördermittelgeber, Übergabe des fertigen Fördermittelnachweises an den AG zur Einreichung beim Fördermittelgeber</t>
    </r>
  </si>
  <si>
    <t>B.1.</t>
  </si>
  <si>
    <t>C.1.</t>
  </si>
  <si>
    <t>F.1.</t>
  </si>
  <si>
    <t>F.2.</t>
  </si>
  <si>
    <t>F.3.</t>
  </si>
  <si>
    <t>G.</t>
  </si>
  <si>
    <t>Der Vertrag des AG, der uns als Entwurf vorliegt, wird hiermit bestätigt. Es ist uns bekannt, dass keine Änderungen des Vertragsinhaltes nach Angebotsabgabe möglich sind.</t>
  </si>
  <si>
    <r>
      <t>Honorardatenblatt</t>
    </r>
    <r>
      <rPr>
        <b/>
        <sz val="8"/>
        <rFont val="Arial"/>
        <family val="2"/>
      </rPr>
      <t xml:space="preserve">
</t>
    </r>
    <r>
      <rPr>
        <sz val="8"/>
        <rFont val="Arial"/>
        <family val="2"/>
      </rPr>
      <t>(Stand 30.07.2024)</t>
    </r>
  </si>
  <si>
    <t>Besondere Leistungen</t>
  </si>
  <si>
    <t>Erstellung von Visualisierungen der einzelnen Wohnungen</t>
  </si>
  <si>
    <t>Erstellung eines individuellen Sanierungsfahrplanes als anerkannter Energieberater sowie die Vorbereitung der Antragsunterlagen und die Vorbereitung der Abrechnung</t>
  </si>
  <si>
    <t>Summe Besondere Leistungen</t>
  </si>
  <si>
    <t>G.1.</t>
  </si>
  <si>
    <t>G.2.</t>
  </si>
  <si>
    <t>G.3.</t>
  </si>
  <si>
    <t>G.4.</t>
  </si>
  <si>
    <t>G.5.</t>
  </si>
  <si>
    <t>Gesamthonorar ohne Nebenkosten (A.-E.)</t>
  </si>
  <si>
    <t>H.</t>
  </si>
  <si>
    <r>
      <rPr>
        <b/>
        <sz val="10"/>
        <rFont val="Arial"/>
        <family val="2"/>
      </rPr>
      <t>Leistungen Brandschutzplanung / -beratung</t>
    </r>
    <r>
      <rPr>
        <sz val="10"/>
        <rFont val="Arial"/>
        <family val="2"/>
      </rPr>
      <t xml:space="preserve">
Brandschutznachweis / Brandschutzkonzept durch qualifizierten Brandschutzplaner einschließlich Beratung zu allen Belangen des Brandschutzes über die gesamte Projektlaufzeit. </t>
    </r>
  </si>
  <si>
    <r>
      <t xml:space="preserve">Honorar Grundleistungen 
</t>
    </r>
    <r>
      <rPr>
        <sz val="10"/>
        <rFont val="Arial"/>
        <family val="2"/>
      </rPr>
      <t>Angabe Faktor für Zu- oder Abschlag auf Basishonorar in Höhe von 269.340,40 € netto</t>
    </r>
    <r>
      <rPr>
        <b/>
        <sz val="10"/>
        <rFont val="Arial"/>
        <family val="2"/>
      </rPr>
      <t xml:space="preserve"> </t>
    </r>
    <r>
      <rPr>
        <sz val="8"/>
        <rFont val="Arial"/>
        <family val="2"/>
      </rPr>
      <t>(Basissatz, HZ III, anrechenb. Kosten 2,6 Mio. Euro netto, bei 100% Leistungsumfang für LP 1-9)</t>
    </r>
    <r>
      <rPr>
        <sz val="10"/>
        <rFont val="Arial"/>
        <family val="2"/>
      </rPr>
      <t xml:space="preserve">
</t>
    </r>
  </si>
  <si>
    <r>
      <rPr>
        <u/>
        <sz val="10"/>
        <rFont val="Arial"/>
        <family val="2"/>
      </rPr>
      <t>Grundlagen Honorarangebot:</t>
    </r>
    <r>
      <rPr>
        <sz val="10"/>
        <rFont val="Arial"/>
        <family val="2"/>
      </rPr>
      <t xml:space="preserve"> 
siehe Vertragsentwurf und Projektbeschreibung des AG, evtl. Bieterinformationen        
                                                </t>
    </r>
  </si>
  <si>
    <t>Beratungsleistungen</t>
  </si>
  <si>
    <t>C.2.</t>
  </si>
  <si>
    <t>Summe Beratungsleistungen</t>
  </si>
  <si>
    <r>
      <rPr>
        <b/>
        <sz val="10"/>
        <rFont val="Arial"/>
        <family val="2"/>
      </rPr>
      <t>Leistungen Bauphysik</t>
    </r>
    <r>
      <rPr>
        <sz val="10"/>
        <rFont val="Arial"/>
        <family val="2"/>
      </rPr>
      <t xml:space="preserve">
Wärmeschutznachweis einschließlich Beratungen zu allen Belangen des Wärmeschutzes/Energiebilanzierung und zur Verbesserung des Luft- und Trittschalls im Gebäude über die gesamte Projektlaufzeit.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</si>
</sst>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quot;€ / Std.&quot;"/>
    <numFmt numFmtId="166" formatCode="#,##0.00\ &quot;Std.&quot;"/>
  </numFmts>
  <fonts count="13" x14ac:knownFonts="1">
    <font>
      <sz val="10"/>
      <name val="Arial"/>
    </font>
    <font>
      <sz val="10"/>
      <name val="Arial"/>
      <family val="2"/>
    </font>
    <font>
      <b/>
      <sz val="10"/>
      <name val="Arial"/>
      <family val="2"/>
    </font>
    <font>
      <b/>
      <sz val="11"/>
      <name val="Arial"/>
      <family val="2"/>
    </font>
    <font>
      <sz val="11"/>
      <name val="Arial"/>
      <family val="2"/>
    </font>
    <font>
      <sz val="10"/>
      <name val="Arial"/>
      <family val="2"/>
    </font>
    <font>
      <u/>
      <sz val="10"/>
      <name val="Arial"/>
      <family val="2"/>
    </font>
    <font>
      <b/>
      <sz val="12"/>
      <name val="Arial"/>
      <family val="2"/>
    </font>
    <font>
      <b/>
      <sz val="14"/>
      <name val="Arial"/>
      <family val="2"/>
    </font>
    <font>
      <sz val="14"/>
      <name val="Arial"/>
      <family val="2"/>
    </font>
    <font>
      <sz val="8"/>
      <name val="Arial"/>
      <family val="2"/>
    </font>
    <font>
      <b/>
      <sz val="8"/>
      <name val="Arial"/>
      <family val="2"/>
    </font>
    <font>
      <b/>
      <u/>
      <sz val="10"/>
      <name val="Arial"/>
      <family val="2"/>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164" fontId="1" fillId="0" borderId="21" xfId="0" applyNumberFormat="1" applyFont="1" applyBorder="1" applyAlignment="1">
      <alignment vertical="center"/>
    </xf>
    <xf numFmtId="164" fontId="2" fillId="0" borderId="23" xfId="0" applyNumberFormat="1" applyFont="1" applyBorder="1" applyAlignment="1">
      <alignment vertical="center"/>
    </xf>
    <xf numFmtId="164" fontId="1" fillId="0" borderId="1" xfId="0" applyNumberFormat="1" applyFont="1" applyBorder="1" applyAlignment="1">
      <alignment vertical="center"/>
    </xf>
    <xf numFmtId="0" fontId="2" fillId="0" borderId="0" xfId="0" applyFont="1" applyAlignment="1">
      <alignment horizontal="center"/>
    </xf>
    <xf numFmtId="0" fontId="1" fillId="0" borderId="0" xfId="0" applyFont="1" applyAlignment="1">
      <alignment vertical="center"/>
    </xf>
    <xf numFmtId="0" fontId="9" fillId="0" borderId="0" xfId="0" applyFont="1"/>
    <xf numFmtId="0" fontId="4" fillId="0" borderId="0" xfId="0" applyFont="1" applyAlignment="1">
      <alignment vertical="top"/>
    </xf>
    <xf numFmtId="0" fontId="6" fillId="0" borderId="0" xfId="0" applyFont="1" applyAlignment="1">
      <alignment vertical="top"/>
    </xf>
    <xf numFmtId="49" fontId="2"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xf>
    <xf numFmtId="0" fontId="1" fillId="0" borderId="0" xfId="0" applyFont="1"/>
    <xf numFmtId="4" fontId="2" fillId="0" borderId="21" xfId="0" applyNumberFormat="1" applyFont="1" applyBorder="1" applyAlignment="1">
      <alignment horizontal="center" vertical="center"/>
    </xf>
    <xf numFmtId="0" fontId="5" fillId="0" borderId="0" xfId="0" applyFont="1"/>
    <xf numFmtId="164" fontId="1" fillId="0" borderId="13" xfId="0" applyNumberFormat="1" applyFont="1" applyBorder="1" applyAlignment="1">
      <alignment vertical="center"/>
    </xf>
    <xf numFmtId="4" fontId="1" fillId="3" borderId="21" xfId="0" applyNumberFormat="1" applyFont="1" applyFill="1" applyBorder="1" applyAlignment="1" applyProtection="1">
      <alignment horizontal="center" vertical="center"/>
      <protection locked="0"/>
    </xf>
    <xf numFmtId="164" fontId="1" fillId="0" borderId="22" xfId="0" applyNumberFormat="1" applyFont="1" applyBorder="1" applyAlignment="1">
      <alignment vertical="center"/>
    </xf>
    <xf numFmtId="0" fontId="2" fillId="0" borderId="0" xfId="0" applyFont="1" applyAlignment="1">
      <alignment vertical="center"/>
    </xf>
    <xf numFmtId="164" fontId="2" fillId="0" borderId="20" xfId="0" applyNumberFormat="1" applyFont="1" applyBorder="1" applyAlignment="1">
      <alignment vertical="center"/>
    </xf>
    <xf numFmtId="164" fontId="2" fillId="0" borderId="25" xfId="0" applyNumberFormat="1" applyFont="1" applyBorder="1" applyAlignment="1">
      <alignment vertical="center"/>
    </xf>
    <xf numFmtId="164" fontId="1" fillId="0" borderId="25" xfId="0" applyNumberFormat="1" applyFont="1" applyBorder="1" applyAlignment="1">
      <alignment vertical="center"/>
    </xf>
    <xf numFmtId="0" fontId="2" fillId="0" borderId="0" xfId="0" applyFont="1" applyAlignment="1">
      <alignment horizontal="center" vertical="top"/>
    </xf>
    <xf numFmtId="0" fontId="2" fillId="0" borderId="17" xfId="0" applyFont="1" applyBorder="1" applyAlignment="1">
      <alignment horizontal="center" vertical="center" wrapText="1"/>
    </xf>
    <xf numFmtId="49" fontId="1" fillId="0" borderId="3" xfId="0" applyNumberFormat="1" applyFont="1" applyBorder="1" applyAlignment="1">
      <alignment horizontal="center" vertical="center" wrapText="1"/>
    </xf>
    <xf numFmtId="16" fontId="1" fillId="0" borderId="5" xfId="0" applyNumberFormat="1" applyFont="1" applyBorder="1" applyAlignment="1">
      <alignment horizontal="center" vertical="center" wrapText="1"/>
    </xf>
    <xf numFmtId="0" fontId="1" fillId="0" borderId="22" xfId="0" applyFont="1" applyBorder="1" applyAlignment="1">
      <alignment vertical="center" wrapText="1"/>
    </xf>
    <xf numFmtId="10" fontId="1" fillId="3" borderId="1" xfId="0" applyNumberFormat="1" applyFont="1" applyFill="1" applyBorder="1" applyAlignment="1" applyProtection="1">
      <alignment horizontal="center" vertical="center"/>
      <protection locked="0"/>
    </xf>
    <xf numFmtId="16" fontId="1" fillId="0" borderId="6" xfId="0" applyNumberFormat="1" applyFont="1" applyBorder="1" applyAlignment="1">
      <alignment horizontal="center" vertical="center" wrapText="1"/>
    </xf>
    <xf numFmtId="49" fontId="2" fillId="2" borderId="2" xfId="0" applyNumberFormat="1" applyFont="1" applyFill="1" applyBorder="1" applyAlignment="1">
      <alignment horizontal="center" vertical="center" wrapText="1"/>
    </xf>
    <xf numFmtId="16" fontId="2" fillId="0" borderId="15" xfId="0" applyNumberFormat="1" applyFont="1" applyBorder="1" applyAlignment="1">
      <alignment horizontal="center" vertical="center" wrapText="1"/>
    </xf>
    <xf numFmtId="0" fontId="2" fillId="0" borderId="22" xfId="0" applyFont="1" applyBorder="1" applyAlignment="1">
      <alignment vertical="center"/>
    </xf>
    <xf numFmtId="16" fontId="1" fillId="0" borderId="3"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19" xfId="0" applyFont="1" applyBorder="1" applyAlignment="1">
      <alignment vertical="center" wrapText="1"/>
    </xf>
    <xf numFmtId="4" fontId="1" fillId="0" borderId="21" xfId="0" applyNumberFormat="1" applyFont="1" applyBorder="1" applyAlignment="1">
      <alignment horizontal="center" vertical="center" wrapText="1"/>
    </xf>
    <xf numFmtId="16" fontId="1" fillId="0" borderId="27" xfId="0" applyNumberFormat="1" applyFont="1" applyBorder="1" applyAlignment="1">
      <alignment horizontal="center" vertical="center" wrapText="1"/>
    </xf>
    <xf numFmtId="16" fontId="1" fillId="0" borderId="14" xfId="0" applyNumberFormat="1" applyFont="1" applyBorder="1" applyAlignment="1">
      <alignment horizontal="center" vertical="top" wrapText="1"/>
    </xf>
    <xf numFmtId="16" fontId="1" fillId="0" borderId="1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top" wrapText="1"/>
    </xf>
    <xf numFmtId="0" fontId="1" fillId="0" borderId="0" xfId="0" applyFont="1" applyAlignment="1">
      <alignment horizontal="right" vertical="center"/>
    </xf>
    <xf numFmtId="49" fontId="2" fillId="0" borderId="29" xfId="0" applyNumberFormat="1" applyFont="1" applyBorder="1" applyAlignment="1">
      <alignment horizontal="center" vertical="center" wrapText="1"/>
    </xf>
    <xf numFmtId="164" fontId="1" fillId="0" borderId="0" xfId="0" applyNumberFormat="1" applyFont="1"/>
    <xf numFmtId="0" fontId="1" fillId="0" borderId="30" xfId="0" applyFont="1" applyBorder="1" applyAlignment="1">
      <alignment vertical="center" wrapText="1"/>
    </xf>
    <xf numFmtId="10" fontId="1" fillId="3" borderId="31" xfId="0" applyNumberFormat="1" applyFont="1" applyFill="1" applyBorder="1" applyAlignment="1" applyProtection="1">
      <alignment horizontal="center" vertical="center"/>
      <protection locked="0"/>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4" fontId="2" fillId="0" borderId="26" xfId="0" applyNumberFormat="1" applyFont="1" applyBorder="1" applyAlignment="1">
      <alignment horizontal="center" vertical="center"/>
    </xf>
    <xf numFmtId="0" fontId="0" fillId="0" borderId="17" xfId="0" applyBorder="1" applyAlignment="1">
      <alignment vertical="center"/>
    </xf>
    <xf numFmtId="0" fontId="2" fillId="2" borderId="10" xfId="0" applyFont="1" applyFill="1" applyBorder="1" applyAlignment="1">
      <alignment vertical="center"/>
    </xf>
    <xf numFmtId="0" fontId="2" fillId="2" borderId="18" xfId="0" applyFont="1" applyFill="1" applyBorder="1" applyAlignment="1">
      <alignment vertical="center"/>
    </xf>
    <xf numFmtId="0" fontId="2" fillId="2" borderId="11" xfId="0" applyFont="1" applyFill="1" applyBorder="1" applyAlignment="1">
      <alignment vertical="center"/>
    </xf>
    <xf numFmtId="164" fontId="1" fillId="0" borderId="26" xfId="1" applyNumberFormat="1" applyFont="1" applyFill="1" applyBorder="1" applyAlignment="1" applyProtection="1">
      <alignment horizontal="center" vertical="center"/>
    </xf>
    <xf numFmtId="10" fontId="2" fillId="0" borderId="16" xfId="1" applyNumberFormat="1" applyFont="1" applyFill="1" applyBorder="1" applyAlignment="1" applyProtection="1">
      <alignment horizontal="center" vertical="center"/>
    </xf>
    <xf numFmtId="164" fontId="9" fillId="0" borderId="0" xfId="0" applyNumberFormat="1" applyFont="1"/>
    <xf numFmtId="164" fontId="4" fillId="0" borderId="0" xfId="0" applyNumberFormat="1" applyFont="1" applyAlignment="1">
      <alignment vertical="top"/>
    </xf>
    <xf numFmtId="164" fontId="6" fillId="0" borderId="0" xfId="0" applyNumberFormat="1" applyFont="1" applyAlignment="1">
      <alignment vertical="top"/>
    </xf>
    <xf numFmtId="164" fontId="1" fillId="0" borderId="0" xfId="0" applyNumberFormat="1" applyFont="1" applyAlignment="1">
      <alignment vertical="center"/>
    </xf>
    <xf numFmtId="164" fontId="1" fillId="0" borderId="0" xfId="0" applyNumberFormat="1" applyFont="1" applyAlignment="1">
      <alignment horizontal="center"/>
    </xf>
    <xf numFmtId="164" fontId="2" fillId="0" borderId="0" xfId="0" applyNumberFormat="1" applyFont="1" applyAlignment="1">
      <alignment horizontal="center" vertical="top"/>
    </xf>
    <xf numFmtId="164" fontId="2" fillId="0" borderId="0" xfId="0" applyNumberFormat="1" applyFont="1" applyAlignment="1">
      <alignment vertical="center"/>
    </xf>
    <xf numFmtId="164" fontId="5" fillId="0" borderId="0" xfId="0" applyNumberFormat="1" applyFont="1"/>
    <xf numFmtId="164" fontId="2" fillId="0" borderId="33" xfId="0" applyNumberFormat="1" applyFont="1" applyBorder="1" applyAlignment="1">
      <alignment vertical="center"/>
    </xf>
    <xf numFmtId="165" fontId="1" fillId="3" borderId="21" xfId="0" applyNumberFormat="1" applyFont="1" applyFill="1" applyBorder="1" applyAlignment="1" applyProtection="1">
      <alignment horizontal="center" vertical="center"/>
      <protection locked="0"/>
    </xf>
    <xf numFmtId="166" fontId="1" fillId="0" borderId="1" xfId="0" applyNumberFormat="1" applyFont="1" applyBorder="1" applyAlignment="1">
      <alignment horizontal="center" vertical="center"/>
    </xf>
    <xf numFmtId="16" fontId="1" fillId="0" borderId="5" xfId="0" applyNumberFormat="1" applyFont="1" applyBorder="1" applyAlignment="1">
      <alignment horizontal="center" vertical="top" wrapText="1"/>
    </xf>
    <xf numFmtId="16" fontId="1" fillId="0" borderId="3" xfId="0" applyNumberFormat="1" applyFont="1" applyBorder="1" applyAlignment="1">
      <alignment horizontal="center" vertical="top" wrapText="1"/>
    </xf>
    <xf numFmtId="0" fontId="12" fillId="0" borderId="0" xfId="0" applyFont="1" applyAlignment="1">
      <alignment horizontal="left" vertical="center"/>
    </xf>
    <xf numFmtId="0" fontId="1" fillId="3" borderId="36"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35" xfId="0" applyFont="1" applyFill="1" applyBorder="1" applyAlignment="1" applyProtection="1">
      <alignment horizontal="left" vertical="top" wrapText="1"/>
      <protection locked="0"/>
    </xf>
    <xf numFmtId="0" fontId="1" fillId="0" borderId="24" xfId="0" applyFont="1" applyBorder="1" applyAlignment="1">
      <alignment horizontal="left" vertical="center" wrapText="1"/>
    </xf>
    <xf numFmtId="0" fontId="1" fillId="0" borderId="19" xfId="0" applyFont="1" applyBorder="1" applyAlignment="1">
      <alignment horizontal="left" vertical="center" wrapText="1"/>
    </xf>
    <xf numFmtId="0" fontId="1" fillId="0" borderId="17" xfId="0" applyFont="1" applyBorder="1" applyAlignment="1">
      <alignment horizontal="left" vertical="center" wrapText="1"/>
    </xf>
    <xf numFmtId="165" fontId="1" fillId="3" borderId="24" xfId="0" applyNumberFormat="1" applyFont="1" applyFill="1" applyBorder="1" applyAlignment="1" applyProtection="1">
      <alignment horizontal="center" vertical="center"/>
      <protection locked="0"/>
    </xf>
    <xf numFmtId="165" fontId="1" fillId="3" borderId="28"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13" xfId="0" applyNumberFormat="1" applyFont="1" applyFill="1" applyBorder="1" applyAlignment="1" applyProtection="1">
      <alignment horizontal="center" vertical="center"/>
      <protection locked="0"/>
    </xf>
    <xf numFmtId="0" fontId="1" fillId="0" borderId="12" xfId="0" applyFont="1" applyBorder="1" applyAlignment="1">
      <alignment horizontal="left" vertical="center" wrapText="1"/>
    </xf>
    <xf numFmtId="0" fontId="1" fillId="0" borderId="22" xfId="0" applyFont="1" applyBorder="1" applyAlignment="1">
      <alignment horizontal="left" vertical="center" wrapText="1"/>
    </xf>
    <xf numFmtId="0" fontId="10" fillId="0" borderId="22" xfId="0" applyFont="1" applyBorder="1" applyAlignment="1">
      <alignment horizontal="right" vertical="center" wrapText="1"/>
    </xf>
    <xf numFmtId="0" fontId="10" fillId="0" borderId="21" xfId="0" applyFont="1" applyBorder="1" applyAlignment="1">
      <alignment horizontal="right" vertical="center" wrapText="1"/>
    </xf>
    <xf numFmtId="0" fontId="1" fillId="0" borderId="21" xfId="0" applyFont="1" applyBorder="1" applyAlignment="1">
      <alignment horizontal="left" vertical="center" wrapText="1"/>
    </xf>
    <xf numFmtId="0" fontId="2" fillId="0" borderId="12" xfId="0" applyFont="1" applyBorder="1" applyAlignment="1">
      <alignment horizontal="left" vertical="center" wrapText="1"/>
    </xf>
    <xf numFmtId="0" fontId="2" fillId="0" borderId="22" xfId="0" applyFont="1" applyBorder="1" applyAlignment="1">
      <alignment horizontal="left" vertical="center" wrapText="1"/>
    </xf>
    <xf numFmtId="0" fontId="1" fillId="0" borderId="37" xfId="0" applyFont="1" applyBorder="1" applyAlignment="1">
      <alignment horizontal="left" vertical="top" wrapText="1"/>
    </xf>
    <xf numFmtId="0" fontId="1" fillId="0" borderId="30" xfId="0" applyFont="1" applyBorder="1" applyAlignment="1">
      <alignment horizontal="left" vertical="top" wrapText="1"/>
    </xf>
    <xf numFmtId="0" fontId="1" fillId="0" borderId="38" xfId="0" applyFont="1" applyBorder="1" applyAlignment="1">
      <alignment horizontal="left" vertical="top" wrapText="1"/>
    </xf>
    <xf numFmtId="0" fontId="8"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left" vertical="top" wrapText="1"/>
    </xf>
    <xf numFmtId="0" fontId="2" fillId="0" borderId="4" xfId="0" applyFont="1" applyBorder="1" applyAlignment="1">
      <alignment horizontal="left" vertical="top"/>
    </xf>
    <xf numFmtId="49" fontId="2" fillId="3" borderId="7"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0" fontId="2" fillId="3" borderId="7"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1" fillId="0" borderId="0" xfId="0" applyFont="1" applyAlignment="1">
      <alignment horizontal="center" vertical="top" wrapText="1"/>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12" xfId="0" applyFont="1" applyBorder="1" applyAlignment="1">
      <alignment horizontal="left" vertical="top" wrapText="1"/>
    </xf>
    <xf numFmtId="0" fontId="2" fillId="0" borderId="21" xfId="0" applyFont="1" applyBorder="1" applyAlignment="1">
      <alignment horizontal="left" vertical="top" wrapText="1"/>
    </xf>
    <xf numFmtId="0" fontId="10" fillId="0" borderId="22" xfId="0" applyFont="1" applyBorder="1" applyAlignment="1">
      <alignment horizontal="center" vertical="center" wrapText="1"/>
    </xf>
    <xf numFmtId="0" fontId="10" fillId="0" borderId="21" xfId="0" applyFont="1" applyBorder="1" applyAlignment="1">
      <alignment horizontal="center" vertical="center" wrapText="1"/>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left" vertical="center" wrapText="1"/>
    </xf>
    <xf numFmtId="0" fontId="2" fillId="0" borderId="19" xfId="0" applyFont="1" applyBorder="1" applyAlignment="1">
      <alignment horizontal="left" vertical="center" wrapText="1"/>
    </xf>
    <xf numFmtId="0" fontId="2" fillId="0" borderId="22" xfId="0" applyFont="1" applyBorder="1" applyAlignment="1">
      <alignment horizontal="left" vertical="top" wrapText="1"/>
    </xf>
    <xf numFmtId="0" fontId="1" fillId="0" borderId="12" xfId="0" applyFont="1" applyBorder="1" applyAlignment="1">
      <alignment horizontal="left" vertical="center" wrapText="1" indent="3"/>
    </xf>
    <xf numFmtId="0" fontId="1" fillId="0" borderId="21" xfId="0" applyFont="1" applyBorder="1" applyAlignment="1">
      <alignment horizontal="left" vertical="center" wrapText="1" indent="3"/>
    </xf>
    <xf numFmtId="0" fontId="2" fillId="0" borderId="13" xfId="0" applyFont="1" applyBorder="1" applyAlignment="1">
      <alignment horizontal="center" vertical="center"/>
    </xf>
    <xf numFmtId="0" fontId="1" fillId="0" borderId="12" xfId="0" applyFont="1" applyBorder="1" applyAlignment="1">
      <alignment horizontal="left" vertical="top" wrapText="1"/>
    </xf>
    <xf numFmtId="0" fontId="1" fillId="0" borderId="22" xfId="0" applyFont="1" applyBorder="1" applyAlignment="1">
      <alignment horizontal="left" vertical="top" wrapText="1"/>
    </xf>
    <xf numFmtId="0" fontId="1" fillId="0" borderId="21" xfId="0" applyFont="1" applyBorder="1" applyAlignment="1">
      <alignment horizontal="left" vertical="top"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64" fontId="2" fillId="3" borderId="12" xfId="0" applyNumberFormat="1" applyFont="1" applyFill="1" applyBorder="1" applyAlignment="1" applyProtection="1">
      <alignment horizontal="right" vertical="center"/>
      <protection locked="0"/>
    </xf>
    <xf numFmtId="164" fontId="2" fillId="3" borderId="13" xfId="0" applyNumberFormat="1" applyFont="1" applyFill="1" applyBorder="1" applyAlignment="1" applyProtection="1">
      <alignment horizontal="right" vertical="center"/>
      <protection locked="0"/>
    </xf>
    <xf numFmtId="0" fontId="2" fillId="0" borderId="21" xfId="0" applyFont="1" applyBorder="1" applyAlignment="1">
      <alignment horizontal="center" vertical="center"/>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164" fontId="2" fillId="0" borderId="34" xfId="0" applyNumberFormat="1" applyFont="1" applyBorder="1" applyAlignment="1">
      <alignment horizontal="right" vertical="center"/>
    </xf>
    <xf numFmtId="164" fontId="2" fillId="0" borderId="35" xfId="0" applyNumberFormat="1" applyFont="1" applyBorder="1" applyAlignment="1">
      <alignment horizontal="right" vertical="center"/>
    </xf>
  </cellXfs>
  <cellStyles count="2">
    <cellStyle name="Prozent 2"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tabSelected="1" showRuler="0" topLeftCell="A16" zoomScaleNormal="100" zoomScaleSheetLayoutView="80" workbookViewId="0">
      <selection activeCell="E29" sqref="E29:F29"/>
    </sheetView>
  </sheetViews>
  <sheetFormatPr baseColWidth="10" defaultColWidth="11.42578125" defaultRowHeight="12.75" x14ac:dyDescent="0.2"/>
  <cols>
    <col min="1" max="1" width="7" style="14" bestFit="1" customWidth="1"/>
    <col min="2" max="2" width="35" style="14" customWidth="1"/>
    <col min="3" max="3" width="14.5703125" style="14" customWidth="1"/>
    <col min="4" max="4" width="13" style="14" customWidth="1"/>
    <col min="5" max="5" width="14.7109375" style="14" customWidth="1"/>
    <col min="6" max="6" width="15.28515625" style="14" customWidth="1"/>
    <col min="7" max="7" width="6.42578125" style="14" customWidth="1"/>
    <col min="8" max="8" width="11.7109375" style="14" bestFit="1" customWidth="1"/>
    <col min="9" max="9" width="16.42578125" style="62" customWidth="1"/>
    <col min="10" max="10" width="16.7109375" style="62" customWidth="1"/>
    <col min="11" max="16384" width="11.42578125" style="14"/>
  </cols>
  <sheetData>
    <row r="1" spans="1:10" s="6" customFormat="1" ht="39.75" customHeight="1" x14ac:dyDescent="0.25">
      <c r="A1" s="90" t="s">
        <v>45</v>
      </c>
      <c r="B1" s="90"/>
      <c r="C1" s="90"/>
      <c r="D1" s="90"/>
      <c r="E1" s="89" t="s">
        <v>62</v>
      </c>
      <c r="F1" s="89"/>
      <c r="I1" s="55"/>
      <c r="J1" s="55"/>
    </row>
    <row r="2" spans="1:10" s="7" customFormat="1" ht="31.5" customHeight="1" x14ac:dyDescent="0.2">
      <c r="A2" s="90"/>
      <c r="B2" s="90"/>
      <c r="C2" s="90"/>
      <c r="D2" s="90"/>
      <c r="E2" s="39"/>
      <c r="F2" s="40"/>
      <c r="I2" s="56"/>
      <c r="J2" s="56"/>
    </row>
    <row r="3" spans="1:10" s="7" customFormat="1" ht="16.5" customHeight="1" thickBot="1" x14ac:dyDescent="0.25">
      <c r="A3" s="39"/>
      <c r="B3" s="39"/>
      <c r="C3" s="99" t="s">
        <v>44</v>
      </c>
      <c r="D3" s="99"/>
      <c r="E3" s="99"/>
      <c r="F3" s="99"/>
      <c r="I3" s="56"/>
      <c r="J3" s="56"/>
    </row>
    <row r="4" spans="1:10" s="8" customFormat="1" ht="47.25" customHeight="1" thickBot="1" x14ac:dyDescent="0.25">
      <c r="A4" s="91" t="s">
        <v>76</v>
      </c>
      <c r="B4" s="92"/>
      <c r="C4" s="96"/>
      <c r="D4" s="97"/>
      <c r="E4" s="97"/>
      <c r="F4" s="98"/>
      <c r="I4" s="57"/>
      <c r="J4" s="57"/>
    </row>
    <row r="5" spans="1:10" s="5" customFormat="1" ht="6" customHeight="1" thickBot="1" x14ac:dyDescent="0.25">
      <c r="A5" s="9"/>
      <c r="B5" s="10"/>
      <c r="C5" s="10"/>
      <c r="D5" s="10"/>
      <c r="E5" s="10"/>
      <c r="F5" s="41"/>
      <c r="I5" s="58"/>
      <c r="J5" s="58"/>
    </row>
    <row r="6" spans="1:10" s="5" customFormat="1" ht="13.5" thickBot="1" x14ac:dyDescent="0.25">
      <c r="A6" s="93" t="s">
        <v>3</v>
      </c>
      <c r="B6" s="94"/>
      <c r="C6" s="94"/>
      <c r="D6" s="94"/>
      <c r="E6" s="94"/>
      <c r="F6" s="95"/>
      <c r="I6" s="58"/>
      <c r="J6" s="58"/>
    </row>
    <row r="7" spans="1:10" s="5" customFormat="1" ht="6" customHeight="1" thickBot="1" x14ac:dyDescent="0.25">
      <c r="A7" s="42"/>
      <c r="B7" s="42"/>
      <c r="C7" s="42"/>
      <c r="D7" s="42"/>
      <c r="E7" s="42"/>
      <c r="F7" s="42"/>
      <c r="I7" s="58"/>
      <c r="J7" s="58"/>
    </row>
    <row r="8" spans="1:10" s="11" customFormat="1" ht="25.5" customHeight="1" x14ac:dyDescent="0.2">
      <c r="A8" s="29" t="s">
        <v>12</v>
      </c>
      <c r="B8" s="50" t="s">
        <v>22</v>
      </c>
      <c r="C8" s="51"/>
      <c r="D8" s="51"/>
      <c r="E8" s="51"/>
      <c r="F8" s="52"/>
      <c r="G8" s="4"/>
      <c r="I8" s="59"/>
      <c r="J8" s="59"/>
    </row>
    <row r="9" spans="1:10" s="22" customFormat="1" ht="25.9" customHeight="1" x14ac:dyDescent="0.2">
      <c r="A9" s="30" t="s">
        <v>9</v>
      </c>
      <c r="B9" s="100" t="s">
        <v>0</v>
      </c>
      <c r="C9" s="101"/>
      <c r="D9" s="46" t="s">
        <v>2</v>
      </c>
      <c r="E9" s="46" t="s">
        <v>5</v>
      </c>
      <c r="F9" s="47" t="s">
        <v>1</v>
      </c>
      <c r="I9" s="60"/>
      <c r="J9" s="60"/>
    </row>
    <row r="10" spans="1:10" s="12" customFormat="1" ht="52.5" customHeight="1" x14ac:dyDescent="0.2">
      <c r="A10" s="37"/>
      <c r="B10" s="102" t="s">
        <v>75</v>
      </c>
      <c r="C10" s="103"/>
      <c r="D10" s="3">
        <v>269340.40000000002</v>
      </c>
      <c r="E10" s="35" t="s">
        <v>16</v>
      </c>
      <c r="F10" s="15"/>
      <c r="H10" s="68"/>
      <c r="I10" s="43"/>
      <c r="J10" s="43"/>
    </row>
    <row r="11" spans="1:10" s="5" customFormat="1" ht="22.5" customHeight="1" x14ac:dyDescent="0.2">
      <c r="A11" s="25"/>
      <c r="B11" s="111" t="s">
        <v>27</v>
      </c>
      <c r="C11" s="112"/>
      <c r="D11" s="1">
        <f>0.02*D$10</f>
        <v>5386.8080000000009</v>
      </c>
      <c r="E11" s="16"/>
      <c r="F11" s="15">
        <f t="shared" ref="F11:F19" si="0">$D11*E11</f>
        <v>0</v>
      </c>
      <c r="H11" s="43"/>
      <c r="I11" s="58"/>
      <c r="J11" s="58"/>
    </row>
    <row r="12" spans="1:10" s="5" customFormat="1" ht="22.5" customHeight="1" x14ac:dyDescent="0.2">
      <c r="A12" s="25"/>
      <c r="B12" s="111" t="s">
        <v>28</v>
      </c>
      <c r="C12" s="112"/>
      <c r="D12" s="1">
        <f>0.07*D$10</f>
        <v>18853.828000000005</v>
      </c>
      <c r="E12" s="16"/>
      <c r="F12" s="15">
        <f t="shared" si="0"/>
        <v>0</v>
      </c>
      <c r="I12" s="58"/>
      <c r="J12" s="58"/>
    </row>
    <row r="13" spans="1:10" s="5" customFormat="1" ht="22.5" customHeight="1" x14ac:dyDescent="0.2">
      <c r="A13" s="25"/>
      <c r="B13" s="111" t="s">
        <v>29</v>
      </c>
      <c r="C13" s="112"/>
      <c r="D13" s="1">
        <f>0.15*D$10</f>
        <v>40401.060000000005</v>
      </c>
      <c r="E13" s="16"/>
      <c r="F13" s="15">
        <f t="shared" si="0"/>
        <v>0</v>
      </c>
      <c r="I13" s="58"/>
      <c r="J13" s="58"/>
    </row>
    <row r="14" spans="1:10" s="5" customFormat="1" ht="22.5" customHeight="1" x14ac:dyDescent="0.2">
      <c r="A14" s="25"/>
      <c r="B14" s="111" t="s">
        <v>30</v>
      </c>
      <c r="C14" s="112"/>
      <c r="D14" s="1">
        <f>0.03*D$10</f>
        <v>8080.2120000000004</v>
      </c>
      <c r="E14" s="16"/>
      <c r="F14" s="15">
        <f t="shared" si="0"/>
        <v>0</v>
      </c>
      <c r="I14" s="58"/>
      <c r="J14" s="58"/>
    </row>
    <row r="15" spans="1:10" s="5" customFormat="1" ht="22.5" customHeight="1" x14ac:dyDescent="0.2">
      <c r="A15" s="25"/>
      <c r="B15" s="111" t="s">
        <v>31</v>
      </c>
      <c r="C15" s="112"/>
      <c r="D15" s="1">
        <f>0.25*D$10</f>
        <v>67335.100000000006</v>
      </c>
      <c r="E15" s="16"/>
      <c r="F15" s="15">
        <f t="shared" si="0"/>
        <v>0</v>
      </c>
      <c r="I15" s="58"/>
      <c r="J15" s="61"/>
    </row>
    <row r="16" spans="1:10" s="5" customFormat="1" ht="22.5" customHeight="1" x14ac:dyDescent="0.2">
      <c r="A16" s="25"/>
      <c r="B16" s="111" t="s">
        <v>26</v>
      </c>
      <c r="C16" s="112"/>
      <c r="D16" s="1">
        <f>0.1*D$10</f>
        <v>26934.040000000005</v>
      </c>
      <c r="E16" s="16"/>
      <c r="F16" s="15">
        <f t="shared" si="0"/>
        <v>0</v>
      </c>
      <c r="I16" s="58"/>
      <c r="J16" s="58"/>
    </row>
    <row r="17" spans="1:10" s="5" customFormat="1" ht="22.5" customHeight="1" x14ac:dyDescent="0.2">
      <c r="A17" s="25"/>
      <c r="B17" s="111" t="s">
        <v>23</v>
      </c>
      <c r="C17" s="112"/>
      <c r="D17" s="1">
        <f>0.04*D$10</f>
        <v>10773.616000000002</v>
      </c>
      <c r="E17" s="16"/>
      <c r="F17" s="15">
        <f t="shared" si="0"/>
        <v>0</v>
      </c>
      <c r="I17" s="58"/>
      <c r="J17" s="58"/>
    </row>
    <row r="18" spans="1:10" s="5" customFormat="1" ht="22.5" customHeight="1" x14ac:dyDescent="0.2">
      <c r="A18" s="25"/>
      <c r="B18" s="111" t="s">
        <v>25</v>
      </c>
      <c r="C18" s="112"/>
      <c r="D18" s="1">
        <f>0.32*D$10</f>
        <v>86188.928000000014</v>
      </c>
      <c r="E18" s="16"/>
      <c r="F18" s="15">
        <f t="shared" si="0"/>
        <v>0</v>
      </c>
      <c r="I18" s="58"/>
      <c r="J18" s="58"/>
    </row>
    <row r="19" spans="1:10" s="5" customFormat="1" ht="22.5" customHeight="1" x14ac:dyDescent="0.2">
      <c r="A19" s="25"/>
      <c r="B19" s="111" t="s">
        <v>24</v>
      </c>
      <c r="C19" s="112"/>
      <c r="D19" s="1">
        <f>0.02*D$10</f>
        <v>5386.8080000000009</v>
      </c>
      <c r="E19" s="16"/>
      <c r="F19" s="15">
        <f t="shared" si="0"/>
        <v>0</v>
      </c>
      <c r="I19" s="58"/>
      <c r="J19" s="58"/>
    </row>
    <row r="20" spans="1:10" s="5" customFormat="1" ht="22.5" customHeight="1" x14ac:dyDescent="0.2">
      <c r="A20" s="25"/>
      <c r="B20" s="84" t="s">
        <v>48</v>
      </c>
      <c r="C20" s="85"/>
      <c r="D20" s="3">
        <f>SUM(D11:D19)</f>
        <v>269340.40000000008</v>
      </c>
      <c r="E20" s="13"/>
      <c r="F20" s="2">
        <f>SUM(F11:F19)</f>
        <v>0</v>
      </c>
      <c r="I20" s="58"/>
      <c r="J20" s="58"/>
    </row>
    <row r="21" spans="1:10" s="5" customFormat="1" ht="22.5" customHeight="1" x14ac:dyDescent="0.2">
      <c r="A21" s="25"/>
      <c r="B21" s="44" t="s">
        <v>33</v>
      </c>
      <c r="C21" s="104" t="s">
        <v>11</v>
      </c>
      <c r="D21" s="105"/>
      <c r="E21" s="45">
        <v>0</v>
      </c>
      <c r="F21" s="21">
        <f>ROUND(E21*F20,2)</f>
        <v>0</v>
      </c>
      <c r="I21" s="58"/>
      <c r="J21" s="58"/>
    </row>
    <row r="22" spans="1:10" s="5" customFormat="1" ht="22.5" customHeight="1" thickBot="1" x14ac:dyDescent="0.25">
      <c r="A22" s="28"/>
      <c r="B22" s="108" t="s">
        <v>43</v>
      </c>
      <c r="C22" s="109"/>
      <c r="D22" s="109"/>
      <c r="E22" s="49"/>
      <c r="F22" s="19">
        <f>SUM(F20:F21)</f>
        <v>0</v>
      </c>
      <c r="I22" s="58"/>
      <c r="J22" s="58"/>
    </row>
    <row r="23" spans="1:10" s="11" customFormat="1" ht="25.5" customHeight="1" x14ac:dyDescent="0.2">
      <c r="A23" s="29" t="s">
        <v>13</v>
      </c>
      <c r="B23" s="50" t="s">
        <v>35</v>
      </c>
      <c r="C23" s="51"/>
      <c r="D23" s="51"/>
      <c r="E23" s="51"/>
      <c r="F23" s="52"/>
      <c r="G23" s="4"/>
      <c r="I23" s="59"/>
      <c r="J23" s="59"/>
    </row>
    <row r="24" spans="1:10" s="22" customFormat="1" ht="21" customHeight="1" x14ac:dyDescent="0.2">
      <c r="A24" s="30" t="s">
        <v>9</v>
      </c>
      <c r="B24" s="100" t="s">
        <v>0</v>
      </c>
      <c r="C24" s="101"/>
      <c r="D24" s="46" t="s">
        <v>46</v>
      </c>
      <c r="E24" s="46" t="s">
        <v>47</v>
      </c>
      <c r="F24" s="47" t="s">
        <v>1</v>
      </c>
      <c r="I24" s="60"/>
      <c r="J24" s="60"/>
    </row>
    <row r="25" spans="1:10" s="5" customFormat="1" ht="63" customHeight="1" thickBot="1" x14ac:dyDescent="0.25">
      <c r="A25" s="66" t="s">
        <v>55</v>
      </c>
      <c r="B25" s="102" t="s">
        <v>49</v>
      </c>
      <c r="C25" s="110"/>
      <c r="D25" s="65">
        <v>150</v>
      </c>
      <c r="E25" s="64"/>
      <c r="F25" s="2">
        <f>D25*E25</f>
        <v>0</v>
      </c>
      <c r="I25" s="58"/>
      <c r="J25" s="58"/>
    </row>
    <row r="26" spans="1:10" s="5" customFormat="1" ht="25.5" customHeight="1" x14ac:dyDescent="0.2">
      <c r="A26" s="29" t="s">
        <v>14</v>
      </c>
      <c r="B26" s="50" t="s">
        <v>77</v>
      </c>
      <c r="C26" s="51"/>
      <c r="D26" s="51"/>
      <c r="E26" s="51"/>
      <c r="F26" s="52"/>
      <c r="I26" s="58"/>
      <c r="J26" s="58"/>
    </row>
    <row r="27" spans="1:10" s="5" customFormat="1" ht="20.100000000000001" customHeight="1" x14ac:dyDescent="0.2">
      <c r="A27" s="30" t="s">
        <v>9</v>
      </c>
      <c r="B27" s="106" t="s">
        <v>0</v>
      </c>
      <c r="C27" s="107"/>
      <c r="D27" s="121"/>
      <c r="E27" s="117" t="s">
        <v>38</v>
      </c>
      <c r="F27" s="118"/>
      <c r="I27" s="58"/>
      <c r="J27" s="58"/>
    </row>
    <row r="28" spans="1:10" s="5" customFormat="1" ht="53.25" customHeight="1" x14ac:dyDescent="0.2">
      <c r="A28" s="67" t="s">
        <v>56</v>
      </c>
      <c r="B28" s="114" t="s">
        <v>74</v>
      </c>
      <c r="C28" s="115"/>
      <c r="D28" s="116"/>
      <c r="E28" s="119"/>
      <c r="F28" s="120"/>
      <c r="I28" s="58"/>
      <c r="J28" s="58"/>
    </row>
    <row r="29" spans="1:10" s="5" customFormat="1" ht="53.25" customHeight="1" x14ac:dyDescent="0.2">
      <c r="A29" s="67" t="s">
        <v>78</v>
      </c>
      <c r="B29" s="114" t="s">
        <v>80</v>
      </c>
      <c r="C29" s="115"/>
      <c r="D29" s="116"/>
      <c r="E29" s="119"/>
      <c r="F29" s="120"/>
      <c r="I29" s="58"/>
      <c r="J29" s="58"/>
    </row>
    <row r="30" spans="1:10" s="5" customFormat="1" ht="20.100000000000001" customHeight="1" thickBot="1" x14ac:dyDescent="0.25">
      <c r="A30" s="28"/>
      <c r="B30" s="122" t="s">
        <v>79</v>
      </c>
      <c r="C30" s="123"/>
      <c r="D30" s="123"/>
      <c r="E30" s="124">
        <f>E28+E29</f>
        <v>0</v>
      </c>
      <c r="F30" s="125"/>
      <c r="I30" s="58"/>
      <c r="J30" s="58"/>
    </row>
    <row r="31" spans="1:10" s="5" customFormat="1" ht="25.5" customHeight="1" x14ac:dyDescent="0.2">
      <c r="A31" s="29" t="s">
        <v>19</v>
      </c>
      <c r="B31" s="50" t="s">
        <v>51</v>
      </c>
      <c r="C31" s="51"/>
      <c r="D31" s="51"/>
      <c r="E31" s="51"/>
      <c r="F31" s="52"/>
      <c r="I31" s="58"/>
      <c r="J31" s="58"/>
    </row>
    <row r="32" spans="1:10" s="5" customFormat="1" ht="20.100000000000001" customHeight="1" x14ac:dyDescent="0.2">
      <c r="A32" s="30" t="s">
        <v>9</v>
      </c>
      <c r="B32" s="106" t="s">
        <v>0</v>
      </c>
      <c r="C32" s="107"/>
      <c r="D32" s="121"/>
      <c r="E32" s="117" t="s">
        <v>38</v>
      </c>
      <c r="F32" s="118"/>
      <c r="I32" s="58"/>
      <c r="J32" s="58"/>
    </row>
    <row r="33" spans="1:10" s="5" customFormat="1" ht="78.75" customHeight="1" x14ac:dyDescent="0.2">
      <c r="A33" s="67" t="s">
        <v>39</v>
      </c>
      <c r="B33" s="102" t="s">
        <v>53</v>
      </c>
      <c r="C33" s="115"/>
      <c r="D33" s="116"/>
      <c r="E33" s="119"/>
      <c r="F33" s="120"/>
      <c r="I33" s="58"/>
      <c r="J33" s="58"/>
    </row>
    <row r="34" spans="1:10" s="5" customFormat="1" ht="78.75" customHeight="1" x14ac:dyDescent="0.2">
      <c r="A34" s="67" t="s">
        <v>40</v>
      </c>
      <c r="B34" s="102" t="s">
        <v>54</v>
      </c>
      <c r="C34" s="115"/>
      <c r="D34" s="116"/>
      <c r="E34" s="119"/>
      <c r="F34" s="120"/>
      <c r="I34" s="58"/>
      <c r="J34" s="58"/>
    </row>
    <row r="35" spans="1:10" s="5" customFormat="1" ht="20.100000000000001" customHeight="1" thickBot="1" x14ac:dyDescent="0.25">
      <c r="A35" s="28"/>
      <c r="B35" s="122" t="s">
        <v>52</v>
      </c>
      <c r="C35" s="123"/>
      <c r="D35" s="123"/>
      <c r="E35" s="124">
        <f>E33+E34</f>
        <v>0</v>
      </c>
      <c r="F35" s="125"/>
      <c r="I35" s="58"/>
      <c r="J35" s="58"/>
    </row>
    <row r="36" spans="1:10" s="5" customFormat="1" ht="25.5" customHeight="1" x14ac:dyDescent="0.2">
      <c r="A36" s="29" t="s">
        <v>36</v>
      </c>
      <c r="B36" s="50" t="s">
        <v>63</v>
      </c>
      <c r="C36" s="51"/>
      <c r="D36" s="51"/>
      <c r="E36" s="51"/>
      <c r="F36" s="52"/>
      <c r="I36" s="58"/>
      <c r="J36" s="58"/>
    </row>
    <row r="37" spans="1:10" s="5" customFormat="1" ht="20.100000000000001" customHeight="1" x14ac:dyDescent="0.2">
      <c r="A37" s="30" t="s">
        <v>9</v>
      </c>
      <c r="B37" s="106" t="s">
        <v>0</v>
      </c>
      <c r="C37" s="107"/>
      <c r="D37" s="121"/>
      <c r="E37" s="117" t="s">
        <v>38</v>
      </c>
      <c r="F37" s="118"/>
      <c r="I37" s="58"/>
      <c r="J37" s="58"/>
    </row>
    <row r="38" spans="1:10" s="5" customFormat="1" ht="22.5" customHeight="1" x14ac:dyDescent="0.2">
      <c r="A38" s="32" t="s">
        <v>41</v>
      </c>
      <c r="B38" s="79" t="s">
        <v>64</v>
      </c>
      <c r="C38" s="80"/>
      <c r="D38" s="83"/>
      <c r="E38" s="119"/>
      <c r="F38" s="120"/>
      <c r="I38" s="58"/>
      <c r="J38" s="58"/>
    </row>
    <row r="39" spans="1:10" s="5" customFormat="1" ht="50.25" customHeight="1" x14ac:dyDescent="0.2">
      <c r="A39" s="32" t="s">
        <v>42</v>
      </c>
      <c r="B39" s="79" t="s">
        <v>65</v>
      </c>
      <c r="C39" s="80"/>
      <c r="D39" s="83"/>
      <c r="E39" s="119"/>
      <c r="F39" s="120"/>
      <c r="I39" s="58"/>
      <c r="J39" s="58"/>
    </row>
    <row r="40" spans="1:10" s="5" customFormat="1" ht="20.100000000000001" customHeight="1" thickBot="1" x14ac:dyDescent="0.25">
      <c r="A40" s="36"/>
      <c r="B40" s="122" t="s">
        <v>66</v>
      </c>
      <c r="C40" s="123"/>
      <c r="D40" s="123"/>
      <c r="E40" s="124">
        <f>E38+E39</f>
        <v>0</v>
      </c>
      <c r="F40" s="125"/>
      <c r="I40" s="58"/>
      <c r="J40" s="58"/>
    </row>
    <row r="41" spans="1:10" s="11" customFormat="1" ht="25.5" customHeight="1" x14ac:dyDescent="0.2">
      <c r="A41" s="29" t="s">
        <v>37</v>
      </c>
      <c r="B41" s="50" t="s">
        <v>50</v>
      </c>
      <c r="C41" s="51"/>
      <c r="D41" s="51"/>
      <c r="E41" s="51"/>
      <c r="F41" s="52"/>
      <c r="G41" s="4"/>
      <c r="I41" s="59"/>
      <c r="J41" s="59"/>
    </row>
    <row r="42" spans="1:10" s="22" customFormat="1" ht="16.5" customHeight="1" x14ac:dyDescent="0.2">
      <c r="A42" s="30"/>
      <c r="B42" s="106" t="s">
        <v>15</v>
      </c>
      <c r="C42" s="107"/>
      <c r="D42" s="31"/>
      <c r="E42" s="107" t="s">
        <v>18</v>
      </c>
      <c r="F42" s="113"/>
      <c r="I42" s="60"/>
      <c r="J42" s="60"/>
    </row>
    <row r="43" spans="1:10" s="5" customFormat="1" ht="24" customHeight="1" x14ac:dyDescent="0.2">
      <c r="A43" s="38" t="s">
        <v>57</v>
      </c>
      <c r="B43" s="79" t="s">
        <v>17</v>
      </c>
      <c r="C43" s="80"/>
      <c r="D43" s="83"/>
      <c r="E43" s="77"/>
      <c r="F43" s="78"/>
      <c r="I43" s="58"/>
      <c r="J43" s="58"/>
    </row>
    <row r="44" spans="1:10" s="5" customFormat="1" ht="24" customHeight="1" x14ac:dyDescent="0.2">
      <c r="A44" s="24" t="s">
        <v>58</v>
      </c>
      <c r="B44" s="79" t="s">
        <v>21</v>
      </c>
      <c r="C44" s="80"/>
      <c r="D44" s="26"/>
      <c r="E44" s="77"/>
      <c r="F44" s="78"/>
      <c r="I44" s="58"/>
      <c r="J44" s="58"/>
    </row>
    <row r="45" spans="1:10" s="5" customFormat="1" ht="24" customHeight="1" thickBot="1" x14ac:dyDescent="0.25">
      <c r="A45" s="32" t="s">
        <v>59</v>
      </c>
      <c r="B45" s="72" t="s">
        <v>34</v>
      </c>
      <c r="C45" s="73"/>
      <c r="D45" s="74"/>
      <c r="E45" s="75"/>
      <c r="F45" s="76"/>
      <c r="I45" s="58"/>
      <c r="J45" s="58"/>
    </row>
    <row r="46" spans="1:10" s="11" customFormat="1" ht="25.5" customHeight="1" x14ac:dyDescent="0.2">
      <c r="A46" s="29" t="s">
        <v>60</v>
      </c>
      <c r="B46" s="50" t="s">
        <v>32</v>
      </c>
      <c r="C46" s="51"/>
      <c r="D46" s="51"/>
      <c r="E46" s="51"/>
      <c r="F46" s="52"/>
      <c r="G46" s="4"/>
      <c r="I46" s="59"/>
      <c r="J46" s="59"/>
    </row>
    <row r="47" spans="1:10" s="5" customFormat="1" ht="24" customHeight="1" x14ac:dyDescent="0.2">
      <c r="A47" s="38" t="s">
        <v>67</v>
      </c>
      <c r="B47" s="84" t="s">
        <v>72</v>
      </c>
      <c r="C47" s="85"/>
      <c r="D47" s="85"/>
      <c r="E47" s="48" t="s">
        <v>6</v>
      </c>
      <c r="F47" s="63">
        <f>F22+F25+E30+E35+E40</f>
        <v>0</v>
      </c>
      <c r="I47" s="58"/>
      <c r="J47" s="58"/>
    </row>
    <row r="48" spans="1:10" s="5" customFormat="1" ht="24" customHeight="1" x14ac:dyDescent="0.2">
      <c r="A48" s="24" t="s">
        <v>68</v>
      </c>
      <c r="B48" s="26" t="s">
        <v>10</v>
      </c>
      <c r="C48" s="81" t="s">
        <v>11</v>
      </c>
      <c r="D48" s="82"/>
      <c r="E48" s="27"/>
      <c r="F48" s="21">
        <f>ROUND(E48*F47,2)</f>
        <v>0</v>
      </c>
      <c r="I48" s="58"/>
      <c r="J48" s="58"/>
    </row>
    <row r="49" spans="1:10" s="5" customFormat="1" ht="24" customHeight="1" x14ac:dyDescent="0.2">
      <c r="A49" s="32" t="s">
        <v>69</v>
      </c>
      <c r="B49" s="33" t="s">
        <v>8</v>
      </c>
      <c r="C49" s="33"/>
      <c r="D49" s="17"/>
      <c r="E49" s="13" t="s">
        <v>6</v>
      </c>
      <c r="F49" s="2">
        <f>F47+F48</f>
        <v>0</v>
      </c>
      <c r="I49" s="58"/>
      <c r="J49" s="58"/>
    </row>
    <row r="50" spans="1:10" s="5" customFormat="1" ht="24" customHeight="1" x14ac:dyDescent="0.2">
      <c r="A50" s="32" t="s">
        <v>70</v>
      </c>
      <c r="B50" s="33" t="s">
        <v>4</v>
      </c>
      <c r="C50" s="33"/>
      <c r="D50" s="53"/>
      <c r="E50" s="54">
        <v>0.19</v>
      </c>
      <c r="F50" s="20">
        <f>ROUND(E50*F49,2)</f>
        <v>0</v>
      </c>
      <c r="I50" s="58"/>
      <c r="J50" s="58"/>
    </row>
    <row r="51" spans="1:10" s="18" customFormat="1" ht="24" customHeight="1" thickBot="1" x14ac:dyDescent="0.25">
      <c r="A51" s="36" t="s">
        <v>71</v>
      </c>
      <c r="B51" s="34" t="s">
        <v>8</v>
      </c>
      <c r="C51" s="34"/>
      <c r="D51" s="34"/>
      <c r="E51" s="23" t="s">
        <v>7</v>
      </c>
      <c r="F51" s="19">
        <f>F49+F50</f>
        <v>0</v>
      </c>
      <c r="I51" s="61"/>
      <c r="J51" s="61"/>
    </row>
    <row r="52" spans="1:10" s="11" customFormat="1" ht="25.5" customHeight="1" x14ac:dyDescent="0.2">
      <c r="A52" s="29" t="s">
        <v>73</v>
      </c>
      <c r="B52" s="50" t="s">
        <v>20</v>
      </c>
      <c r="C52" s="51"/>
      <c r="D52" s="51"/>
      <c r="E52" s="51"/>
      <c r="F52" s="52"/>
      <c r="G52" s="4"/>
      <c r="I52" s="59"/>
      <c r="J52" s="59"/>
    </row>
    <row r="53" spans="1:10" s="11" customFormat="1" ht="25.5" customHeight="1" x14ac:dyDescent="0.2">
      <c r="A53" s="86" t="s">
        <v>61</v>
      </c>
      <c r="B53" s="87"/>
      <c r="C53" s="87"/>
      <c r="D53" s="87"/>
      <c r="E53" s="87"/>
      <c r="F53" s="88"/>
      <c r="G53" s="4"/>
      <c r="I53" s="59"/>
      <c r="J53" s="59"/>
    </row>
    <row r="54" spans="1:10" s="12" customFormat="1" ht="110.25" customHeight="1" thickBot="1" x14ac:dyDescent="0.25">
      <c r="A54" s="69"/>
      <c r="B54" s="70"/>
      <c r="C54" s="70"/>
      <c r="D54" s="70"/>
      <c r="E54" s="70"/>
      <c r="F54" s="71"/>
      <c r="I54" s="43"/>
      <c r="J54" s="43"/>
    </row>
  </sheetData>
  <sheetProtection algorithmName="SHA-512" hashValue="UTlrpfjKgmxrdmDUBEVSIPZKMlgABLaMbBFC2/twAF8QtnWRYoxTgkl5Yn4EEDaGH5n4jWjzmd9KX2a9SHAC0Q==" saltValue="yK1wwsNJe3O1wxb3jOaIAA==" spinCount="100000" sheet="1" selectLockedCells="1"/>
  <mergeCells count="58">
    <mergeCell ref="B19:C19"/>
    <mergeCell ref="B32:D32"/>
    <mergeCell ref="B33:D33"/>
    <mergeCell ref="E33:F33"/>
    <mergeCell ref="B37:D37"/>
    <mergeCell ref="E37:F37"/>
    <mergeCell ref="B29:D29"/>
    <mergeCell ref="E29:F29"/>
    <mergeCell ref="B30:D30"/>
    <mergeCell ref="E30:F30"/>
    <mergeCell ref="E42:F42"/>
    <mergeCell ref="B28:D28"/>
    <mergeCell ref="E27:F27"/>
    <mergeCell ref="E28:F28"/>
    <mergeCell ref="B27:D27"/>
    <mergeCell ref="E32:F32"/>
    <mergeCell ref="B34:D34"/>
    <mergeCell ref="E34:F34"/>
    <mergeCell ref="B35:D35"/>
    <mergeCell ref="E35:F35"/>
    <mergeCell ref="B38:D38"/>
    <mergeCell ref="E38:F38"/>
    <mergeCell ref="B40:D40"/>
    <mergeCell ref="E40:F40"/>
    <mergeCell ref="B39:D39"/>
    <mergeCell ref="E39:F39"/>
    <mergeCell ref="B9:C9"/>
    <mergeCell ref="B10:C10"/>
    <mergeCell ref="B20:C20"/>
    <mergeCell ref="C21:D21"/>
    <mergeCell ref="B42:C42"/>
    <mergeCell ref="B22:D22"/>
    <mergeCell ref="B24:C24"/>
    <mergeCell ref="B25:C25"/>
    <mergeCell ref="B11:C11"/>
    <mergeCell ref="B12:C12"/>
    <mergeCell ref="B13:C13"/>
    <mergeCell ref="B14:C14"/>
    <mergeCell ref="B15:C15"/>
    <mergeCell ref="B16:C16"/>
    <mergeCell ref="B17:C17"/>
    <mergeCell ref="B18:C18"/>
    <mergeCell ref="E1:F1"/>
    <mergeCell ref="A1:D2"/>
    <mergeCell ref="A4:B4"/>
    <mergeCell ref="A6:F6"/>
    <mergeCell ref="C4:F4"/>
    <mergeCell ref="C3:F3"/>
    <mergeCell ref="A54:F54"/>
    <mergeCell ref="B45:D45"/>
    <mergeCell ref="E45:F45"/>
    <mergeCell ref="E43:F43"/>
    <mergeCell ref="B44:C44"/>
    <mergeCell ref="E44:F44"/>
    <mergeCell ref="C48:D48"/>
    <mergeCell ref="B43:D43"/>
    <mergeCell ref="B47:D47"/>
    <mergeCell ref="A53:F53"/>
  </mergeCells>
  <phoneticPr fontId="0" type="noConversion"/>
  <printOptions horizontalCentered="1"/>
  <pageMargins left="0.15748031496062992" right="0.15748031496062992" top="0.19685039370078741" bottom="0.47244094488188981" header="3.937007874015748E-2" footer="0.15748031496062992"/>
  <pageSetup paperSize="9" fitToHeight="0" orientation="portrait" copies="4" r:id="rId1"/>
  <headerFooter alignWithMargins="0">
    <oddFooter>&amp;L&amp;8&lt;&amp;F&gt;&amp;C&amp;8Funke Management + Bauberatung
Prager Str. 60,  04317 Leipzig&amp;R Seite &amp;P von &amp;N</oddFooter>
  </headerFooter>
  <rowBreaks count="2" manualBreakCount="2">
    <brk id="30" max="16383" man="1"/>
    <brk id="51"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Honorardatenblatt</vt:lpstr>
      <vt:lpstr>Honorardatenblatt!Druckbereich</vt:lpstr>
      <vt:lpstr>Honorardatenblatt!Drucktitel</vt:lpstr>
    </vt:vector>
  </TitlesOfParts>
  <Company>FMB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huelsut</dc:creator>
  <cp:lastModifiedBy>Steffen Funke</cp:lastModifiedBy>
  <cp:lastPrinted>2024-08-29T08:25:23Z</cp:lastPrinted>
  <dcterms:created xsi:type="dcterms:W3CDTF">2011-08-17T11:10:42Z</dcterms:created>
  <dcterms:modified xsi:type="dcterms:W3CDTF">2024-08-29T08:58:37Z</dcterms:modified>
</cp:coreProperties>
</file>