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B1_TB-V\Eschdorf und OO, KS 2025-2028\Los 1\"/>
    </mc:Choice>
  </mc:AlternateContent>
  <xr:revisionPtr revIDLastSave="0" documentId="13_ncr:1_{68068653-C1B5-4B64-A8E1-C4B6533B7CEA}" xr6:coauthVersionLast="47" xr6:coauthVersionMax="47" xr10:uidLastSave="{00000000-0000-0000-0000-000000000000}"/>
  <bookViews>
    <workbookView xWindow="33510" yWindow="2340" windowWidth="21600" windowHeight="11250" xr2:uid="{E7F612E7-56DC-4007-9993-C1FF1AAD8C7C}"/>
  </bookViews>
  <sheets>
    <sheet name="Preis P1" sheetId="3" r:id="rId1"/>
    <sheet name="Preis P2" sheetId="4" r:id="rId2"/>
    <sheet name="Gesamtpreis" sheetId="5" r:id="rId3"/>
  </sheets>
  <definedNames>
    <definedName name="_xlnm.Print_Area" localSheetId="2">Gesamtpreis!$A$1:$D$10</definedName>
    <definedName name="_xlnm.Print_Area" localSheetId="0">'Preis P1'!$A$1:$H$23</definedName>
    <definedName name="_xlnm.Print_Area" localSheetId="1">'Preis P2'!$A$1:$C$22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D5" i="5" s="1"/>
  <c r="C8" i="5"/>
  <c r="C5" i="5"/>
  <c r="E16" i="3"/>
  <c r="F16" i="3" s="1"/>
  <c r="G16" i="3" s="1"/>
  <c r="H16" i="3" s="1"/>
  <c r="E17" i="3"/>
  <c r="F17" i="3" s="1"/>
  <c r="G17" i="3" s="1"/>
  <c r="H17" i="3" s="1"/>
  <c r="E18" i="3"/>
  <c r="F18" i="3" s="1"/>
  <c r="G18" i="3" s="1"/>
  <c r="H18" i="3" s="1"/>
  <c r="E15" i="3"/>
  <c r="F15" i="3" s="1"/>
  <c r="G15" i="3" s="1"/>
  <c r="H15" i="3" s="1"/>
  <c r="H14" i="3"/>
  <c r="G14" i="3"/>
  <c r="F14" i="3"/>
  <c r="E14" i="3"/>
  <c r="C7" i="5" l="1"/>
  <c r="C9" i="5"/>
  <c r="C6" i="5"/>
  <c r="D19" i="3" l="1"/>
  <c r="A19" i="3" s="1"/>
  <c r="E19" i="3" l="1"/>
  <c r="B6" i="5" s="1"/>
  <c r="D6" i="5" s="1"/>
  <c r="F19" i="3"/>
  <c r="B7" i="5" s="1"/>
  <c r="D7" i="5" s="1"/>
  <c r="G19" i="3" l="1"/>
  <c r="B8" i="5" s="1"/>
  <c r="D8" i="5" s="1"/>
  <c r="H19" i="3"/>
  <c r="B9" i="5" s="1"/>
  <c r="D9" i="5" s="1"/>
  <c r="D10" i="5" l="1"/>
</calcChain>
</file>

<file path=xl/sharedStrings.xml><?xml version="1.0" encoding="utf-8"?>
<sst xmlns="http://schemas.openxmlformats.org/spreadsheetml/2006/main" count="51" uniqueCount="50">
  <si>
    <t>Kostenelement</t>
  </si>
  <si>
    <t>durchschn. Preis-steigerung/ Jahr</t>
  </si>
  <si>
    <t>Bezeichnung Prozentsatz in Formel</t>
  </si>
  <si>
    <t>Prozentsatz (%)</t>
  </si>
  <si>
    <t>Fester Preisbestandteil (F)</t>
  </si>
  <si>
    <t>f</t>
  </si>
  <si>
    <t>Lohnkosten (L)</t>
  </si>
  <si>
    <t>l</t>
  </si>
  <si>
    <t>Roh-, Hilfs- und Betriebsstoffe (R)</t>
  </si>
  <si>
    <t>r</t>
  </si>
  <si>
    <t>Treibstoffkosten (E)</t>
  </si>
  <si>
    <t>e</t>
  </si>
  <si>
    <t>Preis P1</t>
  </si>
  <si>
    <t>Zur Berücksichtigung der zukünftigen Entwicklung von Preisen bzw. Tarifen, welche die Selbstkosten beeinflussen können, wird gemäß Kapitel 10.3 der Leistungsbeschreibung eine Preisgleitklausel vereinbart. Der Anpassungsfaktor wird nach folgender Formel errechnet:</t>
  </si>
  <si>
    <t>Mautkosten (M)</t>
  </si>
  <si>
    <t>m</t>
  </si>
  <si>
    <t>fest</t>
  </si>
  <si>
    <t xml:space="preserve"> P1 (2025)
€/t OS</t>
  </si>
  <si>
    <t xml:space="preserve"> P1 (2026)
€/t OS</t>
  </si>
  <si>
    <t xml:space="preserve"> P1 (2027)
€/t OS</t>
  </si>
  <si>
    <t xml:space="preserve"> P1 (2028)
€/t OS</t>
  </si>
  <si>
    <t>Anpassungsfaktor Transport = P0 x (f % × F + l % × L/L0 + r % × R/R0 + e % × E/E0 + m % x M/M0)</t>
  </si>
  <si>
    <t>Hochrechnung Transportpreis</t>
  </si>
  <si>
    <t>Angabe Bieter</t>
  </si>
  <si>
    <t xml:space="preserve"> P1 (2025) (netto)</t>
  </si>
  <si>
    <t>Entsorgungspreis</t>
  </si>
  <si>
    <t xml:space="preserve">Entsorgungsmenge: </t>
  </si>
  <si>
    <t>t OS/a</t>
  </si>
  <si>
    <t>im Mittel</t>
  </si>
  <si>
    <t>Die Angabe von mengenabhängigen Staffelpreisen ist nicht zugelassen.</t>
  </si>
  <si>
    <t>Die Preise sind auf Grundlage der mittleren Entsorgungsmengen zu kalkulieren und für die minimalen bzw. maximalen Anfallmengen verbindlich.</t>
  </si>
  <si>
    <t>Transportpreis</t>
  </si>
  <si>
    <t xml:space="preserve">Klärschlamm anaerob stabilisiert, </t>
  </si>
  <si>
    <t xml:space="preserve">mit synthetischen Polymeren maschinell entwässert, </t>
  </si>
  <si>
    <t>Nachfolgende Preise sind für den gesamten Leistungszeitraum einschließlich der Option der Verlängerung Festpreise. Eine Änderung bei Wechsel der Entsorgungsanlage ist nicht zulässig.</t>
  </si>
  <si>
    <t>Grenzwerte AbfKlärV/DüMV eingehalten</t>
  </si>
  <si>
    <t xml:space="preserve">€/ t OS </t>
  </si>
  <si>
    <t>Gesamtpreis</t>
  </si>
  <si>
    <t>Als langfristig durchschnittliche Entwicklung sind die gelb unterlegten Werte als Vergleichsbasis unterstellt.</t>
  </si>
  <si>
    <t>Eingabe nur in grün unterlegten Feldern möglich.</t>
  </si>
  <si>
    <t>Entsorgungspreis (netto)</t>
  </si>
  <si>
    <r>
      <t xml:space="preserve">P1
</t>
    </r>
    <r>
      <rPr>
        <sz val="10"/>
        <color theme="1"/>
        <rFont val="Franklin Gothic Book"/>
        <family val="2"/>
      </rPr>
      <t>Bezugsmenge</t>
    </r>
  </si>
  <si>
    <r>
      <t xml:space="preserve">Gesamtpreis
</t>
    </r>
    <r>
      <rPr>
        <sz val="10"/>
        <color theme="1"/>
        <rFont val="Franklin Gothic Book"/>
        <family val="2"/>
      </rPr>
      <t>Bezugsmenge</t>
    </r>
  </si>
  <si>
    <t>Gesamt</t>
  </si>
  <si>
    <t>Preis P2:</t>
  </si>
  <si>
    <t>85 - 115</t>
  </si>
  <si>
    <r>
      <t xml:space="preserve">P2
</t>
    </r>
    <r>
      <rPr>
        <sz val="10"/>
        <color theme="1"/>
        <rFont val="Franklin Gothic Book"/>
        <family val="2"/>
      </rPr>
      <t>Bezugsmenge</t>
    </r>
  </si>
  <si>
    <t>21 bis 26% TS (im Mittel 23% TS),</t>
  </si>
  <si>
    <t>Entsorgung gemäß Entsorgungskonzept,</t>
  </si>
  <si>
    <t>incl. aller Nebenleistungen, Gebühren, Kosten für Nachweisführung, ggf. zusätzliche Analysen.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</si>
</sst>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3" formatCode="_-* #,##0.00_-;\-* #,##0.00_-;_-* &quot;-&quot;??_-;_-@_-"/>
    <numFmt numFmtId="164" formatCode="#,##0.0"/>
    <numFmt numFmtId="165" formatCode="0.00\ &quot;€/t OS&quot;"/>
    <numFmt numFmtId="166" formatCode="0\ &quot;%&quot;"/>
    <numFmt numFmtId="167" formatCode="_-* #,##0_-;\-* #,##0_-;_-* &quot;-&quot;??_-;_-@_-"/>
    <numFmt numFmtId="168" formatCode="#,##0\ &quot;t OS/a&quot;"/>
  </numFmts>
  <fonts count="16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11"/>
      <color theme="1"/>
      <name val="Calibri"/>
      <family val="2"/>
      <scheme val="minor"/>
    </font>
    <font>
      <b/>
      <u val="doubleAccounting"/>
      <sz val="11"/>
      <name val="Franklin Gothic Book"/>
      <family val="2"/>
    </font>
    <font>
      <sz val="10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66" fontId="11" fillId="4" borderId="10" xfId="0" applyNumberFormat="1" applyFont="1" applyFill="1" applyBorder="1" applyAlignment="1" applyProtection="1">
      <alignment horizontal="center" vertical="center"/>
      <protection locked="0"/>
    </xf>
    <xf numFmtId="166" fontId="11" fillId="4" borderId="12" xfId="0" applyNumberFormat="1" applyFont="1" applyFill="1" applyBorder="1" applyAlignment="1" applyProtection="1">
      <alignment horizontal="center" vertical="center"/>
      <protection locked="0"/>
    </xf>
    <xf numFmtId="166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/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right"/>
    </xf>
    <xf numFmtId="167" fontId="2" fillId="0" borderId="0" xfId="1" applyNumberFormat="1" applyFont="1" applyProtection="1"/>
    <xf numFmtId="0" fontId="2" fillId="0" borderId="0" xfId="0" applyFont="1" applyProtection="1"/>
    <xf numFmtId="2" fontId="0" fillId="4" borderId="0" xfId="0" applyNumberFormat="1" applyFill="1" applyProtection="1">
      <protection locked="0"/>
    </xf>
    <xf numFmtId="0" fontId="6" fillId="0" borderId="0" xfId="0" applyFont="1" applyAlignment="1" applyProtection="1">
      <alignment horizontal="left"/>
    </xf>
    <xf numFmtId="0" fontId="2" fillId="3" borderId="18" xfId="0" applyFont="1" applyFill="1" applyBorder="1" applyAlignment="1" applyProtection="1">
      <alignment horizontal="center" wrapText="1"/>
    </xf>
    <xf numFmtId="0" fontId="2" fillId="3" borderId="19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168" fontId="0" fillId="3" borderId="20" xfId="1" applyNumberFormat="1" applyFont="1" applyFill="1" applyBorder="1" applyAlignment="1" applyProtection="1">
      <alignment horizontal="center"/>
    </xf>
    <xf numFmtId="168" fontId="0" fillId="3" borderId="21" xfId="1" applyNumberFormat="1" applyFont="1" applyFill="1" applyBorder="1" applyAlignment="1" applyProtection="1">
      <alignment horizontal="center"/>
    </xf>
    <xf numFmtId="168" fontId="0" fillId="3" borderId="28" xfId="0" applyNumberFormat="1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7" fontId="0" fillId="0" borderId="23" xfId="1" applyNumberFormat="1" applyFont="1" applyBorder="1" applyProtection="1"/>
    <xf numFmtId="7" fontId="0" fillId="0" borderId="10" xfId="0" applyNumberFormat="1" applyBorder="1" applyProtection="1"/>
    <xf numFmtId="0" fontId="0" fillId="3" borderId="24" xfId="0" applyFill="1" applyBorder="1" applyAlignment="1" applyProtection="1">
      <alignment horizontal="center"/>
    </xf>
    <xf numFmtId="7" fontId="0" fillId="0" borderId="25" xfId="1" applyNumberFormat="1" applyFont="1" applyBorder="1" applyProtection="1"/>
    <xf numFmtId="7" fontId="0" fillId="0" borderId="12" xfId="0" applyNumberFormat="1" applyBorder="1" applyProtection="1"/>
    <xf numFmtId="0" fontId="0" fillId="3" borderId="26" xfId="0" applyFill="1" applyBorder="1" applyAlignment="1" applyProtection="1">
      <alignment horizontal="center"/>
    </xf>
    <xf numFmtId="7" fontId="0" fillId="0" borderId="27" xfId="1" applyNumberFormat="1" applyFont="1" applyBorder="1" applyProtection="1"/>
    <xf numFmtId="7" fontId="0" fillId="0" borderId="29" xfId="0" applyNumberFormat="1" applyBorder="1" applyProtection="1"/>
    <xf numFmtId="7" fontId="9" fillId="0" borderId="8" xfId="0" applyNumberFormat="1" applyFont="1" applyBorder="1" applyProtection="1"/>
    <xf numFmtId="0" fontId="8" fillId="2" borderId="8" xfId="0" applyFont="1" applyFill="1" applyBorder="1" applyAlignment="1" applyProtection="1">
      <alignment horizontal="center" vertical="center"/>
    </xf>
    <xf numFmtId="166" fontId="8" fillId="2" borderId="13" xfId="0" applyNumberFormat="1" applyFont="1" applyFill="1" applyBorder="1" applyAlignment="1" applyProtection="1">
      <alignment horizontal="center" vertical="center"/>
    </xf>
    <xf numFmtId="165" fontId="8" fillId="3" borderId="13" xfId="1" applyNumberFormat="1" applyFont="1" applyFill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43" fontId="11" fillId="0" borderId="12" xfId="1" applyFont="1" applyBorder="1" applyProtection="1"/>
    <xf numFmtId="0" fontId="11" fillId="0" borderId="0" xfId="0" applyFont="1" applyProtection="1"/>
    <xf numFmtId="0" fontId="14" fillId="0" borderId="0" xfId="0" applyFont="1" applyBorder="1" applyAlignment="1" applyProtection="1">
      <alignment vertical="center" wrapText="1"/>
    </xf>
    <xf numFmtId="10" fontId="12" fillId="5" borderId="13" xfId="0" applyNumberFormat="1" applyFont="1" applyFill="1" applyBorder="1" applyAlignment="1" applyProtection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vertical="center" wrapText="1"/>
    </xf>
    <xf numFmtId="10" fontId="11" fillId="5" borderId="12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vertical="center" wrapText="1"/>
    </xf>
    <xf numFmtId="43" fontId="11" fillId="0" borderId="10" xfId="1" applyFont="1" applyBorder="1" applyProtection="1"/>
    <xf numFmtId="0" fontId="14" fillId="0" borderId="1" xfId="0" applyFont="1" applyBorder="1" applyAlignment="1" applyProtection="1">
      <alignment vertical="center" wrapText="1"/>
    </xf>
    <xf numFmtId="10" fontId="11" fillId="0" borderId="10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4" fontId="8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13" fillId="0" borderId="0" xfId="0" applyFont="1" applyAlignment="1" applyProtection="1">
      <alignment horizontal="left"/>
    </xf>
    <xf numFmtId="164" fontId="5" fillId="0" borderId="14" xfId="0" applyNumberFormat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165" fontId="8" fillId="4" borderId="4" xfId="0" applyNumberFormat="1" applyFont="1" applyFill="1" applyBorder="1" applyAlignment="1" applyProtection="1">
      <alignment horizontal="center" vertical="center"/>
      <protection locked="0"/>
    </xf>
    <xf numFmtId="165" fontId="8" fillId="4" borderId="5" xfId="0" applyNumberFormat="1" applyFont="1" applyFill="1" applyBorder="1" applyAlignment="1" applyProtection="1">
      <alignment horizontal="center" vertical="center"/>
      <protection locked="0"/>
    </xf>
    <xf numFmtId="165" fontId="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</xf>
  </cellXfs>
  <cellStyles count="2">
    <cellStyle name="Komma" xfId="1" builtinId="3"/>
    <cellStyle name="Standard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A6CA-3C97-45D6-AFC1-A8257EF66E0D}">
  <dimension ref="A1:H32"/>
  <sheetViews>
    <sheetView tabSelected="1" topLeftCell="A5" zoomScale="130" zoomScaleNormal="130" workbookViewId="0">
      <selection activeCell="A10" sqref="A10:D10"/>
    </sheetView>
  </sheetViews>
  <sheetFormatPr baseColWidth="10" defaultRowHeight="15" x14ac:dyDescent="0.25"/>
  <cols>
    <col min="1" max="1" width="29.88671875" style="36" customWidth="1"/>
    <col min="2" max="3" width="11.5546875" style="36"/>
    <col min="4" max="4" width="8.88671875" style="36" customWidth="1"/>
    <col min="5" max="8" width="12" style="36" bestFit="1" customWidth="1"/>
    <col min="9" max="16384" width="11.5546875" style="36"/>
  </cols>
  <sheetData>
    <row r="1" spans="1:8" ht="21" x14ac:dyDescent="0.35">
      <c r="A1" s="62" t="s">
        <v>31</v>
      </c>
      <c r="B1" s="62"/>
      <c r="C1" s="62"/>
      <c r="D1" s="62"/>
    </row>
    <row r="2" spans="1:8" ht="21" x14ac:dyDescent="0.35">
      <c r="A2" s="62" t="s">
        <v>12</v>
      </c>
      <c r="B2" s="62"/>
      <c r="C2" s="62"/>
      <c r="D2" s="62"/>
      <c r="E2" s="56"/>
    </row>
    <row r="4" spans="1:8" x14ac:dyDescent="0.25">
      <c r="A4" s="67" t="s">
        <v>13</v>
      </c>
      <c r="B4" s="67"/>
      <c r="C4" s="67"/>
      <c r="D4" s="67"/>
      <c r="E4" s="9"/>
    </row>
    <row r="5" spans="1:8" ht="30.75" customHeight="1" x14ac:dyDescent="0.25">
      <c r="A5" s="67"/>
      <c r="B5" s="67"/>
      <c r="C5" s="67"/>
      <c r="D5" s="67"/>
      <c r="E5" s="9"/>
    </row>
    <row r="7" spans="1:8" x14ac:dyDescent="0.25">
      <c r="A7" s="68" t="s">
        <v>21</v>
      </c>
      <c r="B7" s="68"/>
      <c r="C7" s="68"/>
      <c r="D7" s="68"/>
      <c r="E7" s="57"/>
    </row>
    <row r="8" spans="1:8" ht="15.75" thickBot="1" x14ac:dyDescent="0.3"/>
    <row r="9" spans="1:8" x14ac:dyDescent="0.25">
      <c r="A9" s="69" t="s">
        <v>24</v>
      </c>
      <c r="B9" s="70"/>
      <c r="C9" s="70"/>
      <c r="D9" s="71"/>
    </row>
    <row r="10" spans="1:8" ht="15.75" thickBot="1" x14ac:dyDescent="0.3">
      <c r="A10" s="72"/>
      <c r="B10" s="73"/>
      <c r="C10" s="73"/>
      <c r="D10" s="74"/>
      <c r="E10" s="55"/>
    </row>
    <row r="11" spans="1:8" ht="15.75" thickBot="1" x14ac:dyDescent="0.3"/>
    <row r="12" spans="1:8" ht="15.75" thickBot="1" x14ac:dyDescent="0.3">
      <c r="E12" s="51" t="s">
        <v>23</v>
      </c>
      <c r="F12" s="64" t="s">
        <v>22</v>
      </c>
      <c r="G12" s="65"/>
      <c r="H12" s="66"/>
    </row>
    <row r="13" spans="1:8" ht="36.75" thickBot="1" x14ac:dyDescent="0.3">
      <c r="A13" s="52" t="s">
        <v>0</v>
      </c>
      <c r="B13" s="53" t="s">
        <v>1</v>
      </c>
      <c r="C13" s="53" t="s">
        <v>2</v>
      </c>
      <c r="D13" s="54" t="s">
        <v>3</v>
      </c>
      <c r="E13" s="53" t="s">
        <v>17</v>
      </c>
      <c r="F13" s="53" t="s">
        <v>18</v>
      </c>
      <c r="G13" s="53" t="s">
        <v>19</v>
      </c>
      <c r="H13" s="53" t="s">
        <v>20</v>
      </c>
    </row>
    <row r="14" spans="1:8" s="39" customFormat="1" ht="12.75" x14ac:dyDescent="0.2">
      <c r="A14" s="48" t="s">
        <v>4</v>
      </c>
      <c r="B14" s="49" t="s">
        <v>16</v>
      </c>
      <c r="C14" s="50" t="s">
        <v>5</v>
      </c>
      <c r="D14" s="1"/>
      <c r="E14" s="47">
        <f>+ROUND($D$14*$A$10/100,2)</f>
        <v>0</v>
      </c>
      <c r="F14" s="47">
        <f>+ROUND($D$14*$A$10/100,2)</f>
        <v>0</v>
      </c>
      <c r="G14" s="47">
        <f>+ROUND($D$14*$A$10/100,2)</f>
        <v>0</v>
      </c>
      <c r="H14" s="47">
        <f>+ROUND($D$14*$A$10/100,2)</f>
        <v>0</v>
      </c>
    </row>
    <row r="15" spans="1:8" s="39" customFormat="1" ht="12.75" x14ac:dyDescent="0.2">
      <c r="A15" s="43" t="s">
        <v>6</v>
      </c>
      <c r="B15" s="44">
        <v>1.44E-2</v>
      </c>
      <c r="C15" s="45" t="s">
        <v>7</v>
      </c>
      <c r="D15" s="2"/>
      <c r="E15" s="38">
        <f>+ROUND($D15*$A$10/100,2)</f>
        <v>0</v>
      </c>
      <c r="F15" s="38">
        <f>ROUND(E15*(1+$B15),2)</f>
        <v>0</v>
      </c>
      <c r="G15" s="38">
        <f>ROUND(F15*(1+$B15),2)</f>
        <v>0</v>
      </c>
      <c r="H15" s="38">
        <f>ROUND(G15*(1+$B15),2)</f>
        <v>0</v>
      </c>
    </row>
    <row r="16" spans="1:8" s="39" customFormat="1" ht="12.75" x14ac:dyDescent="0.2">
      <c r="A16" s="46" t="s">
        <v>8</v>
      </c>
      <c r="B16" s="44">
        <v>6.1000000000000004E-3</v>
      </c>
      <c r="C16" s="45" t="s">
        <v>9</v>
      </c>
      <c r="D16" s="2"/>
      <c r="E16" s="38">
        <f>+ROUND($D16*$A$10/100,2)</f>
        <v>0</v>
      </c>
      <c r="F16" s="38">
        <f t="shared" ref="F16:H18" si="0">ROUND(E16*(1+$B16),2)</f>
        <v>0</v>
      </c>
      <c r="G16" s="38">
        <f t="shared" si="0"/>
        <v>0</v>
      </c>
      <c r="H16" s="38">
        <f t="shared" si="0"/>
        <v>0</v>
      </c>
    </row>
    <row r="17" spans="1:8" s="39" customFormat="1" ht="12.75" x14ac:dyDescent="0.2">
      <c r="A17" s="43" t="s">
        <v>10</v>
      </c>
      <c r="B17" s="44">
        <v>3.1899999999999998E-2</v>
      </c>
      <c r="C17" s="45" t="s">
        <v>11</v>
      </c>
      <c r="D17" s="2"/>
      <c r="E17" s="38">
        <f t="shared" ref="E17:E18" si="1">+ROUND($D17*$A$10/100,2)</f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</row>
    <row r="18" spans="1:8" s="39" customFormat="1" ht="13.5" thickBot="1" x14ac:dyDescent="0.25">
      <c r="A18" s="40" t="s">
        <v>14</v>
      </c>
      <c r="B18" s="41">
        <v>0.01</v>
      </c>
      <c r="C18" s="42" t="s">
        <v>15</v>
      </c>
      <c r="D18" s="3"/>
      <c r="E18" s="38">
        <f t="shared" si="1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</row>
    <row r="19" spans="1:8" ht="15.75" thickBot="1" x14ac:dyDescent="0.3">
      <c r="A19" s="63" t="str">
        <f>IF(D19&lt;&gt;1,"","Hinweis: Gesamtsumme muss 100% betragen")</f>
        <v/>
      </c>
      <c r="B19" s="63"/>
      <c r="C19" s="33" t="s">
        <v>43</v>
      </c>
      <c r="D19" s="34">
        <f>SUM(D14:D18)</f>
        <v>0</v>
      </c>
      <c r="E19" s="35">
        <f>SUM(E14:E18)</f>
        <v>0</v>
      </c>
      <c r="F19" s="35">
        <f>SUM(F14:F18)</f>
        <v>0</v>
      </c>
      <c r="G19" s="35">
        <f t="shared" ref="G19:H19" si="2">SUM(G14:G18)</f>
        <v>0</v>
      </c>
      <c r="H19" s="35">
        <f t="shared" si="2"/>
        <v>0</v>
      </c>
    </row>
    <row r="21" spans="1:8" ht="15.75" customHeight="1" x14ac:dyDescent="0.25">
      <c r="A21" s="37" t="s">
        <v>38</v>
      </c>
      <c r="B21" s="37"/>
      <c r="C21" s="37"/>
      <c r="D21" s="37"/>
      <c r="E21" s="9"/>
    </row>
    <row r="22" spans="1:8" x14ac:dyDescent="0.25">
      <c r="A22" s="37" t="s">
        <v>39</v>
      </c>
      <c r="B22" s="37"/>
      <c r="C22" s="37"/>
      <c r="D22" s="37"/>
      <c r="E22" s="9"/>
    </row>
    <row r="32" spans="1:8" ht="21" x14ac:dyDescent="0.35">
      <c r="A32" s="62"/>
      <c r="B32" s="62"/>
      <c r="C32" s="62"/>
      <c r="D32" s="62"/>
    </row>
  </sheetData>
  <sheetProtection algorithmName="SHA-512" hashValue="Ml+U+xq1U6zqtAMDPJjb8xeied/8sN61KIpVZHPEIrAiEXwXxFI8Bup24T37GY+Ca8TjJFwKZxaq1eghHOqHag==" saltValue="+9Uj0Nf3b0vBREQ3JpEVlQ==" spinCount="100000" sheet="1" objects="1" scenarios="1" selectLockedCells="1"/>
  <protectedRanges>
    <protectedRange sqref="A10 D14:D18" name="Bereich1_1"/>
  </protectedRanges>
  <mergeCells count="9">
    <mergeCell ref="A1:D1"/>
    <mergeCell ref="A32:D32"/>
    <mergeCell ref="A19:B19"/>
    <mergeCell ref="F12:H12"/>
    <mergeCell ref="A2:D2"/>
    <mergeCell ref="A4:D5"/>
    <mergeCell ref="A7:D7"/>
    <mergeCell ref="A9:D9"/>
    <mergeCell ref="A10:D10"/>
  </mergeCells>
  <conditionalFormatting sqref="D19">
    <cfRule type="cellIs" dxfId="0" priority="1" operator="notEqual">
      <formula>100</formula>
    </cfRule>
  </conditionalFormatting>
  <dataValidations count="2">
    <dataValidation type="whole" allowBlank="1" showInputMessage="1" showErrorMessage="1" error="Bitte nur ganze Zahl zwischen Null und 100 eingeben." sqref="D14:D18" xr:uid="{007A84FD-7849-4FA0-B2E6-207836EA4977}">
      <formula1>0</formula1>
      <formula2>100</formula2>
    </dataValidation>
    <dataValidation type="custom" errorStyle="warning" allowBlank="1" showInputMessage="1" showErrorMessage="1" error="Gesamtsumme muss 100,00% betragen!" sqref="D19:E19" xr:uid="{40AF34DB-5D89-4852-B4A3-007E23B75759}">
      <formula1>D19&lt;&gt;1</formula1>
    </dataValidation>
  </dataValidations>
  <pageMargins left="0.70866141732283472" right="0.70866141732283472" top="1.7716535433070868" bottom="0.78740157480314965" header="0.70866141732283472" footer="0.31496062992125984"/>
  <pageSetup paperSize="9" orientation="landscape" r:id="rId1"/>
  <headerFooter>
    <oddHeader>&amp;LAuftraggeber: Stadtentwässerung Dresden GmbH
Los 1: Entsorgung von Klärschlamm aus der Kläranlage Eschdorf
Vergabe-Nr. 309.1/RV/24
Leistungsverzeichnis - Transportpreis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C5E3-1C98-473D-9F2B-5C7A79FEB581}">
  <dimension ref="A1:G19"/>
  <sheetViews>
    <sheetView topLeftCell="A10" zoomScaleNormal="100" workbookViewId="0">
      <selection activeCell="B19" sqref="B19"/>
    </sheetView>
  </sheetViews>
  <sheetFormatPr baseColWidth="10" defaultRowHeight="15.75" x14ac:dyDescent="0.3"/>
  <cols>
    <col min="1" max="1" width="34.21875" style="4" customWidth="1"/>
    <col min="2" max="3" width="11.5546875" style="4"/>
    <col min="4" max="4" width="8.88671875" style="4" customWidth="1"/>
    <col min="5" max="8" width="12" style="4" bestFit="1" customWidth="1"/>
    <col min="9" max="16384" width="11.5546875" style="4"/>
  </cols>
  <sheetData>
    <row r="1" spans="1:7" ht="21" x14ac:dyDescent="0.35">
      <c r="A1" s="7" t="s">
        <v>25</v>
      </c>
      <c r="B1" s="7"/>
      <c r="C1" s="7"/>
      <c r="D1" s="7"/>
      <c r="E1" s="59"/>
    </row>
    <row r="2" spans="1:7" x14ac:dyDescent="0.3">
      <c r="B2" s="8"/>
      <c r="C2" s="8"/>
      <c r="D2" s="8"/>
      <c r="E2" s="58"/>
    </row>
    <row r="3" spans="1:7" x14ac:dyDescent="0.3">
      <c r="A3" s="6" t="s">
        <v>32</v>
      </c>
    </row>
    <row r="4" spans="1:7" x14ac:dyDescent="0.3">
      <c r="A4" s="4" t="s">
        <v>33</v>
      </c>
    </row>
    <row r="5" spans="1:7" x14ac:dyDescent="0.3">
      <c r="A5" s="60" t="s">
        <v>47</v>
      </c>
    </row>
    <row r="6" spans="1:7" x14ac:dyDescent="0.3">
      <c r="A6" s="60" t="s">
        <v>48</v>
      </c>
    </row>
    <row r="7" spans="1:7" s="61" customFormat="1" ht="36.75" customHeight="1" x14ac:dyDescent="0.3">
      <c r="A7" s="76" t="s">
        <v>49</v>
      </c>
      <c r="B7" s="76"/>
      <c r="C7" s="76"/>
    </row>
    <row r="8" spans="1:7" x14ac:dyDescent="0.3">
      <c r="B8" s="10"/>
    </row>
    <row r="9" spans="1:7" ht="33.75" customHeight="1" x14ac:dyDescent="0.3">
      <c r="A9" s="75" t="s">
        <v>30</v>
      </c>
      <c r="B9" s="75"/>
      <c r="C9" s="75"/>
      <c r="G9" s="11"/>
    </row>
    <row r="10" spans="1:7" x14ac:dyDescent="0.3">
      <c r="A10" s="4" t="s">
        <v>29</v>
      </c>
      <c r="G10" s="11"/>
    </row>
    <row r="11" spans="1:7" x14ac:dyDescent="0.3">
      <c r="A11" s="6"/>
      <c r="G11" s="11"/>
    </row>
    <row r="12" spans="1:7" ht="54" customHeight="1" x14ac:dyDescent="0.3">
      <c r="A12" s="75" t="s">
        <v>34</v>
      </c>
      <c r="B12" s="75"/>
      <c r="C12" s="75"/>
      <c r="G12" s="11"/>
    </row>
    <row r="13" spans="1:7" ht="13.5" customHeight="1" x14ac:dyDescent="0.3">
      <c r="A13" s="6"/>
      <c r="G13" s="11"/>
    </row>
    <row r="15" spans="1:7" x14ac:dyDescent="0.3">
      <c r="A15" s="5" t="s">
        <v>44</v>
      </c>
    </row>
    <row r="16" spans="1:7" x14ac:dyDescent="0.3">
      <c r="A16" s="6" t="s">
        <v>35</v>
      </c>
    </row>
    <row r="17" spans="1:3" x14ac:dyDescent="0.3">
      <c r="A17" s="6" t="s">
        <v>26</v>
      </c>
      <c r="B17" s="12" t="s">
        <v>45</v>
      </c>
      <c r="C17" s="4" t="s">
        <v>27</v>
      </c>
    </row>
    <row r="18" spans="1:3" x14ac:dyDescent="0.3">
      <c r="A18" s="6" t="s">
        <v>28</v>
      </c>
      <c r="B18" s="13">
        <v>100</v>
      </c>
      <c r="C18" s="14" t="s">
        <v>27</v>
      </c>
    </row>
    <row r="19" spans="1:3" x14ac:dyDescent="0.3">
      <c r="A19" s="4" t="s">
        <v>40</v>
      </c>
      <c r="B19" s="15"/>
      <c r="C19" s="4" t="s">
        <v>36</v>
      </c>
    </row>
  </sheetData>
  <sheetProtection algorithmName="SHA-512" hashValue="X+jw3ha7s6EnrtK2EFOczFeMQKg0PYRbLGN95J1uOkKw04EVmlwMFHP3QySOpH0ba2+ERIPekZy6p1dyCV8T8Q==" saltValue="xvJAIn8Y9gHXopb9CgV4Zw==" spinCount="100000" sheet="1" objects="1" scenarios="1" selectLockedCells="1"/>
  <mergeCells count="3">
    <mergeCell ref="A9:C9"/>
    <mergeCell ref="A12:C12"/>
    <mergeCell ref="A7:C7"/>
  </mergeCells>
  <pageMargins left="0.70866141732283472" right="0.70866141732283472" top="1.7716535433070868" bottom="0.78740157480314965" header="0.70866141732283472" footer="0.31496062992125984"/>
  <pageSetup paperSize="9" orientation="portrait" r:id="rId1"/>
  <headerFooter>
    <oddHeader>&amp;LAuftraggeber: Stadtentwässerung Dresden GmbH
Los 1: Entsorgung von Klärschlamm aus der Kläranlage Eschdorf
Vergabe-Nr. 309.1/RV/24
Leistungsverzeichnis - Entsorgungspreis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0B08-3D5F-4C6B-82E2-6B046E1524A1}">
  <sheetPr>
    <pageSetUpPr fitToPage="1"/>
  </sheetPr>
  <dimension ref="A1:D10"/>
  <sheetViews>
    <sheetView zoomScaleNormal="100" workbookViewId="0">
      <selection activeCell="D26" sqref="D26"/>
    </sheetView>
  </sheetViews>
  <sheetFormatPr baseColWidth="10" defaultRowHeight="15.75" x14ac:dyDescent="0.3"/>
  <cols>
    <col min="1" max="1" width="12.33203125" style="4" customWidth="1"/>
    <col min="2" max="3" width="15.77734375" style="4" customWidth="1"/>
    <col min="4" max="4" width="19.6640625" style="4" customWidth="1"/>
    <col min="5" max="5" width="17.21875" style="4" customWidth="1"/>
    <col min="6" max="7" width="12" style="4" bestFit="1" customWidth="1"/>
    <col min="8" max="16384" width="11.5546875" style="4"/>
  </cols>
  <sheetData>
    <row r="1" spans="1:4" ht="21" x14ac:dyDescent="0.35">
      <c r="A1" s="77" t="s">
        <v>37</v>
      </c>
      <c r="B1" s="77"/>
      <c r="C1" s="77"/>
      <c r="D1" s="16"/>
    </row>
    <row r="2" spans="1:4" x14ac:dyDescent="0.3">
      <c r="B2" s="8"/>
      <c r="C2" s="8"/>
      <c r="D2" s="9"/>
    </row>
    <row r="3" spans="1:4" ht="16.5" thickBot="1" x14ac:dyDescent="0.35"/>
    <row r="4" spans="1:4" ht="30" x14ac:dyDescent="0.3">
      <c r="B4" s="17" t="s">
        <v>41</v>
      </c>
      <c r="C4" s="18" t="s">
        <v>46</v>
      </c>
      <c r="D4" s="19" t="s">
        <v>42</v>
      </c>
    </row>
    <row r="5" spans="1:4" ht="16.5" thickBot="1" x14ac:dyDescent="0.35">
      <c r="A5" s="12"/>
      <c r="B5" s="20">
        <f>+'Preis P2'!B18</f>
        <v>100</v>
      </c>
      <c r="C5" s="21">
        <f>+'Preis P2'!B18</f>
        <v>100</v>
      </c>
      <c r="D5" s="22">
        <f>+B5</f>
        <v>100</v>
      </c>
    </row>
    <row r="6" spans="1:4" x14ac:dyDescent="0.3">
      <c r="A6" s="23">
        <v>2025</v>
      </c>
      <c r="B6" s="24">
        <f>+$B$5*'Preis P1'!$E$19</f>
        <v>0</v>
      </c>
      <c r="C6" s="24">
        <f>+'Preis P2'!$B$18*'Preis P2'!$B$19</f>
        <v>0</v>
      </c>
      <c r="D6" s="25">
        <f>+SUM(B6:C6)</f>
        <v>0</v>
      </c>
    </row>
    <row r="7" spans="1:4" x14ac:dyDescent="0.3">
      <c r="A7" s="26">
        <v>2026</v>
      </c>
      <c r="B7" s="27">
        <f>+$B$5*'Preis P1'!$F$19</f>
        <v>0</v>
      </c>
      <c r="C7" s="27">
        <f>+'Preis P2'!$B$18*'Preis P2'!$B$19</f>
        <v>0</v>
      </c>
      <c r="D7" s="28">
        <f>+SUM(B7:C7)</f>
        <v>0</v>
      </c>
    </row>
    <row r="8" spans="1:4" x14ac:dyDescent="0.3">
      <c r="A8" s="26">
        <v>2027</v>
      </c>
      <c r="B8" s="27">
        <f>+$B$5*'Preis P1'!$G$19</f>
        <v>0</v>
      </c>
      <c r="C8" s="27">
        <f>+'Preis P2'!$B$18*'Preis P2'!$B$19</f>
        <v>0</v>
      </c>
      <c r="D8" s="28">
        <f>+SUM(B8:C8)</f>
        <v>0</v>
      </c>
    </row>
    <row r="9" spans="1:4" ht="16.5" thickBot="1" x14ac:dyDescent="0.35">
      <c r="A9" s="29">
        <v>2028</v>
      </c>
      <c r="B9" s="30">
        <f>+$B$5*'Preis P1'!$H$19</f>
        <v>0</v>
      </c>
      <c r="C9" s="30">
        <f>+'Preis P2'!$B$18*'Preis P2'!$B$19</f>
        <v>0</v>
      </c>
      <c r="D9" s="31">
        <f>+SUM(B9:C9)</f>
        <v>0</v>
      </c>
    </row>
    <row r="10" spans="1:4" ht="18.75" thickBot="1" x14ac:dyDescent="0.5">
      <c r="D10" s="32">
        <f>SUM(D6:D9)</f>
        <v>0</v>
      </c>
    </row>
  </sheetData>
  <sheetProtection algorithmName="SHA-512" hashValue="OsWLPrzEonhOdocCXloZBxm6oLoOp3JVDxK4tOOFMnWNdjLz6u+JXWS+aFwdUSWuNr5SfbRDPc/zWRH4Wj5kcQ==" saltValue="jUTIFiTgmW6W5ccRy30KVQ==" spinCount="100000" sheet="1" objects="1" scenarios="1" selectLockedCells="1"/>
  <mergeCells count="1">
    <mergeCell ref="A1:C1"/>
  </mergeCells>
  <pageMargins left="0.70866141732283472" right="0.70866141732283472" top="1.7716535433070868" bottom="0.78740157480314965" header="0.70866141732283472" footer="0.31496062992125984"/>
  <pageSetup paperSize="9" orientation="portrait" r:id="rId1"/>
  <headerFooter>
    <oddHeader xml:space="preserve">&amp;LAuftraggeber: Stadtentwässerung Dresden GmbH
Los 2: Entsorgung von Klärschlamm aus der Kläranlage Ottendorf-Okrilla
Vergabe-Nr. 309.1/RV/24
Leistungsverzeichnis - Gesamtpreis&amp;KFF0000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Preis P1</vt:lpstr>
      <vt:lpstr>Preis P2</vt:lpstr>
      <vt:lpstr>Gesamtpreis</vt:lpstr>
      <vt:lpstr>Gesamtpreis!Druckbereich</vt:lpstr>
      <vt:lpstr>'Preis P1'!Druckbereich</vt:lpstr>
      <vt:lpstr>'Preis P2'!Druckbereich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Hentze, Monika</dc:creator>
  <cp:lastModifiedBy>Hentze, Monika</cp:lastModifiedBy>
  <cp:lastPrinted>2024-07-31T10:30:04Z</cp:lastPrinted>
  <dcterms:created xsi:type="dcterms:W3CDTF">2024-05-06T14:55:54Z</dcterms:created>
  <dcterms:modified xsi:type="dcterms:W3CDTF">2024-08-23T11:20:32Z</dcterms:modified>
</cp:coreProperties>
</file>