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9 VgV Turnraum GS Neundorf\05-6_Aufgabenstellung\05_Honorarformular\"/>
    </mc:Choice>
  </mc:AlternateContent>
  <xr:revisionPtr revIDLastSave="0" documentId="13_ncr:1_{08696E48-F903-4553-A87F-F578E6CBFD2B}" xr6:coauthVersionLast="47" xr6:coauthVersionMax="47" xr10:uidLastSave="{00000000-0000-0000-0000-000000000000}"/>
  <bookViews>
    <workbookView xWindow="1425" yWindow="465" windowWidth="26835" windowHeight="14655" xr2:uid="{00000000-000D-0000-FFFF-FFFF00000000}"/>
  </bookViews>
  <sheets>
    <sheet name="Tabelle1" sheetId="1" r:id="rId1"/>
  </sheets>
  <definedNames>
    <definedName name="_xlnm.Print_Titles" localSheetId="0">Tabelle1!$1:$1</definedName>
  </definedNames>
  <calcPr calcId="181029"/>
</workbook>
</file>

<file path=xl/calcChain.xml><?xml version="1.0" encoding="utf-8"?>
<calcChain xmlns="http://schemas.openxmlformats.org/spreadsheetml/2006/main">
  <c r="G173" i="1" l="1"/>
  <c r="G170" i="1"/>
  <c r="G167" i="1"/>
  <c r="G158" i="1"/>
  <c r="G155" i="1"/>
  <c r="G152" i="1"/>
  <c r="G89" i="1"/>
  <c r="G71" i="1"/>
  <c r="G175" i="1" l="1"/>
  <c r="G176" i="1" s="1"/>
  <c r="G160" i="1"/>
  <c r="G161" i="1" s="1"/>
  <c r="G92" i="1"/>
  <c r="G94" i="1" s="1"/>
  <c r="G74" i="1"/>
  <c r="G76" i="1" s="1"/>
  <c r="G177" i="1" l="1"/>
  <c r="G178" i="1" s="1"/>
  <c r="G162" i="1"/>
  <c r="G163" i="1" s="1"/>
  <c r="G96" i="1"/>
  <c r="G98" i="1" s="1"/>
  <c r="G78" i="1"/>
  <c r="G80" i="1" s="1"/>
  <c r="G128" i="1" l="1"/>
  <c r="G125" i="1"/>
  <c r="G122" i="1"/>
  <c r="G130" i="1" l="1"/>
  <c r="G131" i="1" s="1"/>
  <c r="G35" i="1"/>
  <c r="G143" i="1"/>
  <c r="G140" i="1"/>
  <c r="G137" i="1"/>
  <c r="G145" i="1" l="1"/>
  <c r="G146" i="1" s="1"/>
  <c r="G132" i="1"/>
  <c r="G133" i="1" s="1"/>
  <c r="G38" i="1"/>
  <c r="G40" i="1" s="1"/>
  <c r="G53" i="1"/>
  <c r="G42" i="1" l="1"/>
  <c r="G44" i="1" s="1"/>
  <c r="G56" i="1"/>
  <c r="G17" i="1"/>
  <c r="G58" i="1" l="1"/>
  <c r="G20" i="1"/>
  <c r="G22" i="1" s="1"/>
  <c r="G113" i="1"/>
  <c r="G110" i="1"/>
  <c r="G107" i="1"/>
  <c r="G60" i="1" l="1"/>
  <c r="G62" i="1" s="1"/>
  <c r="G115" i="1"/>
  <c r="G116" i="1" s="1"/>
  <c r="G147" i="1"/>
  <c r="G148" i="1" s="1"/>
  <c r="G117" i="1" l="1"/>
  <c r="G118" i="1" l="1"/>
  <c r="G24" i="1" l="1"/>
  <c r="G26" i="1" l="1"/>
  <c r="G101" i="1" s="1"/>
  <c r="G102" i="1" s="1"/>
  <c r="G103" i="1" s="1"/>
</calcChain>
</file>

<file path=xl/sharedStrings.xml><?xml version="1.0" encoding="utf-8"?>
<sst xmlns="http://schemas.openxmlformats.org/spreadsheetml/2006/main" count="211" uniqueCount="41">
  <si>
    <t>Bieter:</t>
  </si>
  <si>
    <t>Honorarsatz:</t>
  </si>
  <si>
    <t>v.H.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</si>
  <si>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</si>
  <si>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</si>
  <si>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</si>
  <si>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</si>
  <si>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</si>
  <si>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</si>
  <si>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geschätzte anrechenbare Kosten (netto):</t>
  </si>
  <si>
    <t>Nebenkosten GL in €:</t>
  </si>
  <si>
    <t>Honorarsumme netto inkl. NK</t>
  </si>
  <si>
    <t>Angebotssumme brutto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</si>
  <si>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</si>
  <si>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</si>
  <si>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</si>
  <si>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t>Mindestsatz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</si>
  <si>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</si>
  <si>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</si>
  <si>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</si>
  <si>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 xml:space="preserve">zzgl. NK </t>
  </si>
  <si>
    <t>Stundenleistungen, Ansatz für Wertungssumme brutto</t>
  </si>
  <si>
    <t>Honorarsumme GL netto ohne NK:</t>
  </si>
  <si>
    <t>1) Auftragnehmer (Ansatz 15 h)</t>
  </si>
  <si>
    <t>2) Mitarbeiter (Dipl.-Ing. / M.sc.) (Ansatz 20 h)</t>
  </si>
  <si>
    <t>3) technische Zeichner und sonstige Mitarbeiter (Ansatz 30 h)</t>
  </si>
  <si>
    <t>beabsichtigter Leistungsumfang (1-9)</t>
  </si>
  <si>
    <t>Grundleistungen Fachplanung Technische Ausrüstung Anl.gr. 1</t>
  </si>
  <si>
    <t>II</t>
  </si>
  <si>
    <t>Grundleistungen Fachplanung Technische Ausrüstung Anl.gr. 2</t>
  </si>
  <si>
    <t>beabsichtigter Leistungsumfang (LP 1-9)</t>
  </si>
  <si>
    <t>Grundhonorar 100% gemäß § 56 HOAI 2021:</t>
  </si>
  <si>
    <t>Grundleistungen Fachplanung Technische Ausrüstung Anl.gr. 3</t>
  </si>
  <si>
    <t>Stundensätze (netto) Fachplanung Technische Ausrüstung AGr. 1</t>
  </si>
  <si>
    <t>Stundensätze (netto) Fachplanung Technische Ausrüstung AGr. 2</t>
  </si>
  <si>
    <t>Stundensätze (netto) Fachplanung Technische Ausrüstung AGr. 3</t>
  </si>
  <si>
    <t>Honorarsumme GL netto inkl. NK:</t>
  </si>
  <si>
    <t>Grundleistungen Fachplanung Technische Ausrüstung Anl.gr. 4</t>
  </si>
  <si>
    <t>Grundleistungen Fachplanung Technische Ausrüstung Anl.gr. 5</t>
  </si>
  <si>
    <t>Stundensätze (netto) Fachplanung Technische Ausrüstung AGr. 4</t>
  </si>
  <si>
    <t>Stundensätze (netto) Fachplanung Technische Ausrüstung AGr.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</si>
</sst>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u/>
      <sz val="12"/>
      <color rgb="FF00B050"/>
      <name val="Arial Narrow"/>
      <family val="2"/>
    </font>
    <font>
      <sz val="11"/>
      <name val="Arial Narrow"/>
      <family val="2"/>
    </font>
    <font>
      <b/>
      <u/>
      <sz val="12"/>
      <color theme="6" tint="-0.249977111117893"/>
      <name val="Arial Narrow"/>
      <family val="2"/>
    </font>
    <font>
      <b/>
      <u/>
      <sz val="12"/>
      <color theme="4" tint="-0.249977111117893"/>
      <name val="Arial Narrow"/>
      <family val="2"/>
    </font>
    <font>
      <b/>
      <u/>
      <sz val="12"/>
      <color theme="9" tint="-0.249977111117893"/>
      <name val="Arial Narrow"/>
      <family val="2"/>
    </font>
    <font>
      <b/>
      <sz val="16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164" fontId="7" fillId="0" borderId="0" applyFont="0" applyFill="0" applyBorder="0" applyAlignment="0" applyProtection="0"/>
  </cellStyleXfs>
  <cellXfs count="64">
    <xf numFmtId="0" fontId="0" fillId="0" borderId="0" xfId="0"/>
    <xf numFmtId="49" fontId="8" fillId="0" borderId="0" xfId="1" applyNumberFormat="1" applyFont="1" applyAlignment="1">
      <alignment vertical="top"/>
    </xf>
    <xf numFmtId="0" fontId="5" fillId="0" borderId="0" xfId="0" applyFont="1"/>
    <xf numFmtId="0" fontId="6" fillId="0" borderId="0" xfId="0" applyFont="1"/>
    <xf numFmtId="0" fontId="9" fillId="0" borderId="0" xfId="0" applyFont="1"/>
    <xf numFmtId="4" fontId="5" fillId="2" borderId="1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0" borderId="14" xfId="0" applyFont="1" applyBorder="1" applyProtection="1">
      <protection locked="0"/>
    </xf>
    <xf numFmtId="165" fontId="10" fillId="0" borderId="1" xfId="0" applyNumberFormat="1" applyFont="1" applyBorder="1"/>
    <xf numFmtId="165" fontId="10" fillId="0" borderId="0" xfId="0" applyNumberFormat="1" applyFont="1"/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165" fontId="15" fillId="0" borderId="15" xfId="0" applyNumberFormat="1" applyFont="1" applyBorder="1"/>
    <xf numFmtId="0" fontId="14" fillId="0" borderId="0" xfId="0" applyFont="1"/>
    <xf numFmtId="0" fontId="13" fillId="0" borderId="21" xfId="0" applyFont="1" applyBorder="1"/>
    <xf numFmtId="0" fontId="14" fillId="0" borderId="22" xfId="0" applyFont="1" applyBorder="1"/>
    <xf numFmtId="165" fontId="15" fillId="0" borderId="16" xfId="0" applyNumberFormat="1" applyFont="1" applyBorder="1"/>
    <xf numFmtId="0" fontId="13" fillId="0" borderId="23" xfId="0" applyFont="1" applyBorder="1"/>
    <xf numFmtId="0" fontId="14" fillId="0" borderId="24" xfId="0" applyFont="1" applyBorder="1"/>
    <xf numFmtId="0" fontId="14" fillId="0" borderId="25" xfId="0" applyFont="1" applyBorder="1"/>
    <xf numFmtId="165" fontId="15" fillId="0" borderId="17" xfId="0" applyNumberFormat="1" applyFont="1" applyBorder="1"/>
    <xf numFmtId="0" fontId="3" fillId="0" borderId="0" xfId="0" applyFont="1"/>
    <xf numFmtId="4" fontId="5" fillId="0" borderId="1" xfId="0" applyNumberFormat="1" applyFont="1" applyBorder="1"/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165" fontId="5" fillId="0" borderId="1" xfId="0" applyNumberFormat="1" applyFont="1" applyBorder="1"/>
    <xf numFmtId="165" fontId="14" fillId="0" borderId="0" xfId="0" applyNumberFormat="1" applyFont="1"/>
    <xf numFmtId="165" fontId="5" fillId="0" borderId="0" xfId="0" applyNumberFormat="1" applyFont="1"/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4" fontId="1" fillId="2" borderId="1" xfId="0" applyNumberFormat="1" applyFont="1" applyFill="1" applyBorder="1" applyProtection="1">
      <protection locked="0"/>
    </xf>
    <xf numFmtId="4" fontId="1" fillId="0" borderId="1" xfId="0" applyNumberFormat="1" applyFont="1" applyBorder="1"/>
    <xf numFmtId="165" fontId="1" fillId="0" borderId="1" xfId="0" applyNumberFormat="1" applyFont="1" applyBorder="1"/>
    <xf numFmtId="0" fontId="20" fillId="0" borderId="0" xfId="0" applyFont="1" applyAlignment="1">
      <alignment vertical="center"/>
    </xf>
    <xf numFmtId="165" fontId="1" fillId="0" borderId="0" xfId="0" applyNumberFormat="1" applyFont="1"/>
    <xf numFmtId="49" fontId="21" fillId="0" borderId="0" xfId="1" applyNumberFormat="1" applyFont="1" applyAlignment="1">
      <alignment vertical="top"/>
    </xf>
    <xf numFmtId="49" fontId="11" fillId="0" borderId="0" xfId="1" applyNumberFormat="1" applyFont="1" applyAlignment="1">
      <alignment horizontal="left" vertical="top" wrapText="1"/>
    </xf>
    <xf numFmtId="49" fontId="11" fillId="0" borderId="0" xfId="1" applyNumberFormat="1" applyFont="1" applyAlignment="1">
      <alignment horizontal="left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11" xfId="0" applyFont="1" applyFill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165" fontId="10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2" fontId="17" fillId="0" borderId="0" xfId="0" applyNumberFormat="1" applyFont="1" applyFill="1" applyAlignment="1">
      <alignment horizontal="center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2"/>
  <sheetViews>
    <sheetView tabSelected="1" zoomScaleNormal="100" zoomScaleSheetLayoutView="100" workbookViewId="0">
      <selection activeCell="J22" sqref="J22"/>
    </sheetView>
  </sheetViews>
  <sheetFormatPr baseColWidth="10" defaultRowHeight="16.5" x14ac:dyDescent="0.3"/>
  <cols>
    <col min="1" max="1" width="16.28515625" style="2" customWidth="1"/>
    <col min="2" max="2" width="3.140625" style="2" customWidth="1"/>
    <col min="3" max="3" width="21" style="2" bestFit="1" customWidth="1"/>
    <col min="4" max="4" width="1.42578125" style="2" customWidth="1"/>
    <col min="5" max="5" width="20.42578125" style="2" customWidth="1"/>
    <col min="6" max="6" width="5.28515625" style="2" bestFit="1" customWidth="1"/>
    <col min="7" max="7" width="15.5703125" style="2" bestFit="1" customWidth="1"/>
    <col min="8" max="8" width="3.85546875" style="2" bestFit="1" customWidth="1"/>
    <col min="9" max="9" width="12.28515625" style="2" bestFit="1" customWidth="1"/>
    <col min="10" max="16384" width="11.42578125" style="2"/>
  </cols>
  <sheetData>
    <row r="1" spans="1:8" ht="29.25" customHeight="1" x14ac:dyDescent="0.3">
      <c r="A1" s="1"/>
      <c r="B1" s="1"/>
      <c r="C1" s="46"/>
      <c r="D1" s="1"/>
      <c r="E1" s="1"/>
      <c r="F1" s="1"/>
    </row>
    <row r="2" spans="1:8" ht="35.25" customHeight="1" x14ac:dyDescent="0.3">
      <c r="A2" s="47" t="s">
        <v>14</v>
      </c>
      <c r="B2" s="48"/>
      <c r="C2" s="48"/>
      <c r="D2" s="48"/>
      <c r="E2" s="48"/>
      <c r="F2" s="48"/>
      <c r="G2" s="48"/>
      <c r="H2" s="48"/>
    </row>
    <row r="3" spans="1:8" ht="30.75" customHeight="1" x14ac:dyDescent="0.3">
      <c r="A3" s="47" t="s">
        <v>15</v>
      </c>
      <c r="B3" s="47"/>
      <c r="C3" s="47"/>
      <c r="D3" s="47"/>
      <c r="E3" s="47"/>
      <c r="F3" s="47"/>
      <c r="G3" s="47"/>
      <c r="H3" s="47"/>
    </row>
    <row r="4" spans="1:8" ht="8.25" customHeight="1" x14ac:dyDescent="0.3"/>
    <row r="5" spans="1:8" ht="22.5" customHeight="1" x14ac:dyDescent="0.3">
      <c r="A5" s="2" t="s">
        <v>0</v>
      </c>
      <c r="C5" s="52"/>
      <c r="D5" s="53"/>
      <c r="E5" s="53"/>
      <c r="F5" s="53"/>
      <c r="G5" s="54"/>
    </row>
    <row r="6" spans="1:8" ht="22.5" customHeight="1" x14ac:dyDescent="0.3">
      <c r="C6" s="55"/>
      <c r="D6" s="56"/>
      <c r="E6" s="56"/>
      <c r="F6" s="56"/>
      <c r="G6" s="57"/>
    </row>
    <row r="7" spans="1:8" ht="22.5" customHeight="1" x14ac:dyDescent="0.3">
      <c r="C7" s="10"/>
      <c r="D7" s="11"/>
      <c r="E7" s="11"/>
      <c r="F7" s="11"/>
      <c r="G7" s="12"/>
    </row>
    <row r="8" spans="1:8" ht="22.5" customHeight="1" x14ac:dyDescent="0.3">
      <c r="C8" s="58"/>
      <c r="D8" s="59"/>
      <c r="E8" s="59"/>
      <c r="F8" s="59"/>
      <c r="G8" s="60"/>
    </row>
    <row r="10" spans="1:8" ht="20.100000000000001" customHeight="1" x14ac:dyDescent="0.3">
      <c r="A10" s="15" t="s">
        <v>27</v>
      </c>
    </row>
    <row r="11" spans="1:8" x14ac:dyDescent="0.3">
      <c r="A11" s="4" t="s">
        <v>9</v>
      </c>
      <c r="G11" s="8">
        <v>91995</v>
      </c>
      <c r="H11" s="2" t="s">
        <v>4</v>
      </c>
    </row>
    <row r="12" spans="1:8" x14ac:dyDescent="0.3">
      <c r="A12" s="33" t="s">
        <v>31</v>
      </c>
      <c r="G12" s="61">
        <v>25389.55</v>
      </c>
      <c r="H12" s="2" t="s">
        <v>4</v>
      </c>
    </row>
    <row r="13" spans="1:8" x14ac:dyDescent="0.3">
      <c r="A13" s="4" t="s">
        <v>7</v>
      </c>
      <c r="G13" s="62" t="s">
        <v>28</v>
      </c>
    </row>
    <row r="14" spans="1:8" x14ac:dyDescent="0.3">
      <c r="A14" s="4" t="s">
        <v>26</v>
      </c>
      <c r="G14" s="63">
        <v>97.45</v>
      </c>
      <c r="H14" s="2" t="s">
        <v>2</v>
      </c>
    </row>
    <row r="15" spans="1:8" x14ac:dyDescent="0.3">
      <c r="A15" s="4" t="s">
        <v>1</v>
      </c>
      <c r="G15" s="14" t="s">
        <v>16</v>
      </c>
    </row>
    <row r="16" spans="1:8" ht="5.0999999999999996" customHeight="1" x14ac:dyDescent="0.3">
      <c r="A16" s="4"/>
    </row>
    <row r="17" spans="1:8" x14ac:dyDescent="0.3">
      <c r="A17" s="4" t="s">
        <v>18</v>
      </c>
      <c r="G17" s="8">
        <f>G12*G14/100</f>
        <v>24742.116474999999</v>
      </c>
    </row>
    <row r="18" spans="1:8" ht="5.0999999999999996" customHeight="1" x14ac:dyDescent="0.3">
      <c r="A18" s="4"/>
    </row>
    <row r="19" spans="1:8" x14ac:dyDescent="0.3">
      <c r="A19" s="13" t="s">
        <v>17</v>
      </c>
      <c r="G19" s="5"/>
      <c r="H19" s="2" t="s">
        <v>2</v>
      </c>
    </row>
    <row r="20" spans="1:8" ht="16.5" customHeight="1" x14ac:dyDescent="0.3">
      <c r="G20" s="29">
        <f>G17*G19/100</f>
        <v>0</v>
      </c>
    </row>
    <row r="21" spans="1:8" ht="5.0999999999999996" customHeight="1" x14ac:dyDescent="0.3"/>
    <row r="22" spans="1:8" x14ac:dyDescent="0.3">
      <c r="A22" s="4" t="s">
        <v>22</v>
      </c>
      <c r="G22" s="8">
        <f>G17+G20</f>
        <v>24742.116474999999</v>
      </c>
      <c r="H22" s="2" t="s">
        <v>4</v>
      </c>
    </row>
    <row r="23" spans="1:8" x14ac:dyDescent="0.3">
      <c r="A23" s="4" t="s">
        <v>8</v>
      </c>
      <c r="G23" s="5"/>
      <c r="H23" s="2" t="s">
        <v>2</v>
      </c>
    </row>
    <row r="24" spans="1:8" x14ac:dyDescent="0.3">
      <c r="A24" s="4" t="s">
        <v>10</v>
      </c>
      <c r="G24" s="8">
        <f>G22*G23/100</f>
        <v>0</v>
      </c>
      <c r="H24" s="2" t="s">
        <v>4</v>
      </c>
    </row>
    <row r="25" spans="1:8" ht="5.0999999999999996" customHeight="1" x14ac:dyDescent="0.3"/>
    <row r="26" spans="1:8" ht="16.5" customHeight="1" x14ac:dyDescent="0.3">
      <c r="A26" s="4" t="s">
        <v>36</v>
      </c>
      <c r="G26" s="35">
        <f>G22+G24</f>
        <v>24742.116474999999</v>
      </c>
      <c r="H26" s="34" t="s">
        <v>4</v>
      </c>
    </row>
    <row r="27" spans="1:8" ht="16.5" customHeight="1" x14ac:dyDescent="0.3"/>
    <row r="28" spans="1:8" ht="16.5" customHeight="1" x14ac:dyDescent="0.3">
      <c r="A28" s="32" t="s">
        <v>29</v>
      </c>
    </row>
    <row r="29" spans="1:8" ht="16.5" customHeight="1" x14ac:dyDescent="0.3">
      <c r="A29" s="4" t="s">
        <v>9</v>
      </c>
      <c r="G29" s="8">
        <v>255786</v>
      </c>
      <c r="H29" s="2" t="s">
        <v>4</v>
      </c>
    </row>
    <row r="30" spans="1:8" ht="16.5" customHeight="1" x14ac:dyDescent="0.3">
      <c r="A30" s="33" t="s">
        <v>31</v>
      </c>
      <c r="G30" s="61">
        <v>56667.41</v>
      </c>
      <c r="H30" s="2" t="s">
        <v>4</v>
      </c>
    </row>
    <row r="31" spans="1:8" ht="16.5" customHeight="1" x14ac:dyDescent="0.3">
      <c r="A31" s="4" t="s">
        <v>7</v>
      </c>
      <c r="G31" s="31" t="s">
        <v>28</v>
      </c>
    </row>
    <row r="32" spans="1:8" ht="16.5" customHeight="1" x14ac:dyDescent="0.3">
      <c r="A32" s="4" t="s">
        <v>26</v>
      </c>
      <c r="G32" s="63">
        <v>97.45</v>
      </c>
      <c r="H32" s="2" t="s">
        <v>2</v>
      </c>
    </row>
    <row r="33" spans="1:8" ht="16.5" customHeight="1" x14ac:dyDescent="0.3">
      <c r="A33" s="4" t="s">
        <v>1</v>
      </c>
      <c r="G33" s="14" t="s">
        <v>16</v>
      </c>
    </row>
    <row r="34" spans="1:8" ht="5.0999999999999996" customHeight="1" x14ac:dyDescent="0.3">
      <c r="A34" s="4"/>
    </row>
    <row r="35" spans="1:8" ht="16.5" customHeight="1" x14ac:dyDescent="0.3">
      <c r="A35" s="4" t="s">
        <v>18</v>
      </c>
      <c r="G35" s="8">
        <f>G30*G32/100</f>
        <v>55222.391045000004</v>
      </c>
    </row>
    <row r="36" spans="1:8" ht="5.0999999999999996" customHeight="1" x14ac:dyDescent="0.3">
      <c r="A36" s="4"/>
    </row>
    <row r="37" spans="1:8" ht="16.5" customHeight="1" x14ac:dyDescent="0.3">
      <c r="A37" s="13" t="s">
        <v>17</v>
      </c>
      <c r="G37" s="5"/>
      <c r="H37" s="2" t="s">
        <v>2</v>
      </c>
    </row>
    <row r="38" spans="1:8" ht="16.5" customHeight="1" x14ac:dyDescent="0.3">
      <c r="G38" s="29">
        <f>G35*G37/100</f>
        <v>0</v>
      </c>
    </row>
    <row r="39" spans="1:8" ht="5.0999999999999996" customHeight="1" x14ac:dyDescent="0.3"/>
    <row r="40" spans="1:8" ht="16.5" customHeight="1" x14ac:dyDescent="0.3">
      <c r="A40" s="4" t="s">
        <v>22</v>
      </c>
      <c r="G40" s="8">
        <f>G35+G38</f>
        <v>55222.391045000004</v>
      </c>
      <c r="H40" s="2" t="s">
        <v>4</v>
      </c>
    </row>
    <row r="41" spans="1:8" ht="16.5" customHeight="1" x14ac:dyDescent="0.3">
      <c r="A41" s="4" t="s">
        <v>8</v>
      </c>
      <c r="G41" s="5"/>
      <c r="H41" s="2" t="s">
        <v>2</v>
      </c>
    </row>
    <row r="42" spans="1:8" ht="16.5" customHeight="1" x14ac:dyDescent="0.3">
      <c r="A42" s="4" t="s">
        <v>10</v>
      </c>
      <c r="G42" s="8">
        <f>G40*G41/100</f>
        <v>0</v>
      </c>
      <c r="H42" s="2" t="s">
        <v>4</v>
      </c>
    </row>
    <row r="43" spans="1:8" ht="5.0999999999999996" customHeight="1" x14ac:dyDescent="0.3"/>
    <row r="44" spans="1:8" ht="16.5" customHeight="1" x14ac:dyDescent="0.3">
      <c r="A44" s="4" t="s">
        <v>36</v>
      </c>
      <c r="G44" s="35">
        <f>G40+G42</f>
        <v>55222.391045000004</v>
      </c>
      <c r="H44" s="34" t="s">
        <v>4</v>
      </c>
    </row>
    <row r="45" spans="1:8" ht="62.25" customHeight="1" x14ac:dyDescent="0.3">
      <c r="A45" s="4"/>
      <c r="G45" s="37"/>
      <c r="H45" s="34"/>
    </row>
    <row r="46" spans="1:8" x14ac:dyDescent="0.3">
      <c r="A46" s="30" t="s">
        <v>32</v>
      </c>
    </row>
    <row r="47" spans="1:8" x14ac:dyDescent="0.3">
      <c r="A47" s="4" t="s">
        <v>9</v>
      </c>
      <c r="G47" s="8">
        <v>81839</v>
      </c>
      <c r="H47" s="2" t="s">
        <v>4</v>
      </c>
    </row>
    <row r="48" spans="1:8" x14ac:dyDescent="0.3">
      <c r="A48" s="33" t="s">
        <v>31</v>
      </c>
      <c r="G48" s="61">
        <v>23156.03</v>
      </c>
      <c r="H48" s="2" t="s">
        <v>4</v>
      </c>
    </row>
    <row r="49" spans="1:8" ht="15" customHeight="1" x14ac:dyDescent="0.3">
      <c r="A49" s="4" t="s">
        <v>7</v>
      </c>
      <c r="G49" s="31" t="s">
        <v>28</v>
      </c>
    </row>
    <row r="50" spans="1:8" ht="15" customHeight="1" x14ac:dyDescent="0.3">
      <c r="A50" s="4" t="s">
        <v>30</v>
      </c>
      <c r="G50" s="63">
        <v>97.45</v>
      </c>
      <c r="H50" s="2" t="s">
        <v>2</v>
      </c>
    </row>
    <row r="51" spans="1:8" x14ac:dyDescent="0.3">
      <c r="A51" s="4" t="s">
        <v>1</v>
      </c>
      <c r="G51" s="14" t="s">
        <v>16</v>
      </c>
    </row>
    <row r="52" spans="1:8" ht="5.0999999999999996" customHeight="1" x14ac:dyDescent="0.3">
      <c r="A52" s="4"/>
    </row>
    <row r="53" spans="1:8" x14ac:dyDescent="0.3">
      <c r="A53" s="4" t="s">
        <v>18</v>
      </c>
      <c r="G53" s="8">
        <f>G48*G50/100</f>
        <v>22565.551234999999</v>
      </c>
    </row>
    <row r="54" spans="1:8" ht="5.0999999999999996" customHeight="1" x14ac:dyDescent="0.3">
      <c r="A54" s="4"/>
    </row>
    <row r="55" spans="1:8" x14ac:dyDescent="0.3">
      <c r="A55" s="13" t="s">
        <v>17</v>
      </c>
      <c r="G55" s="5">
        <v>0</v>
      </c>
      <c r="H55" s="2" t="s">
        <v>2</v>
      </c>
    </row>
    <row r="56" spans="1:8" ht="16.5" customHeight="1" x14ac:dyDescent="0.3">
      <c r="G56" s="29">
        <f>G53*G55/100</f>
        <v>0</v>
      </c>
    </row>
    <row r="57" spans="1:8" ht="5.0999999999999996" customHeight="1" x14ac:dyDescent="0.3"/>
    <row r="58" spans="1:8" x14ac:dyDescent="0.3">
      <c r="A58" s="4" t="s">
        <v>22</v>
      </c>
      <c r="G58" s="8">
        <f>G53+G56</f>
        <v>22565.551234999999</v>
      </c>
      <c r="H58" s="2" t="s">
        <v>4</v>
      </c>
    </row>
    <row r="59" spans="1:8" x14ac:dyDescent="0.3">
      <c r="A59" s="4" t="s">
        <v>8</v>
      </c>
      <c r="G59" s="5"/>
      <c r="H59" s="2" t="s">
        <v>2</v>
      </c>
    </row>
    <row r="60" spans="1:8" x14ac:dyDescent="0.3">
      <c r="A60" s="4" t="s">
        <v>10</v>
      </c>
      <c r="G60" s="8">
        <f>G58*G59/100</f>
        <v>0</v>
      </c>
      <c r="H60" s="2" t="s">
        <v>4</v>
      </c>
    </row>
    <row r="61" spans="1:8" ht="5.0999999999999996" customHeight="1" x14ac:dyDescent="0.3">
      <c r="A61" s="4"/>
      <c r="G61" s="9"/>
    </row>
    <row r="62" spans="1:8" x14ac:dyDescent="0.3">
      <c r="A62" s="4" t="s">
        <v>36</v>
      </c>
      <c r="G62" s="35">
        <f>G58+G60</f>
        <v>22565.551234999999</v>
      </c>
      <c r="H62" s="34" t="s">
        <v>4</v>
      </c>
    </row>
    <row r="63" spans="1:8" x14ac:dyDescent="0.3">
      <c r="A63" s="4"/>
      <c r="G63" s="37"/>
      <c r="H63" s="34"/>
    </row>
    <row r="64" spans="1:8" x14ac:dyDescent="0.3">
      <c r="A64" s="38" t="s">
        <v>37</v>
      </c>
      <c r="B64" s="34"/>
      <c r="C64" s="34"/>
      <c r="D64" s="34"/>
      <c r="E64" s="34"/>
      <c r="F64" s="34"/>
      <c r="G64" s="34"/>
      <c r="H64" s="34"/>
    </row>
    <row r="65" spans="1:8" x14ac:dyDescent="0.3">
      <c r="A65" s="4" t="s">
        <v>9</v>
      </c>
      <c r="B65" s="34"/>
      <c r="C65" s="34"/>
      <c r="D65" s="34"/>
      <c r="E65" s="34"/>
      <c r="F65" s="34"/>
      <c r="G65" s="8">
        <v>86579</v>
      </c>
      <c r="H65" s="34" t="s">
        <v>4</v>
      </c>
    </row>
    <row r="66" spans="1:8" x14ac:dyDescent="0.3">
      <c r="A66" s="34" t="s">
        <v>31</v>
      </c>
      <c r="B66" s="34"/>
      <c r="C66" s="34"/>
      <c r="D66" s="34"/>
      <c r="E66" s="34"/>
      <c r="F66" s="34"/>
      <c r="G66" s="61">
        <v>24198.45</v>
      </c>
      <c r="H66" s="34" t="s">
        <v>4</v>
      </c>
    </row>
    <row r="67" spans="1:8" ht="15" customHeight="1" x14ac:dyDescent="0.3">
      <c r="A67" s="4" t="s">
        <v>7</v>
      </c>
      <c r="B67" s="34"/>
      <c r="C67" s="34"/>
      <c r="D67" s="34"/>
      <c r="E67" s="34"/>
      <c r="F67" s="34"/>
      <c r="G67" s="39" t="s">
        <v>28</v>
      </c>
      <c r="H67" s="34"/>
    </row>
    <row r="68" spans="1:8" ht="15" customHeight="1" x14ac:dyDescent="0.3">
      <c r="A68" s="4" t="s">
        <v>26</v>
      </c>
      <c r="B68" s="34"/>
      <c r="C68" s="34"/>
      <c r="D68" s="34"/>
      <c r="E68" s="34"/>
      <c r="F68" s="34"/>
      <c r="G68" s="63">
        <v>97.45</v>
      </c>
      <c r="H68" s="34" t="s">
        <v>2</v>
      </c>
    </row>
    <row r="69" spans="1:8" ht="15" customHeight="1" x14ac:dyDescent="0.3">
      <c r="A69" s="4" t="s">
        <v>1</v>
      </c>
      <c r="B69" s="34"/>
      <c r="C69" s="34"/>
      <c r="D69" s="34"/>
      <c r="E69" s="34"/>
      <c r="F69" s="34"/>
      <c r="G69" s="40" t="s">
        <v>16</v>
      </c>
      <c r="H69" s="34"/>
    </row>
    <row r="70" spans="1:8" ht="5.0999999999999996" customHeight="1" x14ac:dyDescent="0.3">
      <c r="A70" s="4"/>
      <c r="B70" s="34"/>
      <c r="C70" s="34"/>
      <c r="D70" s="34"/>
      <c r="E70" s="34"/>
      <c r="F70" s="34"/>
      <c r="G70" s="34"/>
      <c r="H70" s="34"/>
    </row>
    <row r="71" spans="1:8" x14ac:dyDescent="0.3">
      <c r="A71" s="4" t="s">
        <v>18</v>
      </c>
      <c r="B71" s="34"/>
      <c r="C71" s="34"/>
      <c r="D71" s="34"/>
      <c r="E71" s="34"/>
      <c r="F71" s="34"/>
      <c r="G71" s="8">
        <f>G66*G68/100</f>
        <v>23581.389525000002</v>
      </c>
      <c r="H71" s="34"/>
    </row>
    <row r="72" spans="1:8" ht="5.0999999999999996" customHeight="1" x14ac:dyDescent="0.3">
      <c r="A72" s="4"/>
      <c r="B72" s="34"/>
      <c r="C72" s="34"/>
      <c r="D72" s="34"/>
      <c r="E72" s="34"/>
      <c r="F72" s="34"/>
      <c r="G72" s="34"/>
      <c r="H72" s="34"/>
    </row>
    <row r="73" spans="1:8" x14ac:dyDescent="0.3">
      <c r="A73" s="34" t="s">
        <v>17</v>
      </c>
      <c r="B73" s="34"/>
      <c r="C73" s="34"/>
      <c r="D73" s="34"/>
      <c r="E73" s="34"/>
      <c r="F73" s="34"/>
      <c r="G73" s="41"/>
      <c r="H73" s="34" t="s">
        <v>2</v>
      </c>
    </row>
    <row r="74" spans="1:8" x14ac:dyDescent="0.3">
      <c r="A74" s="34"/>
      <c r="B74" s="34"/>
      <c r="C74" s="34"/>
      <c r="D74" s="34"/>
      <c r="E74" s="34"/>
      <c r="F74" s="34"/>
      <c r="G74" s="42">
        <f>G71*G73/100</f>
        <v>0</v>
      </c>
      <c r="H74" s="34"/>
    </row>
    <row r="75" spans="1:8" ht="5.0999999999999996" customHeight="1" x14ac:dyDescent="0.3">
      <c r="A75" s="34"/>
      <c r="B75" s="34"/>
      <c r="C75" s="34"/>
      <c r="D75" s="34"/>
      <c r="E75" s="34"/>
      <c r="F75" s="34"/>
      <c r="G75" s="34"/>
      <c r="H75" s="34"/>
    </row>
    <row r="76" spans="1:8" x14ac:dyDescent="0.3">
      <c r="A76" s="4" t="s">
        <v>22</v>
      </c>
      <c r="B76" s="34"/>
      <c r="C76" s="34"/>
      <c r="D76" s="34"/>
      <c r="E76" s="34"/>
      <c r="F76" s="34"/>
      <c r="G76" s="8">
        <f>G71+G74</f>
        <v>23581.389525000002</v>
      </c>
      <c r="H76" s="34" t="s">
        <v>4</v>
      </c>
    </row>
    <row r="77" spans="1:8" x14ac:dyDescent="0.3">
      <c r="A77" s="4" t="s">
        <v>8</v>
      </c>
      <c r="B77" s="34"/>
      <c r="C77" s="34"/>
      <c r="D77" s="34"/>
      <c r="E77" s="34"/>
      <c r="F77" s="34"/>
      <c r="G77" s="41"/>
      <c r="H77" s="34" t="s">
        <v>2</v>
      </c>
    </row>
    <row r="78" spans="1:8" x14ac:dyDescent="0.3">
      <c r="A78" s="4" t="s">
        <v>10</v>
      </c>
      <c r="B78" s="34"/>
      <c r="C78" s="34"/>
      <c r="D78" s="34"/>
      <c r="E78" s="34"/>
      <c r="F78" s="34"/>
      <c r="G78" s="8">
        <f>G76*G77/100</f>
        <v>0</v>
      </c>
      <c r="H78" s="34" t="s">
        <v>4</v>
      </c>
    </row>
    <row r="79" spans="1:8" ht="5.0999999999999996" customHeight="1" x14ac:dyDescent="0.3">
      <c r="A79" s="34"/>
      <c r="B79" s="34"/>
      <c r="C79" s="34"/>
      <c r="D79" s="34"/>
      <c r="E79" s="34"/>
      <c r="F79" s="34"/>
      <c r="G79" s="34"/>
      <c r="H79" s="34"/>
    </row>
    <row r="80" spans="1:8" x14ac:dyDescent="0.3">
      <c r="A80" s="4" t="s">
        <v>36</v>
      </c>
      <c r="B80" s="34"/>
      <c r="C80" s="34"/>
      <c r="D80" s="34"/>
      <c r="E80" s="34"/>
      <c r="F80" s="34"/>
      <c r="G80" s="43">
        <f>G76+G78</f>
        <v>23581.389525000002</v>
      </c>
      <c r="H80" s="34" t="s">
        <v>4</v>
      </c>
    </row>
    <row r="81" spans="1:8" x14ac:dyDescent="0.3">
      <c r="A81" s="4"/>
      <c r="B81" s="34"/>
      <c r="C81" s="34"/>
      <c r="D81" s="34"/>
      <c r="E81" s="34"/>
      <c r="F81" s="34"/>
      <c r="G81" s="45"/>
      <c r="H81" s="34"/>
    </row>
    <row r="82" spans="1:8" x14ac:dyDescent="0.3">
      <c r="A82" s="44" t="s">
        <v>38</v>
      </c>
      <c r="B82" s="34"/>
      <c r="C82" s="34"/>
      <c r="D82" s="34"/>
      <c r="E82" s="34"/>
      <c r="F82" s="34"/>
      <c r="G82" s="34"/>
      <c r="H82" s="34"/>
    </row>
    <row r="83" spans="1:8" x14ac:dyDescent="0.3">
      <c r="A83" s="4" t="s">
        <v>9</v>
      </c>
      <c r="B83" s="34"/>
      <c r="C83" s="34"/>
      <c r="D83" s="34"/>
      <c r="E83" s="34"/>
      <c r="F83" s="34"/>
      <c r="G83" s="8">
        <v>17637</v>
      </c>
      <c r="H83" s="34" t="s">
        <v>4</v>
      </c>
    </row>
    <row r="84" spans="1:8" x14ac:dyDescent="0.3">
      <c r="A84" s="34" t="s">
        <v>31</v>
      </c>
      <c r="B84" s="34"/>
      <c r="C84" s="34"/>
      <c r="D84" s="34"/>
      <c r="E84" s="34"/>
      <c r="F84" s="34"/>
      <c r="G84" s="61">
        <v>6872.17</v>
      </c>
      <c r="H84" s="34" t="s">
        <v>4</v>
      </c>
    </row>
    <row r="85" spans="1:8" ht="15" customHeight="1" x14ac:dyDescent="0.3">
      <c r="A85" s="4" t="s">
        <v>7</v>
      </c>
      <c r="B85" s="34"/>
      <c r="C85" s="34"/>
      <c r="D85" s="34"/>
      <c r="E85" s="34"/>
      <c r="F85" s="34"/>
      <c r="G85" s="39" t="s">
        <v>28</v>
      </c>
      <c r="H85" s="34"/>
    </row>
    <row r="86" spans="1:8" ht="15" customHeight="1" x14ac:dyDescent="0.3">
      <c r="A86" s="4" t="s">
        <v>26</v>
      </c>
      <c r="B86" s="34"/>
      <c r="C86" s="34"/>
      <c r="D86" s="34"/>
      <c r="E86" s="34"/>
      <c r="F86" s="34"/>
      <c r="G86" s="63">
        <v>97.45</v>
      </c>
      <c r="H86" s="34" t="s">
        <v>2</v>
      </c>
    </row>
    <row r="87" spans="1:8" ht="15" customHeight="1" x14ac:dyDescent="0.3">
      <c r="A87" s="4" t="s">
        <v>1</v>
      </c>
      <c r="B87" s="34"/>
      <c r="C87" s="34"/>
      <c r="D87" s="34"/>
      <c r="E87" s="34"/>
      <c r="F87" s="34"/>
      <c r="G87" s="40" t="s">
        <v>16</v>
      </c>
      <c r="H87" s="34"/>
    </row>
    <row r="88" spans="1:8" ht="5.0999999999999996" customHeight="1" x14ac:dyDescent="0.3">
      <c r="A88" s="4"/>
      <c r="B88" s="34"/>
      <c r="C88" s="34"/>
      <c r="D88" s="34"/>
      <c r="E88" s="34"/>
      <c r="F88" s="34"/>
      <c r="G88" s="34"/>
      <c r="H88" s="34"/>
    </row>
    <row r="89" spans="1:8" x14ac:dyDescent="0.3">
      <c r="A89" s="4" t="s">
        <v>18</v>
      </c>
      <c r="B89" s="34"/>
      <c r="C89" s="34"/>
      <c r="D89" s="34"/>
      <c r="E89" s="34"/>
      <c r="F89" s="34"/>
      <c r="G89" s="8">
        <f>G84*G86/100</f>
        <v>6696.9296649999997</v>
      </c>
      <c r="H89" s="34"/>
    </row>
    <row r="90" spans="1:8" ht="5.0999999999999996" customHeight="1" x14ac:dyDescent="0.3">
      <c r="A90" s="4"/>
      <c r="B90" s="34"/>
      <c r="C90" s="34"/>
      <c r="D90" s="34"/>
      <c r="E90" s="34"/>
      <c r="F90" s="34"/>
      <c r="G90" s="34"/>
      <c r="H90" s="34"/>
    </row>
    <row r="91" spans="1:8" x14ac:dyDescent="0.3">
      <c r="A91" s="34" t="s">
        <v>17</v>
      </c>
      <c r="B91" s="34"/>
      <c r="C91" s="34"/>
      <c r="D91" s="34"/>
      <c r="E91" s="34"/>
      <c r="F91" s="34"/>
      <c r="G91" s="41"/>
      <c r="H91" s="34" t="s">
        <v>2</v>
      </c>
    </row>
    <row r="92" spans="1:8" x14ac:dyDescent="0.3">
      <c r="A92" s="34"/>
      <c r="B92" s="34"/>
      <c r="C92" s="34"/>
      <c r="D92" s="34"/>
      <c r="E92" s="34"/>
      <c r="F92" s="34"/>
      <c r="G92" s="42">
        <f>G89*G91/100</f>
        <v>0</v>
      </c>
      <c r="H92" s="34"/>
    </row>
    <row r="93" spans="1:8" ht="5.0999999999999996" customHeight="1" x14ac:dyDescent="0.3">
      <c r="A93" s="34"/>
      <c r="B93" s="34"/>
      <c r="C93" s="34"/>
      <c r="D93" s="34"/>
      <c r="E93" s="34"/>
      <c r="F93" s="34"/>
      <c r="G93" s="34"/>
      <c r="H93" s="34"/>
    </row>
    <row r="94" spans="1:8" x14ac:dyDescent="0.3">
      <c r="A94" s="4" t="s">
        <v>22</v>
      </c>
      <c r="B94" s="34"/>
      <c r="C94" s="34"/>
      <c r="D94" s="34"/>
      <c r="E94" s="34"/>
      <c r="F94" s="34"/>
      <c r="G94" s="8">
        <f>G89+G92</f>
        <v>6696.9296649999997</v>
      </c>
      <c r="H94" s="34" t="s">
        <v>4</v>
      </c>
    </row>
    <row r="95" spans="1:8" x14ac:dyDescent="0.3">
      <c r="A95" s="4" t="s">
        <v>8</v>
      </c>
      <c r="B95" s="34"/>
      <c r="C95" s="34"/>
      <c r="D95" s="34"/>
      <c r="E95" s="34"/>
      <c r="F95" s="34"/>
      <c r="G95" s="41"/>
      <c r="H95" s="34" t="s">
        <v>2</v>
      </c>
    </row>
    <row r="96" spans="1:8" x14ac:dyDescent="0.3">
      <c r="A96" s="4" t="s">
        <v>10</v>
      </c>
      <c r="B96" s="34"/>
      <c r="C96" s="34"/>
      <c r="D96" s="34"/>
      <c r="E96" s="34"/>
      <c r="F96" s="34"/>
      <c r="G96" s="8">
        <f>G94*G95/100</f>
        <v>0</v>
      </c>
      <c r="H96" s="34" t="s">
        <v>4</v>
      </c>
    </row>
    <row r="97" spans="1:10" ht="5.0999999999999996" customHeight="1" x14ac:dyDescent="0.3">
      <c r="A97" s="34"/>
      <c r="B97" s="34"/>
      <c r="C97" s="34"/>
      <c r="D97" s="34"/>
      <c r="E97" s="34"/>
      <c r="F97" s="34"/>
      <c r="G97" s="34"/>
      <c r="H97" s="34"/>
    </row>
    <row r="98" spans="1:10" x14ac:dyDescent="0.3">
      <c r="A98" s="4" t="s">
        <v>36</v>
      </c>
      <c r="B98" s="34"/>
      <c r="C98" s="34"/>
      <c r="D98" s="34"/>
      <c r="E98" s="34"/>
      <c r="F98" s="34"/>
      <c r="G98" s="43">
        <f>G94+G96</f>
        <v>6696.9296649999997</v>
      </c>
      <c r="H98" s="34" t="s">
        <v>4</v>
      </c>
    </row>
    <row r="99" spans="1:10" ht="7.5" customHeight="1" x14ac:dyDescent="0.3">
      <c r="A99" s="4"/>
      <c r="G99" s="37"/>
      <c r="H99" s="34"/>
    </row>
    <row r="100" spans="1:10" ht="12.75" customHeight="1" thickBot="1" x14ac:dyDescent="0.35">
      <c r="A100" s="4"/>
      <c r="G100" s="9"/>
    </row>
    <row r="101" spans="1:10" s="20" customFormat="1" ht="21" customHeight="1" x14ac:dyDescent="0.3">
      <c r="A101" s="16" t="s">
        <v>11</v>
      </c>
      <c r="B101" s="17"/>
      <c r="C101" s="17"/>
      <c r="D101" s="17"/>
      <c r="E101" s="17"/>
      <c r="F101" s="18"/>
      <c r="G101" s="19">
        <f>G26+G44+G62+G80+G98</f>
        <v>132808.37794500001</v>
      </c>
      <c r="H101" s="20" t="s">
        <v>4</v>
      </c>
      <c r="I101" s="2"/>
      <c r="J101" s="36"/>
    </row>
    <row r="102" spans="1:10" s="20" customFormat="1" ht="21" customHeight="1" x14ac:dyDescent="0.25">
      <c r="A102" s="21" t="s">
        <v>13</v>
      </c>
      <c r="F102" s="22"/>
      <c r="G102" s="23">
        <f>G101*0.19</f>
        <v>25233.591809550002</v>
      </c>
      <c r="H102" s="20" t="s">
        <v>4</v>
      </c>
    </row>
    <row r="103" spans="1:10" s="20" customFormat="1" ht="21" customHeight="1" thickBot="1" x14ac:dyDescent="0.3">
      <c r="A103" s="24" t="s">
        <v>12</v>
      </c>
      <c r="B103" s="25"/>
      <c r="C103" s="25"/>
      <c r="D103" s="25"/>
      <c r="E103" s="25"/>
      <c r="F103" s="26"/>
      <c r="G103" s="27">
        <f>G101+G102</f>
        <v>158041.96975455002</v>
      </c>
      <c r="H103" s="20" t="s">
        <v>4</v>
      </c>
    </row>
    <row r="104" spans="1:10" x14ac:dyDescent="0.3">
      <c r="A104" s="4"/>
      <c r="G104" s="9"/>
    </row>
    <row r="105" spans="1:10" ht="20.100000000000001" customHeight="1" x14ac:dyDescent="0.3">
      <c r="A105" s="15" t="s">
        <v>33</v>
      </c>
    </row>
    <row r="106" spans="1:10" x14ac:dyDescent="0.3">
      <c r="A106" s="28" t="s">
        <v>23</v>
      </c>
      <c r="G106" s="5"/>
      <c r="H106" s="2" t="s">
        <v>3</v>
      </c>
    </row>
    <row r="107" spans="1:10" ht="15" customHeight="1" x14ac:dyDescent="0.3">
      <c r="A107" s="13"/>
      <c r="G107" s="8">
        <f>15*G106</f>
        <v>0</v>
      </c>
      <c r="H107" s="2" t="s">
        <v>4</v>
      </c>
    </row>
    <row r="108" spans="1:10" ht="8.1" customHeight="1" x14ac:dyDescent="0.3"/>
    <row r="109" spans="1:10" x14ac:dyDescent="0.3">
      <c r="A109" s="28" t="s">
        <v>24</v>
      </c>
      <c r="G109" s="5"/>
      <c r="H109" s="2" t="s">
        <v>3</v>
      </c>
    </row>
    <row r="110" spans="1:10" ht="15" customHeight="1" x14ac:dyDescent="0.3">
      <c r="A110" s="13"/>
      <c r="G110" s="8">
        <f>20*G109</f>
        <v>0</v>
      </c>
      <c r="H110" s="2" t="s">
        <v>4</v>
      </c>
    </row>
    <row r="111" spans="1:10" ht="8.1" customHeight="1" x14ac:dyDescent="0.3"/>
    <row r="112" spans="1:10" x14ac:dyDescent="0.3">
      <c r="A112" s="28" t="s">
        <v>25</v>
      </c>
      <c r="G112" s="5"/>
      <c r="H112" s="2" t="s">
        <v>3</v>
      </c>
    </row>
    <row r="113" spans="1:8" ht="15" customHeight="1" x14ac:dyDescent="0.3">
      <c r="G113" s="8">
        <f>30*G112</f>
        <v>0</v>
      </c>
      <c r="H113" s="2" t="s">
        <v>4</v>
      </c>
    </row>
    <row r="114" spans="1:8" ht="8.1" customHeight="1" x14ac:dyDescent="0.3">
      <c r="A114" s="4"/>
      <c r="G114" s="9"/>
    </row>
    <row r="115" spans="1:8" x14ac:dyDescent="0.3">
      <c r="A115" s="4" t="s">
        <v>19</v>
      </c>
      <c r="G115" s="8">
        <f>G107+G110+G113</f>
        <v>0</v>
      </c>
      <c r="H115" s="2" t="s">
        <v>4</v>
      </c>
    </row>
    <row r="116" spans="1:8" ht="15" customHeight="1" x14ac:dyDescent="0.3">
      <c r="A116" s="4" t="s">
        <v>20</v>
      </c>
      <c r="G116" s="8">
        <f>G23/100*G115</f>
        <v>0</v>
      </c>
      <c r="H116" s="2" t="s">
        <v>4</v>
      </c>
    </row>
    <row r="117" spans="1:8" ht="15" customHeight="1" x14ac:dyDescent="0.3">
      <c r="A117" s="4" t="s">
        <v>13</v>
      </c>
      <c r="G117" s="8">
        <f>0.19*(G115+G116)</f>
        <v>0</v>
      </c>
      <c r="H117" s="2" t="s">
        <v>4</v>
      </c>
    </row>
    <row r="118" spans="1:8" x14ac:dyDescent="0.3">
      <c r="A118" s="4" t="s">
        <v>21</v>
      </c>
      <c r="G118" s="8">
        <f>G115+G116+G117</f>
        <v>0</v>
      </c>
      <c r="H118" s="2" t="s">
        <v>4</v>
      </c>
    </row>
    <row r="119" spans="1:8" x14ac:dyDescent="0.3">
      <c r="A119" s="4"/>
      <c r="G119" s="9"/>
    </row>
    <row r="120" spans="1:8" x14ac:dyDescent="0.3">
      <c r="A120" s="32" t="s">
        <v>34</v>
      </c>
    </row>
    <row r="121" spans="1:8" x14ac:dyDescent="0.3">
      <c r="A121" s="28" t="s">
        <v>23</v>
      </c>
      <c r="G121" s="5"/>
      <c r="H121" s="2" t="s">
        <v>3</v>
      </c>
    </row>
    <row r="122" spans="1:8" ht="15" customHeight="1" x14ac:dyDescent="0.3">
      <c r="A122" s="13"/>
      <c r="G122" s="8">
        <f>15*G121</f>
        <v>0</v>
      </c>
      <c r="H122" s="2" t="s">
        <v>4</v>
      </c>
    </row>
    <row r="123" spans="1:8" ht="8.1" customHeight="1" x14ac:dyDescent="0.3"/>
    <row r="124" spans="1:8" x14ac:dyDescent="0.3">
      <c r="A124" s="28" t="s">
        <v>24</v>
      </c>
      <c r="G124" s="5"/>
      <c r="H124" s="2" t="s">
        <v>3</v>
      </c>
    </row>
    <row r="125" spans="1:8" ht="15" customHeight="1" x14ac:dyDescent="0.3">
      <c r="A125" s="13"/>
      <c r="G125" s="8">
        <f>20*G124</f>
        <v>0</v>
      </c>
      <c r="H125" s="2" t="s">
        <v>4</v>
      </c>
    </row>
    <row r="126" spans="1:8" ht="8.1" customHeight="1" x14ac:dyDescent="0.3"/>
    <row r="127" spans="1:8" x14ac:dyDescent="0.3">
      <c r="A127" s="28" t="s">
        <v>25</v>
      </c>
      <c r="G127" s="5"/>
      <c r="H127" s="2" t="s">
        <v>3</v>
      </c>
    </row>
    <row r="128" spans="1:8" ht="15" customHeight="1" x14ac:dyDescent="0.3">
      <c r="G128" s="8">
        <f>30*G127</f>
        <v>0</v>
      </c>
      <c r="H128" s="2" t="s">
        <v>4</v>
      </c>
    </row>
    <row r="129" spans="1:8" ht="8.1" customHeight="1" x14ac:dyDescent="0.3">
      <c r="A129" s="4"/>
      <c r="G129" s="9"/>
    </row>
    <row r="130" spans="1:8" x14ac:dyDescent="0.3">
      <c r="A130" s="4" t="s">
        <v>19</v>
      </c>
      <c r="G130" s="8">
        <f>G122+G125+G128</f>
        <v>0</v>
      </c>
      <c r="H130" s="2" t="s">
        <v>4</v>
      </c>
    </row>
    <row r="131" spans="1:8" ht="15" customHeight="1" x14ac:dyDescent="0.3">
      <c r="A131" s="4" t="s">
        <v>20</v>
      </c>
      <c r="G131" s="8">
        <f>G41/100*G130</f>
        <v>0</v>
      </c>
      <c r="H131" s="2" t="s">
        <v>4</v>
      </c>
    </row>
    <row r="132" spans="1:8" ht="15" customHeight="1" x14ac:dyDescent="0.3">
      <c r="A132" s="4" t="s">
        <v>13</v>
      </c>
      <c r="G132" s="8">
        <f>0.19*(G130+G131)</f>
        <v>0</v>
      </c>
      <c r="H132" s="2" t="s">
        <v>4</v>
      </c>
    </row>
    <row r="133" spans="1:8" x14ac:dyDescent="0.3">
      <c r="A133" s="4" t="s">
        <v>21</v>
      </c>
      <c r="G133" s="8">
        <f>G130+G131+G132</f>
        <v>0</v>
      </c>
      <c r="H133" s="2" t="s">
        <v>4</v>
      </c>
    </row>
    <row r="134" spans="1:8" ht="16.5" customHeight="1" x14ac:dyDescent="0.3">
      <c r="A134" s="4"/>
      <c r="G134" s="9"/>
    </row>
    <row r="135" spans="1:8" x14ac:dyDescent="0.3">
      <c r="A135" s="30" t="s">
        <v>35</v>
      </c>
    </row>
    <row r="136" spans="1:8" x14ac:dyDescent="0.3">
      <c r="A136" s="33" t="s">
        <v>23</v>
      </c>
      <c r="G136" s="5"/>
      <c r="H136" s="2" t="s">
        <v>3</v>
      </c>
    </row>
    <row r="137" spans="1:8" ht="15" customHeight="1" x14ac:dyDescent="0.3">
      <c r="A137" s="13"/>
      <c r="G137" s="8">
        <f>15*G136</f>
        <v>0</v>
      </c>
      <c r="H137" s="2" t="s">
        <v>4</v>
      </c>
    </row>
    <row r="138" spans="1:8" ht="8.1" customHeight="1" x14ac:dyDescent="0.3"/>
    <row r="139" spans="1:8" x14ac:dyDescent="0.3">
      <c r="A139" s="33" t="s">
        <v>24</v>
      </c>
      <c r="G139" s="5"/>
      <c r="H139" s="2" t="s">
        <v>3</v>
      </c>
    </row>
    <row r="140" spans="1:8" ht="15" customHeight="1" x14ac:dyDescent="0.3">
      <c r="A140" s="13"/>
      <c r="G140" s="8">
        <f>20*G139</f>
        <v>0</v>
      </c>
      <c r="H140" s="2" t="s">
        <v>4</v>
      </c>
    </row>
    <row r="141" spans="1:8" ht="8.1" customHeight="1" x14ac:dyDescent="0.3"/>
    <row r="142" spans="1:8" x14ac:dyDescent="0.3">
      <c r="A142" s="33" t="s">
        <v>25</v>
      </c>
      <c r="G142" s="5"/>
      <c r="H142" s="2" t="s">
        <v>3</v>
      </c>
    </row>
    <row r="143" spans="1:8" ht="15" customHeight="1" x14ac:dyDescent="0.3">
      <c r="G143" s="8">
        <f>30*G142</f>
        <v>0</v>
      </c>
      <c r="H143" s="2" t="s">
        <v>4</v>
      </c>
    </row>
    <row r="144" spans="1:8" ht="8.1" customHeight="1" x14ac:dyDescent="0.3">
      <c r="A144" s="4"/>
      <c r="G144" s="9"/>
    </row>
    <row r="145" spans="1:8" x14ac:dyDescent="0.3">
      <c r="A145" s="4" t="s">
        <v>19</v>
      </c>
      <c r="G145" s="8">
        <f>G137+G140+G143</f>
        <v>0</v>
      </c>
      <c r="H145" s="2" t="s">
        <v>4</v>
      </c>
    </row>
    <row r="146" spans="1:8" ht="15" customHeight="1" x14ac:dyDescent="0.3">
      <c r="A146" s="4" t="s">
        <v>20</v>
      </c>
      <c r="G146" s="8">
        <f>G59/100*G145</f>
        <v>0</v>
      </c>
      <c r="H146" s="2" t="s">
        <v>4</v>
      </c>
    </row>
    <row r="147" spans="1:8" ht="15" customHeight="1" x14ac:dyDescent="0.3">
      <c r="A147" s="4" t="s">
        <v>13</v>
      </c>
      <c r="G147" s="8">
        <f>0.19*(G145+G146)</f>
        <v>0</v>
      </c>
      <c r="H147" s="2" t="s">
        <v>4</v>
      </c>
    </row>
    <row r="148" spans="1:8" x14ac:dyDescent="0.3">
      <c r="A148" s="4" t="s">
        <v>21</v>
      </c>
      <c r="G148" s="8">
        <f>G145+G146+G147</f>
        <v>0</v>
      </c>
      <c r="H148" s="2" t="s">
        <v>4</v>
      </c>
    </row>
    <row r="149" spans="1:8" x14ac:dyDescent="0.3">
      <c r="A149" s="4"/>
      <c r="G149" s="9"/>
    </row>
    <row r="150" spans="1:8" x14ac:dyDescent="0.3">
      <c r="A150" s="38" t="s">
        <v>39</v>
      </c>
      <c r="B150" s="34"/>
      <c r="C150" s="34"/>
      <c r="D150" s="34"/>
      <c r="E150" s="34"/>
      <c r="F150" s="34"/>
      <c r="G150" s="34"/>
      <c r="H150" s="34"/>
    </row>
    <row r="151" spans="1:8" x14ac:dyDescent="0.3">
      <c r="A151" s="34" t="s">
        <v>23</v>
      </c>
      <c r="B151" s="34"/>
      <c r="C151" s="34"/>
      <c r="D151" s="34"/>
      <c r="E151" s="34"/>
      <c r="F151" s="34"/>
      <c r="G151" s="41"/>
      <c r="H151" s="34" t="s">
        <v>3</v>
      </c>
    </row>
    <row r="152" spans="1:8" x14ac:dyDescent="0.3">
      <c r="A152" s="34"/>
      <c r="B152" s="34"/>
      <c r="C152" s="34"/>
      <c r="D152" s="34"/>
      <c r="E152" s="34"/>
      <c r="F152" s="34"/>
      <c r="G152" s="8">
        <f>15*G151</f>
        <v>0</v>
      </c>
      <c r="H152" s="34" t="s">
        <v>4</v>
      </c>
    </row>
    <row r="153" spans="1:8" ht="7.5" customHeight="1" x14ac:dyDescent="0.3">
      <c r="A153" s="34"/>
      <c r="B153" s="34"/>
      <c r="C153" s="34"/>
      <c r="D153" s="34"/>
      <c r="E153" s="34"/>
      <c r="F153" s="34"/>
      <c r="G153" s="34"/>
      <c r="H153" s="34"/>
    </row>
    <row r="154" spans="1:8" x14ac:dyDescent="0.3">
      <c r="A154" s="34" t="s">
        <v>24</v>
      </c>
      <c r="B154" s="34"/>
      <c r="C154" s="34"/>
      <c r="D154" s="34"/>
      <c r="E154" s="34"/>
      <c r="F154" s="34"/>
      <c r="G154" s="41"/>
      <c r="H154" s="34" t="s">
        <v>3</v>
      </c>
    </row>
    <row r="155" spans="1:8" x14ac:dyDescent="0.3">
      <c r="A155" s="34"/>
      <c r="B155" s="34"/>
      <c r="C155" s="34"/>
      <c r="D155" s="34"/>
      <c r="E155" s="34"/>
      <c r="F155" s="34"/>
      <c r="G155" s="8">
        <f>20*G154</f>
        <v>0</v>
      </c>
      <c r="H155" s="34" t="s">
        <v>4</v>
      </c>
    </row>
    <row r="156" spans="1:8" ht="7.5" customHeight="1" x14ac:dyDescent="0.3">
      <c r="A156" s="34"/>
      <c r="B156" s="34"/>
      <c r="C156" s="34"/>
      <c r="D156" s="34"/>
      <c r="E156" s="34"/>
      <c r="F156" s="34"/>
      <c r="G156" s="34"/>
      <c r="H156" s="34"/>
    </row>
    <row r="157" spans="1:8" x14ac:dyDescent="0.3">
      <c r="A157" s="34" t="s">
        <v>25</v>
      </c>
      <c r="B157" s="34"/>
      <c r="C157" s="34"/>
      <c r="D157" s="34"/>
      <c r="E157" s="34"/>
      <c r="F157" s="34"/>
      <c r="G157" s="41"/>
      <c r="H157" s="34" t="s">
        <v>3</v>
      </c>
    </row>
    <row r="158" spans="1:8" x14ac:dyDescent="0.3">
      <c r="A158" s="34"/>
      <c r="B158" s="34"/>
      <c r="C158" s="34"/>
      <c r="D158" s="34"/>
      <c r="E158" s="34"/>
      <c r="F158" s="34"/>
      <c r="G158" s="8">
        <f>30*G157</f>
        <v>0</v>
      </c>
      <c r="H158" s="34" t="s">
        <v>4</v>
      </c>
    </row>
    <row r="159" spans="1:8" ht="7.5" customHeight="1" x14ac:dyDescent="0.3">
      <c r="A159" s="4"/>
      <c r="B159" s="34"/>
      <c r="C159" s="34"/>
      <c r="D159" s="34"/>
      <c r="E159" s="34"/>
      <c r="F159" s="34"/>
      <c r="G159" s="9"/>
      <c r="H159" s="34"/>
    </row>
    <row r="160" spans="1:8" x14ac:dyDescent="0.3">
      <c r="A160" s="4" t="s">
        <v>19</v>
      </c>
      <c r="B160" s="34"/>
      <c r="C160" s="34"/>
      <c r="D160" s="34"/>
      <c r="E160" s="34"/>
      <c r="F160" s="34"/>
      <c r="G160" s="8">
        <f>G152+G155+G158</f>
        <v>0</v>
      </c>
      <c r="H160" s="34" t="s">
        <v>4</v>
      </c>
    </row>
    <row r="161" spans="1:8" x14ac:dyDescent="0.3">
      <c r="A161" s="4" t="s">
        <v>20</v>
      </c>
      <c r="B161" s="34"/>
      <c r="C161" s="34"/>
      <c r="D161" s="34"/>
      <c r="E161" s="34"/>
      <c r="F161" s="34"/>
      <c r="G161" s="8">
        <f>G123/100*G160</f>
        <v>0</v>
      </c>
      <c r="H161" s="34" t="s">
        <v>4</v>
      </c>
    </row>
    <row r="162" spans="1:8" x14ac:dyDescent="0.3">
      <c r="A162" s="4" t="s">
        <v>13</v>
      </c>
      <c r="B162" s="34"/>
      <c r="C162" s="34"/>
      <c r="D162" s="34"/>
      <c r="E162" s="34"/>
      <c r="F162" s="34"/>
      <c r="G162" s="8">
        <f>0.19*(G160+G161)</f>
        <v>0</v>
      </c>
      <c r="H162" s="34" t="s">
        <v>4</v>
      </c>
    </row>
    <row r="163" spans="1:8" x14ac:dyDescent="0.3">
      <c r="A163" s="4" t="s">
        <v>21</v>
      </c>
      <c r="B163" s="34"/>
      <c r="C163" s="34"/>
      <c r="D163" s="34"/>
      <c r="E163" s="34"/>
      <c r="F163" s="34"/>
      <c r="G163" s="8">
        <f>G160+G161+G162</f>
        <v>0</v>
      </c>
      <c r="H163" s="34" t="s">
        <v>4</v>
      </c>
    </row>
    <row r="164" spans="1:8" x14ac:dyDescent="0.3">
      <c r="A164" s="4"/>
      <c r="G164" s="9"/>
    </row>
    <row r="165" spans="1:8" x14ac:dyDescent="0.3">
      <c r="A165" s="44" t="s">
        <v>40</v>
      </c>
      <c r="B165" s="34"/>
      <c r="C165" s="34"/>
      <c r="D165" s="34"/>
      <c r="E165" s="34"/>
      <c r="F165" s="34"/>
      <c r="G165" s="34"/>
      <c r="H165" s="34"/>
    </row>
    <row r="166" spans="1:8" x14ac:dyDescent="0.3">
      <c r="A166" s="34" t="s">
        <v>23</v>
      </c>
      <c r="B166" s="34"/>
      <c r="C166" s="34"/>
      <c r="D166" s="34"/>
      <c r="E166" s="34"/>
      <c r="F166" s="34"/>
      <c r="G166" s="41"/>
      <c r="H166" s="34" t="s">
        <v>3</v>
      </c>
    </row>
    <row r="167" spans="1:8" x14ac:dyDescent="0.3">
      <c r="A167" s="34"/>
      <c r="B167" s="34"/>
      <c r="C167" s="34"/>
      <c r="D167" s="34"/>
      <c r="E167" s="34"/>
      <c r="F167" s="34"/>
      <c r="G167" s="8">
        <f>15*G166</f>
        <v>0</v>
      </c>
      <c r="H167" s="34" t="s">
        <v>4</v>
      </c>
    </row>
    <row r="168" spans="1:8" ht="7.5" customHeight="1" x14ac:dyDescent="0.3">
      <c r="A168" s="34"/>
      <c r="B168" s="34"/>
      <c r="C168" s="34"/>
      <c r="D168" s="34"/>
      <c r="E168" s="34"/>
      <c r="F168" s="34"/>
      <c r="G168" s="34"/>
      <c r="H168" s="34"/>
    </row>
    <row r="169" spans="1:8" x14ac:dyDescent="0.3">
      <c r="A169" s="34" t="s">
        <v>24</v>
      </c>
      <c r="B169" s="34"/>
      <c r="C169" s="34"/>
      <c r="D169" s="34"/>
      <c r="E169" s="34"/>
      <c r="F169" s="34"/>
      <c r="G169" s="41"/>
      <c r="H169" s="34" t="s">
        <v>3</v>
      </c>
    </row>
    <row r="170" spans="1:8" x14ac:dyDescent="0.3">
      <c r="A170" s="34"/>
      <c r="B170" s="34"/>
      <c r="C170" s="34"/>
      <c r="D170" s="34"/>
      <c r="E170" s="34"/>
      <c r="F170" s="34"/>
      <c r="G170" s="8">
        <f>20*G169</f>
        <v>0</v>
      </c>
      <c r="H170" s="34" t="s">
        <v>4</v>
      </c>
    </row>
    <row r="171" spans="1:8" ht="7.5" customHeight="1" x14ac:dyDescent="0.3">
      <c r="A171" s="34"/>
      <c r="B171" s="34"/>
      <c r="C171" s="34"/>
      <c r="D171" s="34"/>
      <c r="E171" s="34"/>
      <c r="F171" s="34"/>
      <c r="G171" s="34"/>
      <c r="H171" s="34"/>
    </row>
    <row r="172" spans="1:8" x14ac:dyDescent="0.3">
      <c r="A172" s="34" t="s">
        <v>25</v>
      </c>
      <c r="B172" s="34"/>
      <c r="C172" s="34"/>
      <c r="D172" s="34"/>
      <c r="E172" s="34"/>
      <c r="F172" s="34"/>
      <c r="G172" s="41"/>
      <c r="H172" s="34" t="s">
        <v>3</v>
      </c>
    </row>
    <row r="173" spans="1:8" x14ac:dyDescent="0.3">
      <c r="A173" s="34"/>
      <c r="B173" s="34"/>
      <c r="C173" s="34"/>
      <c r="D173" s="34"/>
      <c r="E173" s="34"/>
      <c r="F173" s="34"/>
      <c r="G173" s="8">
        <f>30*G172</f>
        <v>0</v>
      </c>
      <c r="H173" s="34" t="s">
        <v>4</v>
      </c>
    </row>
    <row r="174" spans="1:8" ht="7.5" customHeight="1" x14ac:dyDescent="0.3">
      <c r="A174" s="4"/>
      <c r="B174" s="34"/>
      <c r="C174" s="34"/>
      <c r="D174" s="34"/>
      <c r="E174" s="34"/>
      <c r="F174" s="34"/>
      <c r="G174" s="9"/>
      <c r="H174" s="34"/>
    </row>
    <row r="175" spans="1:8" x14ac:dyDescent="0.3">
      <c r="A175" s="4" t="s">
        <v>19</v>
      </c>
      <c r="B175" s="34"/>
      <c r="C175" s="34"/>
      <c r="D175" s="34"/>
      <c r="E175" s="34"/>
      <c r="F175" s="34"/>
      <c r="G175" s="8">
        <f>G167+G170+G173</f>
        <v>0</v>
      </c>
      <c r="H175" s="34" t="s">
        <v>4</v>
      </c>
    </row>
    <row r="176" spans="1:8" x14ac:dyDescent="0.3">
      <c r="A176" s="4" t="s">
        <v>20</v>
      </c>
      <c r="B176" s="34"/>
      <c r="C176" s="34"/>
      <c r="D176" s="34"/>
      <c r="E176" s="34"/>
      <c r="F176" s="34"/>
      <c r="G176" s="8">
        <f>G141/100*G175</f>
        <v>0</v>
      </c>
      <c r="H176" s="34" t="s">
        <v>4</v>
      </c>
    </row>
    <row r="177" spans="1:8" x14ac:dyDescent="0.3">
      <c r="A177" s="4" t="s">
        <v>13</v>
      </c>
      <c r="B177" s="34"/>
      <c r="C177" s="34"/>
      <c r="D177" s="34"/>
      <c r="E177" s="34"/>
      <c r="F177" s="34"/>
      <c r="G177" s="8">
        <f>0.19*(G175+G176)</f>
        <v>0</v>
      </c>
      <c r="H177" s="34" t="s">
        <v>4</v>
      </c>
    </row>
    <row r="178" spans="1:8" x14ac:dyDescent="0.3">
      <c r="A178" s="4" t="s">
        <v>21</v>
      </c>
      <c r="B178" s="34"/>
      <c r="C178" s="34"/>
      <c r="D178" s="34"/>
      <c r="E178" s="34"/>
      <c r="F178" s="34"/>
      <c r="G178" s="8">
        <f>G175+G176+G177</f>
        <v>0</v>
      </c>
      <c r="H178" s="34" t="s">
        <v>4</v>
      </c>
    </row>
    <row r="179" spans="1:8" x14ac:dyDescent="0.3">
      <c r="A179" s="4"/>
      <c r="G179" s="9"/>
    </row>
    <row r="180" spans="1:8" x14ac:dyDescent="0.3">
      <c r="A180" s="4"/>
      <c r="G180" s="9"/>
    </row>
    <row r="181" spans="1:8" ht="31.5" customHeight="1" x14ac:dyDescent="0.3">
      <c r="A181" s="6"/>
      <c r="B181" s="7"/>
      <c r="C181" s="49"/>
      <c r="D181" s="50"/>
      <c r="E181" s="50"/>
      <c r="F181" s="50"/>
      <c r="G181" s="50"/>
      <c r="H181" s="51"/>
    </row>
    <row r="182" spans="1:8" x14ac:dyDescent="0.3">
      <c r="A182" s="3" t="s">
        <v>5</v>
      </c>
      <c r="B182" s="3"/>
      <c r="C182" s="3" t="s">
        <v>6</v>
      </c>
    </row>
  </sheetData>
  <sheetProtection algorithmName="SHA-512" hashValue="2aXgl4Drf4WACkclZDh3i6lbER4BKhjckoj20m9b3JKpBo4o5GwGAoj/1fqx3IUD6sDLqNStEx0zJtXMEdjNkw==" saltValue="TLAOXCMQmdD5RmaB7W0Nuw==" spinCount="100000" sheet="1" objects="1" scenarios="1"/>
  <mergeCells count="6">
    <mergeCell ref="A2:H2"/>
    <mergeCell ref="A3:H3"/>
    <mergeCell ref="C181:H181"/>
    <mergeCell ref="C5:G5"/>
    <mergeCell ref="C6:G6"/>
    <mergeCell ref="C8:G8"/>
  </mergeCells>
  <pageMargins left="0.70866141732283472" right="0.70866141732283472" top="0.78740157480314965" bottom="0.51181102362204722" header="0.31496062992125984" footer="0.31496062992125984"/>
  <pageSetup paperSize="9" orientation="portrait" r:id="rId1"/>
  <headerFooter>
    <oddHeader>&amp;L&amp;"Arial Narrow,Standard"&amp;10Grundschule Neundorf - Neubau Turnraum 
offenes Verfahren gem. § 15 VgV, 
Fachplanung Technische Ausrüstung AGr. 1-5&amp;R&amp;"Arial Narrow,Standard"&amp;10Honorarformblatt</oddHeader>
    <oddFooter>&amp;C&amp;"Arial Narrow,Standard"&amp;10Seite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Helgrid</cp:lastModifiedBy>
  <cp:lastPrinted>2024-08-26T07:35:22Z</cp:lastPrinted>
  <dcterms:created xsi:type="dcterms:W3CDTF">2019-06-19T12:17:42Z</dcterms:created>
  <dcterms:modified xsi:type="dcterms:W3CDTF">2024-08-26T07:35:47Z</dcterms:modified>
</cp:coreProperties>
</file>