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9 VgV Turnraum GS Neundorf\05-6_Aufgabenstellung\05_Honorarformular\"/>
    </mc:Choice>
  </mc:AlternateContent>
  <xr:revisionPtr revIDLastSave="0" documentId="13_ncr:1_{22D23702-704A-4A2E-A032-34F7E11A60AA}" xr6:coauthVersionLast="47" xr6:coauthVersionMax="47" xr10:uidLastSave="{00000000-0000-0000-0000-000000000000}"/>
  <bookViews>
    <workbookView xWindow="1260" yWindow="540" windowWidth="25710" windowHeight="14175" xr2:uid="{00000000-000D-0000-FFFF-FFFF00000000}"/>
  </bookViews>
  <sheets>
    <sheet name="Tabelle1" sheetId="1" r:id="rId1"/>
  </sheets>
  <definedNames>
    <definedName name="_xlnm.Print_Area" localSheetId="0">Tabelle1!$A$1:$H$113</definedName>
    <definedName name="_xlnm.Print_Titles" localSheetId="0">Tabelle1!$1:$1</definedName>
  </definedNames>
  <calcPr calcId="181029"/>
</workbook>
</file>

<file path=xl/calcChain.xml><?xml version="1.0" encoding="utf-8"?>
<calcChain xmlns="http://schemas.openxmlformats.org/spreadsheetml/2006/main">
  <c r="G37" i="1" l="1"/>
  <c r="G96" i="1"/>
  <c r="G93" i="1"/>
  <c r="G90" i="1"/>
  <c r="G98" i="1" l="1"/>
  <c r="G99" i="1" s="1"/>
  <c r="G50" i="1"/>
  <c r="G100" i="1" l="1"/>
  <c r="G101" i="1" s="1"/>
  <c r="G53" i="1"/>
  <c r="G20" i="1"/>
  <c r="G55" i="1" l="1"/>
  <c r="G23" i="1"/>
  <c r="G25" i="1" s="1"/>
  <c r="G81" i="1"/>
  <c r="G78" i="1"/>
  <c r="G75" i="1"/>
  <c r="G57" i="1" l="1"/>
  <c r="G66" i="1"/>
  <c r="G83" i="1"/>
  <c r="G84" i="1" s="1"/>
  <c r="G85" i="1" l="1"/>
  <c r="G86" i="1" l="1"/>
  <c r="G27" i="1" l="1"/>
  <c r="G41" i="1" s="1"/>
  <c r="G39" i="1"/>
  <c r="G69" i="1" l="1"/>
  <c r="G70" i="1" s="1"/>
  <c r="G71" i="1" l="1"/>
</calcChain>
</file>

<file path=xl/sharedStrings.xml><?xml version="1.0" encoding="utf-8"?>
<sst xmlns="http://schemas.openxmlformats.org/spreadsheetml/2006/main" count="117" uniqueCount="52">
  <si>
    <t>Bieter:</t>
  </si>
  <si>
    <t>Honorarsatz:</t>
  </si>
  <si>
    <t>v.H.</t>
  </si>
  <si>
    <t>Besondere Leistungen: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</si>
  <si>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</si>
  <si>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</si>
  <si>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</si>
  <si>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</si>
  <si>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</si>
  <si>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</si>
  <si>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</si>
  <si>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</si>
  <si>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</si>
  <si>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</si>
  <si>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</si>
  <si>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Honorarsumme netto inkl. NK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</si>
  <si>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</si>
  <si>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</si>
  <si>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</si>
  <si>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</si>
  <si>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t>Mindestsatz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</si>
  <si>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</si>
  <si>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</si>
  <si>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</si>
  <si>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</si>
  <si>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</si>
  <si>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</si>
  <si>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III</t>
  </si>
  <si>
    <t>Grundleistungen Objektplanung Gebäude und Innenräume</t>
  </si>
  <si>
    <t>Grundleistungen Objektplanung Freianlagen</t>
  </si>
  <si>
    <t>keine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</si>
  <si>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</si>
  <si>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</si>
  <si>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</si>
  <si>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</si>
  <si>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t>Stundensätze (netto) Objektplanung Gebäude u. Innenräume:</t>
  </si>
  <si>
    <t>Stundensätze (netto) Objektplanung Freianlagen:</t>
  </si>
  <si>
    <t>1) Auftragnehmer (Ansatz 10 h)</t>
  </si>
  <si>
    <t>2) Mitarbeiter (Dipl.-Ing. / M.sc.) (Ansatz 15 h)</t>
  </si>
  <si>
    <t>3) technische Zeichner und sonstige Mitarbeiter (Ansatz 25 h)</t>
  </si>
  <si>
    <t>Grundhonorar netto, 100% gemäß § 35 HOAI 2021:</t>
  </si>
  <si>
    <t>Grundhonorar netto, 100% gemäß § 40 HOAI 2021:</t>
  </si>
  <si>
    <r>
      <t xml:space="preserve">zzgl. NK </t>
    </r>
    <r>
      <rPr>
        <sz val="11"/>
        <color theme="1"/>
        <rFont val="Arial Narrow"/>
        <family val="2"/>
      </rPr>
      <t>(NK aus GL)</t>
    </r>
  </si>
  <si>
    <r>
      <t>zzgl. NK</t>
    </r>
    <r>
      <rPr>
        <sz val="11"/>
        <color theme="1"/>
        <rFont val="Arial Narrow"/>
        <family val="2"/>
      </rPr>
      <t xml:space="preserve"> (NK aus GL)</t>
    </r>
  </si>
  <si>
    <t>geschätzte anrechenbare Kosten KG 300 (netto):</t>
  </si>
  <si>
    <t>geschätzte anrechenbare Kosten KG 400 (netto):</t>
  </si>
  <si>
    <t>1) in LP 3_ Analyse altern. Varianten / Standortvarianten</t>
  </si>
  <si>
    <t>2) in LP 8: Tätigkeit als verantwortlicher Bauleiter</t>
  </si>
  <si>
    <t>3) Zusammenstellung der Unterlagen für die Fördermittelabrechnung</t>
  </si>
  <si>
    <t xml:space="preserve">    und den Verwendungsnachweis</t>
  </si>
  <si>
    <t>beabsichtigter Leistungsumfang (2-9)</t>
  </si>
  <si>
    <t>beabsichtigter Leistungsumfang (LP 2-8)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</si>
</sst>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u/>
      <sz val="12"/>
      <color rgb="FF00B050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51">
    <xf numFmtId="0" fontId="0" fillId="0" borderId="0" xfId="0"/>
    <xf numFmtId="49" fontId="7" fillId="0" borderId="0" xfId="1" applyNumberFormat="1" applyFont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1" xfId="0" applyNumberFormat="1" applyFont="1" applyBorder="1"/>
    <xf numFmtId="165" fontId="9" fillId="0" borderId="0" xfId="0" applyNumberFormat="1" applyFont="1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165" fontId="14" fillId="0" borderId="15" xfId="0" applyNumberFormat="1" applyFont="1" applyBorder="1"/>
    <xf numFmtId="0" fontId="13" fillId="0" borderId="0" xfId="0" applyFont="1"/>
    <xf numFmtId="0" fontId="12" fillId="0" borderId="21" xfId="0" applyFont="1" applyBorder="1"/>
    <xf numFmtId="0" fontId="13" fillId="0" borderId="22" xfId="0" applyFont="1" applyBorder="1"/>
    <xf numFmtId="165" fontId="14" fillId="0" borderId="16" xfId="0" applyNumberFormat="1" applyFont="1" applyBorder="1"/>
    <xf numFmtId="0" fontId="12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165" fontId="14" fillId="0" borderId="17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4" fontId="4" fillId="0" borderId="1" xfId="0" applyNumberFormat="1" applyFont="1" applyBorder="1" applyProtection="1">
      <protection locked="0"/>
    </xf>
    <xf numFmtId="4" fontId="4" fillId="0" borderId="1" xfId="0" applyNumberFormat="1" applyFont="1" applyBorder="1"/>
    <xf numFmtId="0" fontId="15" fillId="0" borderId="0" xfId="0" applyFont="1" applyAlignment="1">
      <alignment vertical="center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2" fontId="16" fillId="0" borderId="0" xfId="0" applyNumberFormat="1" applyFont="1" applyFill="1" applyAlignment="1">
      <alignment horizontal="center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topLeftCell="A40" zoomScaleNormal="100" zoomScaleSheetLayoutView="100" workbookViewId="0">
      <selection activeCell="J66" sqref="J66"/>
    </sheetView>
  </sheetViews>
  <sheetFormatPr baseColWidth="10" defaultRowHeight="16.5" outlineLevelRow="1" x14ac:dyDescent="0.3"/>
  <cols>
    <col min="1" max="1" width="16.28515625" style="2" customWidth="1"/>
    <col min="2" max="2" width="3.140625" style="2" customWidth="1"/>
    <col min="3" max="3" width="21" style="2" bestFit="1" customWidth="1"/>
    <col min="4" max="4" width="1.42578125" style="2" customWidth="1"/>
    <col min="5" max="5" width="20.42578125" style="2" customWidth="1"/>
    <col min="6" max="6" width="5.28515625" style="2" bestFit="1" customWidth="1"/>
    <col min="7" max="7" width="15.5703125" style="2" bestFit="1" customWidth="1"/>
    <col min="8" max="8" width="3.85546875" style="2" bestFit="1" customWidth="1"/>
    <col min="9" max="9" width="12.28515625" style="2" bestFit="1" customWidth="1"/>
    <col min="10" max="16384" width="11.42578125" style="2"/>
  </cols>
  <sheetData>
    <row r="1" spans="1:8" ht="46.5" customHeight="1" x14ac:dyDescent="0.3">
      <c r="A1" s="1"/>
      <c r="B1" s="1"/>
      <c r="C1" s="1"/>
      <c r="D1" s="1"/>
      <c r="E1" s="1"/>
      <c r="F1" s="1"/>
    </row>
    <row r="2" spans="1:8" ht="35.25" customHeight="1" x14ac:dyDescent="0.3">
      <c r="A2" s="36" t="s">
        <v>18</v>
      </c>
      <c r="B2" s="37"/>
      <c r="C2" s="37"/>
      <c r="D2" s="37"/>
      <c r="E2" s="37"/>
      <c r="F2" s="37"/>
      <c r="G2" s="37"/>
      <c r="H2" s="37"/>
    </row>
    <row r="3" spans="1:8" ht="30.75" customHeight="1" x14ac:dyDescent="0.3">
      <c r="A3" s="36" t="s">
        <v>19</v>
      </c>
      <c r="B3" s="36"/>
      <c r="C3" s="36"/>
      <c r="D3" s="36"/>
      <c r="E3" s="36"/>
      <c r="F3" s="36"/>
      <c r="G3" s="36"/>
      <c r="H3" s="36"/>
    </row>
    <row r="5" spans="1:8" ht="22.5" customHeight="1" x14ac:dyDescent="0.3">
      <c r="A5" s="2" t="s">
        <v>0</v>
      </c>
      <c r="C5" s="41"/>
      <c r="D5" s="42"/>
      <c r="E5" s="42"/>
      <c r="F5" s="42"/>
      <c r="G5" s="43"/>
    </row>
    <row r="6" spans="1:8" ht="22.5" customHeight="1" x14ac:dyDescent="0.3">
      <c r="C6" s="44"/>
      <c r="D6" s="45"/>
      <c r="E6" s="45"/>
      <c r="F6" s="45"/>
      <c r="G6" s="46"/>
    </row>
    <row r="7" spans="1:8" ht="22.5" customHeight="1" x14ac:dyDescent="0.3">
      <c r="C7" s="32"/>
      <c r="D7" s="33"/>
      <c r="E7" s="33"/>
      <c r="F7" s="33"/>
      <c r="G7" s="34"/>
    </row>
    <row r="8" spans="1:8" ht="22.5" customHeight="1" x14ac:dyDescent="0.3">
      <c r="C8" s="44"/>
      <c r="D8" s="45"/>
      <c r="E8" s="45"/>
      <c r="F8" s="45"/>
      <c r="G8" s="46"/>
    </row>
    <row r="9" spans="1:8" ht="22.5" customHeight="1" x14ac:dyDescent="0.3">
      <c r="C9" s="47"/>
      <c r="D9" s="48"/>
      <c r="E9" s="48"/>
      <c r="F9" s="48"/>
      <c r="G9" s="49"/>
    </row>
    <row r="12" spans="1:8" ht="20.100000000000001" customHeight="1" x14ac:dyDescent="0.3">
      <c r="A12" s="13" t="s">
        <v>28</v>
      </c>
    </row>
    <row r="13" spans="1:8" x14ac:dyDescent="0.3">
      <c r="A13" s="5" t="s">
        <v>44</v>
      </c>
      <c r="G13" s="9">
        <v>876487.5</v>
      </c>
      <c r="H13" s="2" t="s">
        <v>5</v>
      </c>
    </row>
    <row r="14" spans="1:8" x14ac:dyDescent="0.3">
      <c r="A14" s="5" t="s">
        <v>45</v>
      </c>
      <c r="G14" s="9">
        <v>533871.84</v>
      </c>
    </row>
    <row r="15" spans="1:8" x14ac:dyDescent="0.3">
      <c r="A15" s="35" t="s">
        <v>40</v>
      </c>
      <c r="G15" s="9">
        <v>141092.85</v>
      </c>
      <c r="H15" s="2" t="s">
        <v>5</v>
      </c>
    </row>
    <row r="16" spans="1:8" x14ac:dyDescent="0.3">
      <c r="A16" s="5" t="s">
        <v>8</v>
      </c>
      <c r="G16" s="28" t="s">
        <v>27</v>
      </c>
    </row>
    <row r="17" spans="1:8" x14ac:dyDescent="0.3">
      <c r="A17" s="5" t="s">
        <v>50</v>
      </c>
      <c r="G17" s="50">
        <v>97.45</v>
      </c>
      <c r="H17" s="2" t="s">
        <v>2</v>
      </c>
    </row>
    <row r="18" spans="1:8" x14ac:dyDescent="0.3">
      <c r="A18" s="5" t="s">
        <v>1</v>
      </c>
      <c r="G18" s="12" t="s">
        <v>20</v>
      </c>
    </row>
    <row r="19" spans="1:8" ht="11.25" customHeight="1" x14ac:dyDescent="0.3">
      <c r="A19" s="5"/>
    </row>
    <row r="20" spans="1:8" x14ac:dyDescent="0.3">
      <c r="A20" s="5" t="s">
        <v>22</v>
      </c>
      <c r="G20" s="9">
        <f>G15*G17/100</f>
        <v>137494.98232500002</v>
      </c>
    </row>
    <row r="21" spans="1:8" ht="11.25" customHeight="1" x14ac:dyDescent="0.3">
      <c r="A21" s="5"/>
    </row>
    <row r="22" spans="1:8" x14ac:dyDescent="0.3">
      <c r="A22" s="11" t="s">
        <v>21</v>
      </c>
      <c r="G22" s="6"/>
      <c r="H22" s="2" t="s">
        <v>2</v>
      </c>
    </row>
    <row r="23" spans="1:8" ht="16.5" customHeight="1" x14ac:dyDescent="0.3">
      <c r="G23" s="30">
        <f>G20*G22/100</f>
        <v>0</v>
      </c>
    </row>
    <row r="24" spans="1:8" ht="11.25" customHeight="1" x14ac:dyDescent="0.3"/>
    <row r="25" spans="1:8" x14ac:dyDescent="0.3">
      <c r="A25" s="5" t="s">
        <v>26</v>
      </c>
      <c r="G25" s="9">
        <f>G20+G23</f>
        <v>137494.98232500002</v>
      </c>
      <c r="H25" s="2" t="s">
        <v>5</v>
      </c>
    </row>
    <row r="26" spans="1:8" x14ac:dyDescent="0.3">
      <c r="A26" s="5" t="s">
        <v>9</v>
      </c>
      <c r="G26" s="6"/>
      <c r="H26" s="2" t="s">
        <v>2</v>
      </c>
    </row>
    <row r="27" spans="1:8" x14ac:dyDescent="0.3">
      <c r="A27" s="5" t="s">
        <v>13</v>
      </c>
      <c r="G27" s="9">
        <f>G25*G26/100</f>
        <v>0</v>
      </c>
      <c r="H27" s="2" t="s">
        <v>5</v>
      </c>
    </row>
    <row r="28" spans="1:8" ht="11.25" customHeight="1" x14ac:dyDescent="0.3"/>
    <row r="29" spans="1:8" ht="20.100000000000001" customHeight="1" x14ac:dyDescent="0.3">
      <c r="A29" s="13" t="s">
        <v>3</v>
      </c>
    </row>
    <row r="30" spans="1:8" x14ac:dyDescent="0.3">
      <c r="A30" s="35" t="s">
        <v>46</v>
      </c>
      <c r="F30" s="14" t="s">
        <v>25</v>
      </c>
      <c r="G30" s="6"/>
      <c r="H30" s="2" t="s">
        <v>5</v>
      </c>
    </row>
    <row r="31" spans="1:8" ht="11.25" customHeight="1" x14ac:dyDescent="0.3"/>
    <row r="32" spans="1:8" x14ac:dyDescent="0.3">
      <c r="A32" s="35" t="s">
        <v>47</v>
      </c>
      <c r="F32" s="14" t="s">
        <v>25</v>
      </c>
      <c r="G32" s="6"/>
      <c r="H32" s="2" t="s">
        <v>5</v>
      </c>
    </row>
    <row r="33" spans="1:8" ht="11.25" customHeight="1" x14ac:dyDescent="0.3">
      <c r="G33" s="4"/>
    </row>
    <row r="34" spans="1:8" x14ac:dyDescent="0.3">
      <c r="A34" s="35" t="s">
        <v>48</v>
      </c>
      <c r="F34" s="14" t="s">
        <v>25</v>
      </c>
      <c r="G34" s="6"/>
      <c r="H34" s="2" t="s">
        <v>5</v>
      </c>
    </row>
    <row r="35" spans="1:8" x14ac:dyDescent="0.3">
      <c r="A35" s="35" t="s">
        <v>49</v>
      </c>
    </row>
    <row r="36" spans="1:8" ht="11.25" customHeight="1" x14ac:dyDescent="0.3"/>
    <row r="37" spans="1:8" x14ac:dyDescent="0.3">
      <c r="A37" s="5" t="s">
        <v>12</v>
      </c>
      <c r="G37" s="9">
        <f>G30+G32+G34</f>
        <v>0</v>
      </c>
      <c r="H37" s="2" t="s">
        <v>5</v>
      </c>
    </row>
    <row r="38" spans="1:8" x14ac:dyDescent="0.3">
      <c r="A38" s="5" t="s">
        <v>10</v>
      </c>
      <c r="G38" s="6"/>
      <c r="H38" s="2" t="s">
        <v>2</v>
      </c>
    </row>
    <row r="39" spans="1:8" x14ac:dyDescent="0.3">
      <c r="A39" s="5" t="s">
        <v>14</v>
      </c>
      <c r="G39" s="9">
        <f>G37*G38/100</f>
        <v>0</v>
      </c>
      <c r="H39" s="2" t="s">
        <v>5</v>
      </c>
    </row>
    <row r="40" spans="1:8" x14ac:dyDescent="0.3">
      <c r="A40" s="5"/>
      <c r="G40" s="10"/>
    </row>
    <row r="41" spans="1:8" x14ac:dyDescent="0.3">
      <c r="A41" s="5" t="s">
        <v>34</v>
      </c>
      <c r="G41" s="9">
        <f>G25+G27+G37+G39</f>
        <v>137494.98232500002</v>
      </c>
      <c r="H41" s="2" t="s">
        <v>5</v>
      </c>
    </row>
    <row r="42" spans="1:8" x14ac:dyDescent="0.3">
      <c r="A42" s="5"/>
      <c r="G42" s="10"/>
    </row>
    <row r="43" spans="1:8" x14ac:dyDescent="0.3">
      <c r="A43" s="31" t="s">
        <v>29</v>
      </c>
    </row>
    <row r="44" spans="1:8" x14ac:dyDescent="0.3">
      <c r="A44" s="5" t="s">
        <v>11</v>
      </c>
      <c r="G44" s="9">
        <v>153247.5</v>
      </c>
      <c r="H44" s="2" t="s">
        <v>5</v>
      </c>
    </row>
    <row r="45" spans="1:8" x14ac:dyDescent="0.3">
      <c r="A45" s="35" t="s">
        <v>41</v>
      </c>
      <c r="G45" s="9">
        <v>29515</v>
      </c>
      <c r="H45" s="2" t="s">
        <v>5</v>
      </c>
    </row>
    <row r="46" spans="1:8" x14ac:dyDescent="0.3">
      <c r="A46" s="5" t="s">
        <v>8</v>
      </c>
      <c r="G46" s="28" t="s">
        <v>27</v>
      </c>
    </row>
    <row r="47" spans="1:8" x14ac:dyDescent="0.3">
      <c r="A47" s="5" t="s">
        <v>51</v>
      </c>
      <c r="G47" s="50">
        <v>96.45</v>
      </c>
      <c r="H47" s="2" t="s">
        <v>2</v>
      </c>
    </row>
    <row r="48" spans="1:8" x14ac:dyDescent="0.3">
      <c r="A48" s="5" t="s">
        <v>1</v>
      </c>
      <c r="G48" s="12" t="s">
        <v>20</v>
      </c>
    </row>
    <row r="49" spans="1:8" ht="11.25" customHeight="1" x14ac:dyDescent="0.3">
      <c r="A49" s="5"/>
    </row>
    <row r="50" spans="1:8" x14ac:dyDescent="0.3">
      <c r="A50" s="5" t="s">
        <v>22</v>
      </c>
      <c r="G50" s="9">
        <f>G45*G47/100</f>
        <v>28467.217499999999</v>
      </c>
    </row>
    <row r="51" spans="1:8" ht="11.25" customHeight="1" x14ac:dyDescent="0.3">
      <c r="A51" s="5"/>
    </row>
    <row r="52" spans="1:8" x14ac:dyDescent="0.3">
      <c r="A52" s="11" t="s">
        <v>21</v>
      </c>
      <c r="G52" s="6">
        <v>0</v>
      </c>
      <c r="H52" s="2" t="s">
        <v>2</v>
      </c>
    </row>
    <row r="53" spans="1:8" ht="16.5" customHeight="1" x14ac:dyDescent="0.3">
      <c r="G53" s="30">
        <f>G50*G52/100</f>
        <v>0</v>
      </c>
    </row>
    <row r="55" spans="1:8" x14ac:dyDescent="0.3">
      <c r="A55" s="5" t="s">
        <v>26</v>
      </c>
      <c r="G55" s="9">
        <f>G50+G53</f>
        <v>28467.217499999999</v>
      </c>
      <c r="H55" s="2" t="s">
        <v>5</v>
      </c>
    </row>
    <row r="56" spans="1:8" x14ac:dyDescent="0.3">
      <c r="A56" s="5" t="s">
        <v>9</v>
      </c>
      <c r="G56" s="6"/>
      <c r="H56" s="2" t="s">
        <v>2</v>
      </c>
    </row>
    <row r="57" spans="1:8" x14ac:dyDescent="0.3">
      <c r="A57" s="5" t="s">
        <v>13</v>
      </c>
      <c r="G57" s="9">
        <f>G55*G56/100</f>
        <v>0</v>
      </c>
      <c r="H57" s="2" t="s">
        <v>5</v>
      </c>
    </row>
    <row r="59" spans="1:8" x14ac:dyDescent="0.3">
      <c r="A59" s="31" t="s">
        <v>3</v>
      </c>
    </row>
    <row r="60" spans="1:8" x14ac:dyDescent="0.3">
      <c r="A60" s="27" t="s">
        <v>30</v>
      </c>
    </row>
    <row r="61" spans="1:8" ht="8.25" customHeight="1" x14ac:dyDescent="0.3">
      <c r="A61" s="27"/>
    </row>
    <row r="62" spans="1:8" hidden="1" outlineLevel="1" x14ac:dyDescent="0.3">
      <c r="A62" s="5" t="s">
        <v>12</v>
      </c>
      <c r="G62" s="9"/>
      <c r="H62" s="2" t="s">
        <v>5</v>
      </c>
    </row>
    <row r="63" spans="1:8" hidden="1" outlineLevel="1" x14ac:dyDescent="0.3">
      <c r="A63" s="5" t="s">
        <v>10</v>
      </c>
      <c r="G63" s="29"/>
      <c r="H63" s="2" t="s">
        <v>2</v>
      </c>
    </row>
    <row r="64" spans="1:8" hidden="1" outlineLevel="1" x14ac:dyDescent="0.3">
      <c r="A64" s="5" t="s">
        <v>14</v>
      </c>
      <c r="G64" s="9"/>
      <c r="H64" s="2" t="s">
        <v>5</v>
      </c>
    </row>
    <row r="65" spans="1:9" collapsed="1" x14ac:dyDescent="0.3">
      <c r="A65" s="5"/>
      <c r="G65" s="10"/>
    </row>
    <row r="66" spans="1:9" x14ac:dyDescent="0.3">
      <c r="A66" s="5" t="s">
        <v>34</v>
      </c>
      <c r="G66" s="9">
        <f>G55+G57+G62+G64</f>
        <v>28467.217499999999</v>
      </c>
      <c r="H66" s="2" t="s">
        <v>5</v>
      </c>
    </row>
    <row r="67" spans="1:9" x14ac:dyDescent="0.3">
      <c r="A67" s="5"/>
      <c r="G67" s="10"/>
    </row>
    <row r="68" spans="1:9" ht="17.25" thickBot="1" x14ac:dyDescent="0.35">
      <c r="A68" s="5"/>
      <c r="G68" s="10"/>
    </row>
    <row r="69" spans="1:9" s="19" customFormat="1" ht="21" customHeight="1" x14ac:dyDescent="0.3">
      <c r="A69" s="15" t="s">
        <v>15</v>
      </c>
      <c r="B69" s="16"/>
      <c r="C69" s="16"/>
      <c r="D69" s="16"/>
      <c r="E69" s="16"/>
      <c r="F69" s="17"/>
      <c r="G69" s="18">
        <f>G25+G27+G37+G39+G55+G57</f>
        <v>165962.19982500002</v>
      </c>
      <c r="H69" s="19" t="s">
        <v>5</v>
      </c>
      <c r="I69" s="2"/>
    </row>
    <row r="70" spans="1:9" s="19" customFormat="1" ht="21" customHeight="1" x14ac:dyDescent="0.25">
      <c r="A70" s="20" t="s">
        <v>17</v>
      </c>
      <c r="F70" s="21"/>
      <c r="G70" s="22">
        <f>G69*0.19</f>
        <v>31532.817966750004</v>
      </c>
      <c r="H70" s="19" t="s">
        <v>5</v>
      </c>
    </row>
    <row r="71" spans="1:9" s="19" customFormat="1" ht="21" customHeight="1" thickBot="1" x14ac:dyDescent="0.3">
      <c r="A71" s="23" t="s">
        <v>16</v>
      </c>
      <c r="B71" s="24"/>
      <c r="C71" s="24"/>
      <c r="D71" s="24"/>
      <c r="E71" s="24"/>
      <c r="F71" s="25"/>
      <c r="G71" s="26">
        <f>G69+G70</f>
        <v>197495.01779175003</v>
      </c>
      <c r="H71" s="19" t="s">
        <v>5</v>
      </c>
    </row>
    <row r="72" spans="1:9" x14ac:dyDescent="0.3">
      <c r="A72" s="5"/>
      <c r="G72" s="10"/>
    </row>
    <row r="73" spans="1:9" ht="20.100000000000001" customHeight="1" x14ac:dyDescent="0.3">
      <c r="A73" s="13" t="s">
        <v>35</v>
      </c>
    </row>
    <row r="74" spans="1:9" x14ac:dyDescent="0.3">
      <c r="A74" s="27" t="s">
        <v>31</v>
      </c>
      <c r="G74" s="6"/>
      <c r="H74" s="2" t="s">
        <v>4</v>
      </c>
    </row>
    <row r="75" spans="1:9" x14ac:dyDescent="0.3">
      <c r="A75" s="11"/>
      <c r="G75" s="9">
        <f>15*G74</f>
        <v>0</v>
      </c>
      <c r="H75" s="2" t="s">
        <v>5</v>
      </c>
    </row>
    <row r="76" spans="1:9" ht="9" customHeight="1" x14ac:dyDescent="0.3"/>
    <row r="77" spans="1:9" x14ac:dyDescent="0.3">
      <c r="A77" s="27" t="s">
        <v>32</v>
      </c>
      <c r="G77" s="6"/>
      <c r="H77" s="2" t="s">
        <v>4</v>
      </c>
    </row>
    <row r="78" spans="1:9" x14ac:dyDescent="0.3">
      <c r="A78" s="11"/>
      <c r="G78" s="9">
        <f>20*G77</f>
        <v>0</v>
      </c>
      <c r="H78" s="2" t="s">
        <v>5</v>
      </c>
    </row>
    <row r="79" spans="1:9" ht="9" customHeight="1" x14ac:dyDescent="0.3"/>
    <row r="80" spans="1:9" x14ac:dyDescent="0.3">
      <c r="A80" s="27" t="s">
        <v>33</v>
      </c>
      <c r="G80" s="6"/>
      <c r="H80" s="2" t="s">
        <v>4</v>
      </c>
    </row>
    <row r="81" spans="1:8" x14ac:dyDescent="0.3">
      <c r="G81" s="9">
        <f>30*G80</f>
        <v>0</v>
      </c>
      <c r="H81" s="2" t="s">
        <v>5</v>
      </c>
    </row>
    <row r="82" spans="1:8" x14ac:dyDescent="0.3">
      <c r="A82" s="5"/>
      <c r="G82" s="10"/>
    </row>
    <row r="83" spans="1:8" x14ac:dyDescent="0.3">
      <c r="A83" s="5" t="s">
        <v>23</v>
      </c>
      <c r="G83" s="9">
        <f>G75+G78+G81</f>
        <v>0</v>
      </c>
      <c r="H83" s="2" t="s">
        <v>5</v>
      </c>
    </row>
    <row r="84" spans="1:8" x14ac:dyDescent="0.3">
      <c r="A84" s="5" t="s">
        <v>42</v>
      </c>
      <c r="G84" s="9">
        <f>G26/100*G83</f>
        <v>0</v>
      </c>
      <c r="H84" s="2" t="s">
        <v>5</v>
      </c>
    </row>
    <row r="85" spans="1:8" x14ac:dyDescent="0.3">
      <c r="A85" s="5" t="s">
        <v>17</v>
      </c>
      <c r="G85" s="9">
        <f>0.19*(G83+G84)</f>
        <v>0</v>
      </c>
      <c r="H85" s="2" t="s">
        <v>5</v>
      </c>
    </row>
    <row r="86" spans="1:8" x14ac:dyDescent="0.3">
      <c r="A86" s="5" t="s">
        <v>24</v>
      </c>
      <c r="G86" s="9">
        <f>G83+G84+G85</f>
        <v>0</v>
      </c>
      <c r="H86" s="2" t="s">
        <v>5</v>
      </c>
    </row>
    <row r="87" spans="1:8" x14ac:dyDescent="0.3">
      <c r="A87" s="5"/>
      <c r="G87" s="10"/>
    </row>
    <row r="88" spans="1:8" x14ac:dyDescent="0.3">
      <c r="A88" s="31" t="s">
        <v>36</v>
      </c>
    </row>
    <row r="89" spans="1:8" x14ac:dyDescent="0.3">
      <c r="A89" s="27" t="s">
        <v>37</v>
      </c>
      <c r="G89" s="6"/>
      <c r="H89" s="2" t="s">
        <v>4</v>
      </c>
    </row>
    <row r="90" spans="1:8" x14ac:dyDescent="0.3">
      <c r="A90" s="11"/>
      <c r="G90" s="9">
        <f>15*G89</f>
        <v>0</v>
      </c>
      <c r="H90" s="2" t="s">
        <v>5</v>
      </c>
    </row>
    <row r="91" spans="1:8" ht="9" customHeight="1" x14ac:dyDescent="0.3"/>
    <row r="92" spans="1:8" x14ac:dyDescent="0.3">
      <c r="A92" s="27" t="s">
        <v>38</v>
      </c>
      <c r="G92" s="6"/>
      <c r="H92" s="2" t="s">
        <v>4</v>
      </c>
    </row>
    <row r="93" spans="1:8" x14ac:dyDescent="0.3">
      <c r="A93" s="11"/>
      <c r="G93" s="9">
        <f>20*G92</f>
        <v>0</v>
      </c>
      <c r="H93" s="2" t="s">
        <v>5</v>
      </c>
    </row>
    <row r="94" spans="1:8" ht="9" customHeight="1" x14ac:dyDescent="0.3"/>
    <row r="95" spans="1:8" x14ac:dyDescent="0.3">
      <c r="A95" s="27" t="s">
        <v>39</v>
      </c>
      <c r="G95" s="6"/>
      <c r="H95" s="2" t="s">
        <v>4</v>
      </c>
    </row>
    <row r="96" spans="1:8" x14ac:dyDescent="0.3">
      <c r="G96" s="9">
        <f>30*G95</f>
        <v>0</v>
      </c>
      <c r="H96" s="2" t="s">
        <v>5</v>
      </c>
    </row>
    <row r="97" spans="1:8" x14ac:dyDescent="0.3">
      <c r="A97" s="5"/>
      <c r="G97" s="10"/>
    </row>
    <row r="98" spans="1:8" x14ac:dyDescent="0.3">
      <c r="A98" s="5" t="s">
        <v>23</v>
      </c>
      <c r="G98" s="9">
        <f>G90+G93+G96</f>
        <v>0</v>
      </c>
      <c r="H98" s="2" t="s">
        <v>5</v>
      </c>
    </row>
    <row r="99" spans="1:8" x14ac:dyDescent="0.3">
      <c r="A99" s="5" t="s">
        <v>43</v>
      </c>
      <c r="G99" s="9">
        <f>G56/100*G98</f>
        <v>0</v>
      </c>
      <c r="H99" s="2" t="s">
        <v>5</v>
      </c>
    </row>
    <row r="100" spans="1:8" x14ac:dyDescent="0.3">
      <c r="A100" s="5" t="s">
        <v>17</v>
      </c>
      <c r="G100" s="9">
        <f>0.19*(G98+G99)</f>
        <v>0</v>
      </c>
      <c r="H100" s="2" t="s">
        <v>5</v>
      </c>
    </row>
    <row r="101" spans="1:8" x14ac:dyDescent="0.3">
      <c r="A101" s="5" t="s">
        <v>24</v>
      </c>
      <c r="G101" s="9">
        <f>G98+G99+G100</f>
        <v>0</v>
      </c>
      <c r="H101" s="2" t="s">
        <v>5</v>
      </c>
    </row>
    <row r="102" spans="1:8" x14ac:dyDescent="0.3">
      <c r="A102" s="5"/>
      <c r="G102" s="10"/>
    </row>
    <row r="103" spans="1:8" x14ac:dyDescent="0.3">
      <c r="C103" s="4"/>
    </row>
    <row r="104" spans="1:8" ht="56.25" customHeight="1" x14ac:dyDescent="0.3">
      <c r="A104" s="7"/>
      <c r="B104" s="8"/>
      <c r="C104" s="38"/>
      <c r="D104" s="39"/>
      <c r="E104" s="39"/>
      <c r="F104" s="39"/>
      <c r="G104" s="39"/>
      <c r="H104" s="40"/>
    </row>
    <row r="105" spans="1:8" x14ac:dyDescent="0.3">
      <c r="A105" s="3" t="s">
        <v>6</v>
      </c>
      <c r="B105" s="3"/>
      <c r="C105" s="3" t="s">
        <v>7</v>
      </c>
    </row>
  </sheetData>
  <sheetProtection algorithmName="SHA-512" hashValue="vz/QAPwK7o41UjtpOyx9QTyM2OA+/lloELeRrrR2SxK/fkDMCn1+gtMLI0tl2S5pN5WNSBy7KTULFtQUzdGVlw==" saltValue="7rMuRLugP1hC2najc5VQCg==" spinCount="100000" sheet="1" objects="1" scenarios="1"/>
  <mergeCells count="7">
    <mergeCell ref="A2:H2"/>
    <mergeCell ref="A3:H3"/>
    <mergeCell ref="C104:H104"/>
    <mergeCell ref="C5:G5"/>
    <mergeCell ref="C6:G6"/>
    <mergeCell ref="C8:G8"/>
    <mergeCell ref="C9:G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&amp;L&amp;"Arial Narrow,Standard"&amp;10Grundschule Neundorf - Neubau Turnraum
offenes Verfahren gem. § 15 VgV
Objektplanung Gebäude und Innenräume und Objektplanung Freianlagen &amp;R&amp;"Arial Narrow,Standard"&amp;10Honorarformblatt</oddHeader>
    <oddFooter>&amp;C&amp;"Arial Narrow,Standard"&amp;10Seite &amp;P/&amp;N</oddFooter>
  </headerFooter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Helgrid</cp:lastModifiedBy>
  <cp:lastPrinted>2024-08-20T08:32:35Z</cp:lastPrinted>
  <dcterms:created xsi:type="dcterms:W3CDTF">2019-06-19T12:17:42Z</dcterms:created>
  <dcterms:modified xsi:type="dcterms:W3CDTF">2024-08-20T08:33:52Z</dcterms:modified>
</cp:coreProperties>
</file>