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43_VgV_Kita_Luis_Fürnberg_Str_Lpz\4_Angebotsphase\4.1_Aufforderung-zur-Angebotsabgabe\P243-2_Angebotsaufforderung\"/>
    </mc:Choice>
  </mc:AlternateContent>
  <xr:revisionPtr revIDLastSave="0" documentId="8_{808D488F-3EE8-4FB1-AEED-2E7F36AB2A4B}" xr6:coauthVersionLast="47" xr6:coauthVersionMax="47" xr10:uidLastSave="{00000000-0000-0000-0000-000000000000}"/>
  <bookViews>
    <workbookView xWindow="0" yWindow="0" windowWidth="14400" windowHeight="15750" tabRatio="296" xr2:uid="{00000000-000D-0000-FFFF-FFFF00000000}"/>
  </bookViews>
  <sheets>
    <sheet name="Honorardatenblatt" sheetId="1" r:id="rId1"/>
  </sheets>
  <definedNames>
    <definedName name="_xlnm.Print_Area" localSheetId="0">Honorardatenblatt!$A$1:$F$49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17" i="1"/>
  <c r="F16" i="1"/>
  <c r="F15" i="1"/>
  <c r="F14" i="1"/>
  <c r="F13" i="1"/>
  <c r="F12" i="1"/>
  <c r="D30" i="1"/>
  <c r="D29" i="1"/>
  <c r="D28" i="1"/>
  <c r="D27" i="1"/>
  <c r="D26" i="1"/>
  <c r="D25" i="1"/>
  <c r="D24" i="1"/>
  <c r="D17" i="1"/>
  <c r="D16" i="1"/>
  <c r="D15" i="1"/>
  <c r="D14" i="1"/>
  <c r="D13" i="1"/>
  <c r="D12" i="1"/>
  <c r="E36" i="1"/>
  <c r="F30" i="1" l="1"/>
  <c r="F31" i="1" s="1"/>
  <c r="F18" i="1"/>
  <c r="F19" i="1" s="1"/>
  <c r="D18" i="1"/>
  <c r="F20" i="1" l="1"/>
  <c r="F43" i="1" s="1"/>
  <c r="F44" i="1" l="1"/>
  <c r="F45" i="1" s="1"/>
  <c r="F46" i="1" l="1"/>
  <c r="F47" i="1" s="1"/>
</calcChain>
</file>

<file path=xl/sharedStrings.xml><?xml version="1.0" encoding="utf-8"?>
<sst xmlns="http://schemas.openxmlformats.org/spreadsheetml/2006/main" count="79" uniqueCount="61">
  <si>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</si>
  <si>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</si>
  <si>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</si>
  <si>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</si>
  <si>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</si>
  <si>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</si>
  <si>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</si>
  <si>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</si>
  <si>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</si>
  <si>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</si>
  <si>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</si>
  <si>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</si>
  <si>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</si>
  <si>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</si>
  <si>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</si>
  <si>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</si>
  <si>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</si>
  <si>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</si>
  <si>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</si>
  <si>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</si>
  <si>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</si>
  <si>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B.3.</t>
  </si>
  <si>
    <t>Stundensätze gemäß Vertrag §7 (9)</t>
  </si>
  <si>
    <t>C.3.</t>
  </si>
  <si>
    <t>C.4.</t>
  </si>
  <si>
    <t>C.5.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</si>
  <si>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</si>
  <si>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</si>
  <si>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</si>
  <si>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</si>
  <si>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</si>
  <si>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davon Leistungsphase 3   (15 %)</t>
  </si>
  <si>
    <t xml:space="preserve">Zusammenfassung </t>
  </si>
  <si>
    <t>Umbauzuschlag</t>
  </si>
  <si>
    <t>Summe Honorare Besondere Leistungen:</t>
  </si>
  <si>
    <t>Pauschalfestpreis:</t>
  </si>
  <si>
    <t>Technische Zeichner und sonstige Mitarbeiter</t>
  </si>
  <si>
    <t>davon Leistungsphase 1   (  3 %)</t>
  </si>
  <si>
    <t>davon Leistungsphase 2   (10 %)</t>
  </si>
  <si>
    <t>davon Leistungsphase 4   (30 %)</t>
  </si>
  <si>
    <t>davon Leistungsphase 5   (40 %)</t>
  </si>
  <si>
    <t>davon Leistungsphase 6   (  2 %)</t>
  </si>
  <si>
    <t>Tragwerksplanung</t>
  </si>
  <si>
    <t xml:space="preserve">Honorar Besondere Leistungen Tragwerksplanung gemäß Vertrag § 3 (2.3): </t>
  </si>
  <si>
    <t>den Mitarbeiter / Dipl.Ing.</t>
  </si>
  <si>
    <t xml:space="preserve">Summe Grundleistungen LPH 1 - 6  (100 %)              </t>
  </si>
  <si>
    <t>Modernisierung und Erweiterung der Kita in der Louis-Fürnberg-Str. 19 in Leipzig 
Los 2 - Vergabe der Tragwerksplanung</t>
  </si>
  <si>
    <t>LPH 4 - Nachweise zum konstruktiven Brandschutz, soweit erforderlich
unter Berücksichtigung der Temperatur (Heißbemessung) für Gebäudeteil A</t>
  </si>
  <si>
    <t>LPH 8 - Ingenieurtechnische Kontrolle der Ausführung des Tragwerks auf Übereinstimmung mit den geprüften statischen Unterlagen für Gebäudeteil A+B</t>
  </si>
  <si>
    <t>LPH 8 - Mitwirken bei der Überwachung der Ausführung der Tragwerkseingriffe bei Umbauten und Modernisierungen für Gebäudeteil A+B</t>
  </si>
  <si>
    <t>Honorar Grundleistungen Tragwerksplanung Gebäudeteil A</t>
  </si>
  <si>
    <t xml:space="preserve">Summe Grundleistungen Gebäudeteil B        </t>
  </si>
  <si>
    <t xml:space="preserve">Summe Grundleistungen inkl. Umbauzuschlag Gebäudeteil A       </t>
  </si>
  <si>
    <t>Gesamthonorar ohne Nebenkosten (A.1.-A.3.)</t>
  </si>
  <si>
    <t>A.3.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</si>
  <si>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73.342,21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941.574,39 Euro netto, bei 100% Leistungsumfang für LP 1-6)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</si>
  <si>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48.988,97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564.944,64 Euro netto, bei 100% Leistungsumfang für LP 1-6)</t>
    </r>
    <r>
      <rPr>
        <sz val="10"/>
        <rFont val="Arial"/>
        <family val="2"/>
      </rPr>
      <t xml:space="preserve">
</t>
    </r>
  </si>
  <si>
    <t>Honorar Grundleistungen Tragwerksplanung Gebäudeteil B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</si>
  <si>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21.08.2024)</t>
    </r>
  </si>
  <si>
    <t>Finales Honorarangebot des Büros  (Angabe Name+Adresse):</t>
  </si>
  <si>
    <r>
      <rPr>
        <u/>
        <sz val="10"/>
        <rFont val="Arial"/>
        <family val="2"/>
      </rPr>
      <t>Grundlagen finales Honorarangebot:</t>
    </r>
    <r>
      <rPr>
        <sz val="10"/>
        <rFont val="Arial"/>
        <family val="2"/>
      </rPr>
      <t xml:space="preserve"> 
siehe Vertragsentwurf und Projektbeschreibung des AG, evtl. Bieterinformationen, Protokoll Vergabeverhandlung
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</si>
</sst>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3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showRuler="0" topLeftCell="A12" zoomScaleNormal="100" workbookViewId="0">
      <selection activeCell="E12" sqref="E12"/>
    </sheetView>
  </sheetViews>
  <sheetFormatPr baseColWidth="10" defaultColWidth="11.42578125" defaultRowHeight="12.75" x14ac:dyDescent="0.2"/>
  <cols>
    <col min="1" max="1" width="7" style="13" bestFit="1" customWidth="1"/>
    <col min="2" max="2" width="42" style="13" customWidth="1"/>
    <col min="3" max="3" width="22.7109375" style="13" customWidth="1"/>
    <col min="4" max="4" width="13.85546875" style="13" customWidth="1"/>
    <col min="5" max="5" width="14.5703125" style="13" customWidth="1"/>
    <col min="6" max="6" width="16.28515625" style="13" customWidth="1"/>
    <col min="7" max="7" width="6.42578125" style="13" customWidth="1"/>
    <col min="8" max="8" width="11.42578125" style="13"/>
    <col min="9" max="9" width="11.7109375" style="13" bestFit="1" customWidth="1"/>
    <col min="10" max="16384" width="11.42578125" style="13"/>
  </cols>
  <sheetData>
    <row r="1" spans="1:9" s="5" customFormat="1" ht="39.75" customHeight="1" x14ac:dyDescent="0.25">
      <c r="A1" s="100" t="s">
        <v>46</v>
      </c>
      <c r="B1" s="101"/>
      <c r="C1" s="101"/>
      <c r="D1" s="101"/>
      <c r="E1" s="99" t="s">
        <v>58</v>
      </c>
      <c r="F1" s="99"/>
    </row>
    <row r="2" spans="1:9" s="6" customFormat="1" ht="8.25" customHeight="1" x14ac:dyDescent="0.2">
      <c r="A2" s="101"/>
      <c r="B2" s="101"/>
      <c r="C2" s="101"/>
      <c r="D2" s="101"/>
      <c r="E2" s="40"/>
      <c r="F2" s="41"/>
    </row>
    <row r="3" spans="1:9" s="6" customFormat="1" ht="16.5" customHeight="1" thickBot="1" x14ac:dyDescent="0.25">
      <c r="A3" s="40"/>
      <c r="B3" s="40"/>
      <c r="C3" s="110" t="s">
        <v>59</v>
      </c>
      <c r="D3" s="110"/>
      <c r="E3" s="110"/>
      <c r="F3" s="110"/>
    </row>
    <row r="4" spans="1:9" s="7" customFormat="1" ht="41.25" customHeight="1" thickBot="1" x14ac:dyDescent="0.25">
      <c r="A4" s="102" t="s">
        <v>60</v>
      </c>
      <c r="B4" s="103"/>
      <c r="C4" s="107"/>
      <c r="D4" s="108"/>
      <c r="E4" s="108"/>
      <c r="F4" s="109"/>
    </row>
    <row r="5" spans="1:9" s="4" customFormat="1" ht="6" customHeight="1" thickBot="1" x14ac:dyDescent="0.25">
      <c r="A5" s="8"/>
      <c r="B5" s="9"/>
      <c r="C5" s="9"/>
      <c r="D5" s="9"/>
      <c r="E5" s="9"/>
      <c r="F5" s="42"/>
    </row>
    <row r="6" spans="1:9" s="4" customFormat="1" ht="13.5" thickBot="1" x14ac:dyDescent="0.25">
      <c r="A6" s="104" t="s">
        <v>3</v>
      </c>
      <c r="B6" s="105"/>
      <c r="C6" s="105"/>
      <c r="D6" s="105"/>
      <c r="E6" s="105"/>
      <c r="F6" s="106"/>
    </row>
    <row r="7" spans="1:9" s="4" customFormat="1" ht="6" customHeight="1" thickBot="1" x14ac:dyDescent="0.25">
      <c r="A7" s="43"/>
      <c r="B7" s="43"/>
      <c r="C7" s="43"/>
      <c r="D7" s="43"/>
      <c r="E7" s="43"/>
      <c r="F7" s="43"/>
    </row>
    <row r="8" spans="1:9" s="10" customFormat="1" ht="15" customHeight="1" x14ac:dyDescent="0.2">
      <c r="A8" s="30" t="s">
        <v>17</v>
      </c>
      <c r="B8" s="60" t="s">
        <v>42</v>
      </c>
      <c r="C8" s="61"/>
      <c r="D8" s="61"/>
      <c r="E8" s="61"/>
      <c r="F8" s="62"/>
      <c r="G8" s="3"/>
    </row>
    <row r="9" spans="1:9" s="23" customFormat="1" ht="15" customHeight="1" x14ac:dyDescent="0.2">
      <c r="A9" s="51" t="s">
        <v>12</v>
      </c>
      <c r="B9" s="52" t="s">
        <v>50</v>
      </c>
      <c r="C9" s="53"/>
      <c r="D9" s="53"/>
      <c r="E9" s="53"/>
      <c r="F9" s="63"/>
    </row>
    <row r="10" spans="1:9" s="23" customFormat="1" ht="21" customHeight="1" x14ac:dyDescent="0.2">
      <c r="A10" s="31" t="s">
        <v>9</v>
      </c>
      <c r="B10" s="73" t="s">
        <v>0</v>
      </c>
      <c r="C10" s="74"/>
      <c r="D10" s="49" t="s">
        <v>2</v>
      </c>
      <c r="E10" s="49" t="s">
        <v>5</v>
      </c>
      <c r="F10" s="50" t="s">
        <v>1</v>
      </c>
    </row>
    <row r="11" spans="1:9" s="11" customFormat="1" ht="54.75" customHeight="1" x14ac:dyDescent="0.2">
      <c r="A11" s="38"/>
      <c r="B11" s="75" t="s">
        <v>55</v>
      </c>
      <c r="C11" s="76"/>
      <c r="D11" s="64">
        <v>73342.210000000006</v>
      </c>
      <c r="E11" s="36" t="s">
        <v>26</v>
      </c>
      <c r="F11" s="14"/>
      <c r="I11" s="44"/>
    </row>
    <row r="12" spans="1:9" s="4" customFormat="1" ht="15" customHeight="1" x14ac:dyDescent="0.2">
      <c r="A12" s="26"/>
      <c r="B12" s="48" t="s">
        <v>37</v>
      </c>
      <c r="C12" s="47"/>
      <c r="D12" s="1">
        <f>(0.03*D$11)</f>
        <v>2200.2663000000002</v>
      </c>
      <c r="E12" s="15"/>
      <c r="F12" s="14">
        <f t="shared" ref="F12:F17" si="0">($D12*E12)</f>
        <v>0</v>
      </c>
    </row>
    <row r="13" spans="1:9" s="4" customFormat="1" ht="15" customHeight="1" x14ac:dyDescent="0.2">
      <c r="A13" s="26"/>
      <c r="B13" s="48" t="s">
        <v>38</v>
      </c>
      <c r="C13" s="47"/>
      <c r="D13" s="1">
        <f>(0.1*D$11)</f>
        <v>7334.2210000000014</v>
      </c>
      <c r="E13" s="15"/>
      <c r="F13" s="14">
        <f t="shared" si="0"/>
        <v>0</v>
      </c>
    </row>
    <row r="14" spans="1:9" s="4" customFormat="1" ht="15" customHeight="1" x14ac:dyDescent="0.2">
      <c r="A14" s="26"/>
      <c r="B14" s="48" t="s">
        <v>31</v>
      </c>
      <c r="C14" s="47"/>
      <c r="D14" s="1">
        <f>(0.15*D$11)</f>
        <v>11001.3315</v>
      </c>
      <c r="E14" s="15"/>
      <c r="F14" s="14">
        <f t="shared" si="0"/>
        <v>0</v>
      </c>
    </row>
    <row r="15" spans="1:9" s="4" customFormat="1" ht="15" customHeight="1" x14ac:dyDescent="0.2">
      <c r="A15" s="26"/>
      <c r="B15" s="48" t="s">
        <v>39</v>
      </c>
      <c r="C15" s="47"/>
      <c r="D15" s="1">
        <f>(0.3*D$11)</f>
        <v>22002.663</v>
      </c>
      <c r="E15" s="15"/>
      <c r="F15" s="14">
        <f t="shared" si="0"/>
        <v>0</v>
      </c>
    </row>
    <row r="16" spans="1:9" s="4" customFormat="1" ht="15" customHeight="1" x14ac:dyDescent="0.2">
      <c r="A16" s="26"/>
      <c r="B16" s="48" t="s">
        <v>40</v>
      </c>
      <c r="C16" s="47"/>
      <c r="D16" s="1">
        <f>(0.4*D$11)</f>
        <v>29336.884000000005</v>
      </c>
      <c r="E16" s="15"/>
      <c r="F16" s="14">
        <f t="shared" si="0"/>
        <v>0</v>
      </c>
    </row>
    <row r="17" spans="1:9" s="4" customFormat="1" ht="15" customHeight="1" x14ac:dyDescent="0.2">
      <c r="A17" s="26"/>
      <c r="B17" s="48" t="s">
        <v>41</v>
      </c>
      <c r="C17" s="47"/>
      <c r="D17" s="1">
        <f>(0.02*D$11)</f>
        <v>1466.8442000000002</v>
      </c>
      <c r="E17" s="15"/>
      <c r="F17" s="14">
        <f t="shared" si="0"/>
        <v>0</v>
      </c>
    </row>
    <row r="18" spans="1:9" s="4" customFormat="1" ht="20.100000000000001" customHeight="1" x14ac:dyDescent="0.2">
      <c r="A18" s="26"/>
      <c r="B18" s="91" t="s">
        <v>45</v>
      </c>
      <c r="C18" s="92"/>
      <c r="D18" s="64">
        <f>SUM(D12:D17)</f>
        <v>73342.210000000006</v>
      </c>
      <c r="E18" s="12"/>
      <c r="F18" s="2">
        <f>SUM(F12:F17)</f>
        <v>0</v>
      </c>
    </row>
    <row r="19" spans="1:9" s="4" customFormat="1" ht="15" customHeight="1" x14ac:dyDescent="0.2">
      <c r="A19" s="26"/>
      <c r="B19" s="45" t="s">
        <v>33</v>
      </c>
      <c r="C19" s="111" t="s">
        <v>11</v>
      </c>
      <c r="D19" s="112"/>
      <c r="E19" s="46"/>
      <c r="F19" s="21">
        <f>ROUND(E19*F18,2)</f>
        <v>0</v>
      </c>
    </row>
    <row r="20" spans="1:9" s="4" customFormat="1" ht="20.100000000000001" customHeight="1" thickBot="1" x14ac:dyDescent="0.25">
      <c r="A20" s="29"/>
      <c r="B20" s="70" t="s">
        <v>52</v>
      </c>
      <c r="C20" s="71"/>
      <c r="D20" s="71"/>
      <c r="E20" s="59"/>
      <c r="F20" s="18">
        <f>SUM(F18:F19)</f>
        <v>0</v>
      </c>
    </row>
    <row r="21" spans="1:9" s="23" customFormat="1" ht="15" customHeight="1" x14ac:dyDescent="0.2">
      <c r="A21" s="51" t="s">
        <v>12</v>
      </c>
      <c r="B21" s="52" t="s">
        <v>57</v>
      </c>
      <c r="C21" s="53"/>
      <c r="D21" s="53"/>
      <c r="E21" s="53"/>
      <c r="F21" s="63"/>
    </row>
    <row r="22" spans="1:9" s="23" customFormat="1" ht="21" customHeight="1" x14ac:dyDescent="0.2">
      <c r="A22" s="31" t="s">
        <v>9</v>
      </c>
      <c r="B22" s="73" t="s">
        <v>0</v>
      </c>
      <c r="C22" s="74"/>
      <c r="D22" s="49" t="s">
        <v>2</v>
      </c>
      <c r="E22" s="49" t="s">
        <v>5</v>
      </c>
      <c r="F22" s="50" t="s">
        <v>1</v>
      </c>
    </row>
    <row r="23" spans="1:9" s="11" customFormat="1" ht="54.75" customHeight="1" x14ac:dyDescent="0.2">
      <c r="A23" s="38"/>
      <c r="B23" s="75" t="s">
        <v>56</v>
      </c>
      <c r="C23" s="76"/>
      <c r="D23" s="64">
        <v>48988.97</v>
      </c>
      <c r="E23" s="36" t="s">
        <v>26</v>
      </c>
      <c r="F23" s="14"/>
      <c r="I23" s="44"/>
    </row>
    <row r="24" spans="1:9" s="4" customFormat="1" ht="15" customHeight="1" x14ac:dyDescent="0.2">
      <c r="A24" s="26"/>
      <c r="B24" s="48" t="s">
        <v>37</v>
      </c>
      <c r="C24" s="47"/>
      <c r="D24" s="1">
        <f>(0.03*D$23)</f>
        <v>1469.6691000000001</v>
      </c>
      <c r="E24" s="15"/>
      <c r="F24" s="14">
        <f t="shared" ref="F24:F29" si="1">($D24*E24)</f>
        <v>0</v>
      </c>
    </row>
    <row r="25" spans="1:9" s="4" customFormat="1" ht="15" customHeight="1" x14ac:dyDescent="0.2">
      <c r="A25" s="26"/>
      <c r="B25" s="48" t="s">
        <v>38</v>
      </c>
      <c r="C25" s="47"/>
      <c r="D25" s="1">
        <f>(0.1*D$23)</f>
        <v>4898.8969999999999</v>
      </c>
      <c r="E25" s="15"/>
      <c r="F25" s="14">
        <f t="shared" si="1"/>
        <v>0</v>
      </c>
    </row>
    <row r="26" spans="1:9" s="4" customFormat="1" ht="15" customHeight="1" x14ac:dyDescent="0.2">
      <c r="A26" s="26"/>
      <c r="B26" s="48" t="s">
        <v>31</v>
      </c>
      <c r="C26" s="47"/>
      <c r="D26" s="1">
        <f>(0.15*D$23)</f>
        <v>7348.3455000000004</v>
      </c>
      <c r="E26" s="15"/>
      <c r="F26" s="14">
        <f t="shared" si="1"/>
        <v>0</v>
      </c>
    </row>
    <row r="27" spans="1:9" s="4" customFormat="1" ht="15" customHeight="1" x14ac:dyDescent="0.2">
      <c r="A27" s="26"/>
      <c r="B27" s="48" t="s">
        <v>39</v>
      </c>
      <c r="C27" s="47"/>
      <c r="D27" s="1">
        <f>(0.3*D$23)</f>
        <v>14696.691000000001</v>
      </c>
      <c r="E27" s="15"/>
      <c r="F27" s="14">
        <f t="shared" si="1"/>
        <v>0</v>
      </c>
    </row>
    <row r="28" spans="1:9" s="4" customFormat="1" ht="15" customHeight="1" x14ac:dyDescent="0.2">
      <c r="A28" s="26"/>
      <c r="B28" s="48" t="s">
        <v>40</v>
      </c>
      <c r="C28" s="47"/>
      <c r="D28" s="1">
        <f>(0.4*D$23)</f>
        <v>19595.588</v>
      </c>
      <c r="E28" s="15"/>
      <c r="F28" s="14">
        <f t="shared" si="1"/>
        <v>0</v>
      </c>
    </row>
    <row r="29" spans="1:9" s="4" customFormat="1" ht="15" customHeight="1" x14ac:dyDescent="0.2">
      <c r="A29" s="26"/>
      <c r="B29" s="48" t="s">
        <v>41</v>
      </c>
      <c r="C29" s="47"/>
      <c r="D29" s="1">
        <f>(0.02*D$23)</f>
        <v>979.77940000000001</v>
      </c>
      <c r="E29" s="15"/>
      <c r="F29" s="14">
        <f t="shared" si="1"/>
        <v>0</v>
      </c>
    </row>
    <row r="30" spans="1:9" s="4" customFormat="1" ht="20.100000000000001" customHeight="1" x14ac:dyDescent="0.2">
      <c r="A30" s="26"/>
      <c r="B30" s="91" t="s">
        <v>45</v>
      </c>
      <c r="C30" s="92"/>
      <c r="D30" s="64">
        <f>SUM(D24:D29)</f>
        <v>48988.97</v>
      </c>
      <c r="E30" s="12"/>
      <c r="F30" s="2">
        <f>SUM(F24:F29)</f>
        <v>0</v>
      </c>
    </row>
    <row r="31" spans="1:9" s="4" customFormat="1" ht="20.100000000000001" customHeight="1" thickBot="1" x14ac:dyDescent="0.25">
      <c r="A31" s="29"/>
      <c r="B31" s="70" t="s">
        <v>51</v>
      </c>
      <c r="C31" s="71"/>
      <c r="D31" s="71"/>
      <c r="E31" s="59"/>
      <c r="F31" s="18">
        <f>SUM(F30:F30)</f>
        <v>0</v>
      </c>
    </row>
    <row r="32" spans="1:9" s="4" customFormat="1" ht="15" customHeight="1" x14ac:dyDescent="0.2">
      <c r="A32" s="56" t="s">
        <v>54</v>
      </c>
      <c r="B32" s="65" t="s">
        <v>43</v>
      </c>
      <c r="C32" s="57"/>
      <c r="D32" s="57"/>
      <c r="E32" s="57"/>
      <c r="F32" s="58" t="s">
        <v>35</v>
      </c>
    </row>
    <row r="33" spans="1:7" s="4" customFormat="1" ht="30" customHeight="1" x14ac:dyDescent="0.2">
      <c r="A33" s="96"/>
      <c r="B33" s="85" t="s">
        <v>47</v>
      </c>
      <c r="C33" s="86"/>
      <c r="D33" s="86"/>
      <c r="E33" s="68"/>
      <c r="F33" s="69"/>
    </row>
    <row r="34" spans="1:7" s="4" customFormat="1" ht="25.5" customHeight="1" x14ac:dyDescent="0.2">
      <c r="A34" s="97"/>
      <c r="B34" s="85" t="s">
        <v>48</v>
      </c>
      <c r="C34" s="86"/>
      <c r="D34" s="86"/>
      <c r="E34" s="68"/>
      <c r="F34" s="69"/>
    </row>
    <row r="35" spans="1:7" s="4" customFormat="1" ht="25.5" customHeight="1" x14ac:dyDescent="0.2">
      <c r="A35" s="97"/>
      <c r="B35" s="85" t="s">
        <v>49</v>
      </c>
      <c r="C35" s="86"/>
      <c r="D35" s="86"/>
      <c r="E35" s="68"/>
      <c r="F35" s="69"/>
    </row>
    <row r="36" spans="1:7" s="4" customFormat="1" ht="20.100000000000001" customHeight="1" thickBot="1" x14ac:dyDescent="0.25">
      <c r="A36" s="98"/>
      <c r="B36" s="70" t="s">
        <v>34</v>
      </c>
      <c r="C36" s="71"/>
      <c r="D36" s="72"/>
      <c r="E36" s="66">
        <f>SUM(E33:F35)</f>
        <v>0</v>
      </c>
      <c r="F36" s="67"/>
    </row>
    <row r="37" spans="1:7" s="10" customFormat="1" ht="15" customHeight="1" x14ac:dyDescent="0.2">
      <c r="A37" s="30" t="s">
        <v>18</v>
      </c>
      <c r="B37" s="60" t="s">
        <v>22</v>
      </c>
      <c r="C37" s="61"/>
      <c r="D37" s="61"/>
      <c r="E37" s="61"/>
      <c r="F37" s="62"/>
      <c r="G37" s="3"/>
    </row>
    <row r="38" spans="1:7" s="23" customFormat="1" ht="16.5" customHeight="1" x14ac:dyDescent="0.2">
      <c r="A38" s="31" t="s">
        <v>9</v>
      </c>
      <c r="B38" s="95" t="s">
        <v>20</v>
      </c>
      <c r="C38" s="93"/>
      <c r="D38" s="32"/>
      <c r="E38" s="93" t="s">
        <v>28</v>
      </c>
      <c r="F38" s="94"/>
    </row>
    <row r="39" spans="1:7" s="4" customFormat="1" ht="24.75" customHeight="1" x14ac:dyDescent="0.2">
      <c r="A39" s="33" t="s">
        <v>13</v>
      </c>
      <c r="B39" s="85" t="s">
        <v>27</v>
      </c>
      <c r="C39" s="86"/>
      <c r="D39" s="27"/>
      <c r="E39" s="87"/>
      <c r="F39" s="88"/>
    </row>
    <row r="40" spans="1:7" s="4" customFormat="1" ht="24.75" customHeight="1" x14ac:dyDescent="0.2">
      <c r="A40" s="33" t="s">
        <v>14</v>
      </c>
      <c r="B40" s="85" t="s">
        <v>44</v>
      </c>
      <c r="C40" s="86"/>
      <c r="D40" s="27"/>
      <c r="E40" s="87"/>
      <c r="F40" s="88"/>
    </row>
    <row r="41" spans="1:7" s="4" customFormat="1" ht="24.75" customHeight="1" thickBot="1" x14ac:dyDescent="0.25">
      <c r="A41" s="29" t="s">
        <v>21</v>
      </c>
      <c r="B41" s="80" t="s">
        <v>36</v>
      </c>
      <c r="C41" s="81"/>
      <c r="D41" s="82"/>
      <c r="E41" s="83"/>
      <c r="F41" s="84"/>
    </row>
    <row r="42" spans="1:7" s="10" customFormat="1" ht="15" customHeight="1" x14ac:dyDescent="0.2">
      <c r="A42" s="30" t="s">
        <v>19</v>
      </c>
      <c r="B42" s="60" t="s">
        <v>32</v>
      </c>
      <c r="C42" s="61"/>
      <c r="D42" s="61"/>
      <c r="E42" s="61"/>
      <c r="F42" s="62"/>
      <c r="G42" s="3"/>
    </row>
    <row r="43" spans="1:7" s="4" customFormat="1" ht="24.75" customHeight="1" x14ac:dyDescent="0.2">
      <c r="A43" s="39" t="s">
        <v>15</v>
      </c>
      <c r="B43" s="91" t="s">
        <v>53</v>
      </c>
      <c r="C43" s="92"/>
      <c r="D43" s="92"/>
      <c r="E43" s="54" t="s">
        <v>6</v>
      </c>
      <c r="F43" s="55">
        <f>F20+E36+F31</f>
        <v>0</v>
      </c>
    </row>
    <row r="44" spans="1:7" s="4" customFormat="1" ht="24.75" customHeight="1" x14ac:dyDescent="0.2">
      <c r="A44" s="25" t="s">
        <v>16</v>
      </c>
      <c r="B44" s="27" t="s">
        <v>10</v>
      </c>
      <c r="C44" s="89" t="s">
        <v>11</v>
      </c>
      <c r="D44" s="90"/>
      <c r="E44" s="28"/>
      <c r="F44" s="21">
        <f>ROUND(E44*F43,2)</f>
        <v>0</v>
      </c>
    </row>
    <row r="45" spans="1:7" s="4" customFormat="1" ht="24.75" customHeight="1" x14ac:dyDescent="0.2">
      <c r="A45" s="33" t="s">
        <v>23</v>
      </c>
      <c r="B45" s="34" t="s">
        <v>8</v>
      </c>
      <c r="C45" s="34"/>
      <c r="D45" s="16"/>
      <c r="E45" s="12" t="s">
        <v>6</v>
      </c>
      <c r="F45" s="2">
        <f>F43+F44</f>
        <v>0</v>
      </c>
    </row>
    <row r="46" spans="1:7" s="4" customFormat="1" ht="24.75" customHeight="1" x14ac:dyDescent="0.2">
      <c r="A46" s="33" t="s">
        <v>24</v>
      </c>
      <c r="B46" s="34" t="s">
        <v>4</v>
      </c>
      <c r="C46" s="34"/>
      <c r="D46" s="19"/>
      <c r="E46" s="22">
        <v>0.19</v>
      </c>
      <c r="F46" s="20">
        <f>ROUND(E46*F45,2)</f>
        <v>0</v>
      </c>
    </row>
    <row r="47" spans="1:7" s="17" customFormat="1" ht="24.75" customHeight="1" thickBot="1" x14ac:dyDescent="0.25">
      <c r="A47" s="37" t="s">
        <v>25</v>
      </c>
      <c r="B47" s="34" t="s">
        <v>8</v>
      </c>
      <c r="C47" s="35"/>
      <c r="D47" s="35"/>
      <c r="E47" s="24" t="s">
        <v>7</v>
      </c>
      <c r="F47" s="18">
        <f>F45+F46</f>
        <v>0</v>
      </c>
    </row>
    <row r="48" spans="1:7" s="10" customFormat="1" ht="15" customHeight="1" x14ac:dyDescent="0.2">
      <c r="A48" s="30" t="s">
        <v>29</v>
      </c>
      <c r="B48" s="60" t="s">
        <v>30</v>
      </c>
      <c r="C48" s="61"/>
      <c r="D48" s="61"/>
      <c r="E48" s="61"/>
      <c r="F48" s="62"/>
      <c r="G48" s="3"/>
    </row>
    <row r="49" spans="1:6" ht="156" customHeight="1" thickBot="1" x14ac:dyDescent="0.25">
      <c r="A49" s="77"/>
      <c r="B49" s="78"/>
      <c r="C49" s="78"/>
      <c r="D49" s="78"/>
      <c r="E49" s="78"/>
      <c r="F49" s="79"/>
    </row>
  </sheetData>
  <sheetProtection algorithmName="SHA-512" hashValue="cWUBwYNqcy3AiWUA1Oyb01RSjY3BRUFuaimeiu9j09aqFxdadr8mgBukYrAkSlqIjR7VaemFxX4vBAtf7g29bQ==" saltValue="bcjgykQGHP3SGXMiCoi0WQ==" spinCount="100000" sheet="1" selectLockedCells="1"/>
  <mergeCells count="35">
    <mergeCell ref="A33:A36"/>
    <mergeCell ref="E1:F1"/>
    <mergeCell ref="A1:D2"/>
    <mergeCell ref="A4:B4"/>
    <mergeCell ref="A6:F6"/>
    <mergeCell ref="C4:F4"/>
    <mergeCell ref="C3:F3"/>
    <mergeCell ref="B10:C10"/>
    <mergeCell ref="B11:C11"/>
    <mergeCell ref="B18:C18"/>
    <mergeCell ref="C19:D19"/>
    <mergeCell ref="B20:D20"/>
    <mergeCell ref="B33:D33"/>
    <mergeCell ref="E33:F33"/>
    <mergeCell ref="E38:F38"/>
    <mergeCell ref="B34:D34"/>
    <mergeCell ref="B35:D35"/>
    <mergeCell ref="E35:F35"/>
    <mergeCell ref="B38:C38"/>
    <mergeCell ref="A49:F49"/>
    <mergeCell ref="B41:D41"/>
    <mergeCell ref="E41:F41"/>
    <mergeCell ref="B39:C39"/>
    <mergeCell ref="E39:F39"/>
    <mergeCell ref="B40:C40"/>
    <mergeCell ref="E40:F40"/>
    <mergeCell ref="C44:D44"/>
    <mergeCell ref="B43:D43"/>
    <mergeCell ref="E36:F36"/>
    <mergeCell ref="E34:F34"/>
    <mergeCell ref="B36:D36"/>
    <mergeCell ref="B22:C22"/>
    <mergeCell ref="B23:C23"/>
    <mergeCell ref="B30:C30"/>
    <mergeCell ref="B31:D31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85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4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2024-06-10T09:18:29Z</cp:lastPrinted>
  <dcterms:created xsi:type="dcterms:W3CDTF">2011-08-17T11:10:42Z</dcterms:created>
  <dcterms:modified xsi:type="dcterms:W3CDTF">2024-08-21T06:56:41Z</dcterms:modified>
</cp:coreProperties>
</file>