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Y:\InnereDienste\03_Fuhrpark\Vergabe_Beschaffung\FzgAusschreibung\2024\öAS_f_2025\Los_2_BEV_349_346_362_354_359_70E_31E\"/>
    </mc:Choice>
  </mc:AlternateContent>
  <bookViews>
    <workbookView xWindow="120" yWindow="120" windowWidth="15576" windowHeight="11208" tabRatio="417"/>
  </bookViews>
  <sheets>
    <sheet name="BEV" sheetId="1" r:id="rId1"/>
    <sheet name="Wertg-Preis" sheetId="2" r:id="rId2"/>
  </sheets>
  <definedNames>
    <definedName name="_xlnm.Print_Area" localSheetId="0">BEV!$A$1:$H$107</definedName>
    <definedName name="_xlnm.Print_Titles" localSheetId="0">BEV!$1:$14</definedName>
    <definedName name="Z_5AC0C310_4186_4808_93AD_2CD6BDE72A81_.wvu.PrintArea" localSheetId="0" hidden="1">BEV!$A$11:$G$108</definedName>
    <definedName name="Z_5AC0C310_4186_4808_93AD_2CD6BDE72A81_.wvu.PrintTitles" localSheetId="0" hidden="1">BEV!$11:$14</definedName>
  </definedNames>
  <calcPr calcId="162913"/>
</workbook>
</file>

<file path=xl/calcChain.xml><?xml version="1.0" encoding="utf-8"?>
<calcChain xmlns="http://schemas.openxmlformats.org/spreadsheetml/2006/main">
  <c r="C12" i="2" l="1"/>
  <c r="A11" i="2" l="1"/>
  <c r="E11" i="2"/>
  <c r="F11" i="2"/>
  <c r="G11" i="2"/>
  <c r="A12" i="2"/>
  <c r="B12" i="2"/>
  <c r="D12" i="2"/>
  <c r="E12" i="2"/>
  <c r="C9" i="2" l="1"/>
  <c r="C7" i="2"/>
  <c r="C10" i="2" s="1"/>
  <c r="A49" i="2" l="1"/>
  <c r="B49" i="2"/>
  <c r="C49" i="2"/>
  <c r="D49" i="2"/>
  <c r="E49" i="2"/>
  <c r="F49" i="2"/>
  <c r="G49" i="2"/>
  <c r="A46" i="2"/>
  <c r="B46" i="2"/>
  <c r="C46" i="2"/>
  <c r="D46" i="2"/>
  <c r="E46" i="2"/>
  <c r="F46" i="2"/>
  <c r="G46" i="2"/>
  <c r="A43" i="2" l="1"/>
  <c r="B43" i="2"/>
  <c r="C43" i="2"/>
  <c r="D43" i="2"/>
  <c r="E43" i="2"/>
  <c r="F43" i="2"/>
  <c r="G43" i="2"/>
  <c r="A42" i="2"/>
  <c r="B42" i="2"/>
  <c r="C42" i="2"/>
  <c r="D42" i="2"/>
  <c r="E42" i="2"/>
  <c r="F42" i="2"/>
  <c r="G42" i="2"/>
  <c r="A39" i="2"/>
  <c r="B39" i="2"/>
  <c r="C39" i="2"/>
  <c r="D39" i="2"/>
  <c r="E39" i="2"/>
  <c r="F39" i="2"/>
  <c r="G39" i="2"/>
  <c r="A36" i="2"/>
  <c r="B36" i="2"/>
  <c r="C36" i="2"/>
  <c r="D36" i="2"/>
  <c r="E36" i="2"/>
  <c r="F36" i="2"/>
  <c r="G36" i="2"/>
  <c r="A33" i="2"/>
  <c r="B33" i="2"/>
  <c r="C33" i="2"/>
  <c r="D33" i="2"/>
  <c r="E33" i="2"/>
  <c r="F33" i="2"/>
  <c r="G33" i="2"/>
  <c r="A30" i="2"/>
  <c r="B30" i="2"/>
  <c r="C30" i="2"/>
  <c r="D30" i="2"/>
  <c r="E30" i="2"/>
  <c r="F30" i="2"/>
  <c r="G30" i="2"/>
  <c r="A27" i="2"/>
  <c r="B27" i="2"/>
  <c r="C27" i="2"/>
  <c r="D27" i="2"/>
  <c r="E27" i="2"/>
  <c r="F27" i="2"/>
  <c r="G27" i="2"/>
  <c r="A24" i="2"/>
  <c r="B24" i="2"/>
  <c r="C24" i="2"/>
  <c r="D24" i="2"/>
  <c r="E24" i="2"/>
  <c r="F24" i="2"/>
  <c r="G24" i="2"/>
  <c r="A21" i="2"/>
  <c r="B21" i="2"/>
  <c r="C21" i="2"/>
  <c r="D21" i="2"/>
  <c r="E21" i="2"/>
  <c r="F21" i="2"/>
  <c r="G21" i="2"/>
  <c r="A18" i="2"/>
  <c r="B18" i="2"/>
  <c r="C18" i="2"/>
  <c r="D18" i="2"/>
  <c r="E18" i="2"/>
  <c r="F18" i="2"/>
  <c r="G18" i="2"/>
  <c r="A15" i="2"/>
  <c r="B15" i="2"/>
  <c r="C15" i="2"/>
  <c r="D15" i="2"/>
  <c r="E15" i="2"/>
  <c r="F15" i="2"/>
  <c r="G15" i="2"/>
  <c r="A9" i="2"/>
  <c r="H46" i="2" l="1"/>
  <c r="H43" i="2"/>
  <c r="H49" i="2" s="1"/>
  <c r="D14" i="2"/>
  <c r="C14" i="2"/>
  <c r="F98" i="1" l="1"/>
</calcChain>
</file>

<file path=xl/sharedStrings.xml><?xml version="1.0" encoding="utf-8"?>
<sst xmlns="http://schemas.openxmlformats.org/spreadsheetml/2006/main" count="285" uniqueCount="212">
  <si>
    <t>Ausstattungsmerkmal</t>
  </si>
  <si>
    <t>Kriterium</t>
  </si>
  <si>
    <t>Bemerkungen bei von der Minimalvorgabe abweichenden Leistungsmerkmalen</t>
  </si>
  <si>
    <t>Lfd. Nr.</t>
  </si>
  <si>
    <t>Beschreibung</t>
  </si>
  <si>
    <t>ja</t>
  </si>
  <si>
    <t>nein</t>
  </si>
  <si>
    <t>A / B</t>
  </si>
  <si>
    <t>1.</t>
  </si>
  <si>
    <t>Finanzierung</t>
  </si>
  <si>
    <t>A</t>
  </si>
  <si>
    <t>2.</t>
  </si>
  <si>
    <t>2.1</t>
  </si>
  <si>
    <t>2.2</t>
  </si>
  <si>
    <t>5.1</t>
  </si>
  <si>
    <t>5.2</t>
  </si>
  <si>
    <t>6.3</t>
  </si>
  <si>
    <t>Angaben zum angebotenen Reifen:</t>
  </si>
  <si>
    <t>Notrad oder Kompressor mit Reifendichtmittel</t>
  </si>
  <si>
    <t>6.4</t>
  </si>
  <si>
    <t>Karosserie</t>
  </si>
  <si>
    <t>7.3</t>
  </si>
  <si>
    <t>7.4</t>
  </si>
  <si>
    <t>7.5</t>
  </si>
  <si>
    <t>7.6</t>
  </si>
  <si>
    <t>Innenausstattung</t>
  </si>
  <si>
    <t>Fußmatten in Gummi vorn und hinten</t>
  </si>
  <si>
    <t>Fahrsicherheit</t>
  </si>
  <si>
    <t>9.1</t>
  </si>
  <si>
    <t>9.2</t>
  </si>
  <si>
    <t>9.3</t>
  </si>
  <si>
    <t>Elektronisches Stabilisierungsprogramm (ESP)</t>
  </si>
  <si>
    <t>10.1</t>
  </si>
  <si>
    <t>Zubehör</t>
  </si>
  <si>
    <t>11.1</t>
  </si>
  <si>
    <t>11.2</t>
  </si>
  <si>
    <t>11.3</t>
  </si>
  <si>
    <t>12.1</t>
  </si>
  <si>
    <t>Garantie</t>
  </si>
  <si>
    <t>km</t>
  </si>
  <si>
    <t xml:space="preserve">Wir bestätigen die Vollständigkeit und Richtigkeit der dargestellten Informationen. </t>
  </si>
  <si>
    <t>Wir sind darüber informiert, dass bei fehlenden oder falschen Angaben der Ausschluss aus dem Ausschreibungsverfahren möglich ist.</t>
  </si>
  <si>
    <t>2.3</t>
  </si>
  <si>
    <t>Landratsamt Meißen</t>
  </si>
  <si>
    <t>Name des Bieters eintragen:</t>
  </si>
  <si>
    <t>mind. Radabdeckung Mitte</t>
  </si>
  <si>
    <t>Fahrzeugklasse / Anzahl / Zustand</t>
  </si>
  <si>
    <t xml:space="preserve">4-türig 
</t>
  </si>
  <si>
    <t>Abrechnung Mehr- / Minderkilometer je Fahrzeug</t>
  </si>
  <si>
    <t>Klimaanlage</t>
  </si>
  <si>
    <t>Universallackierung: weiß</t>
  </si>
  <si>
    <t xml:space="preserve">Leasing / Monat (brutto) </t>
  </si>
  <si>
    <t>3</t>
  </si>
  <si>
    <t>3.1</t>
  </si>
  <si>
    <t>3.1.1</t>
  </si>
  <si>
    <t>3.2</t>
  </si>
  <si>
    <t>3.2.1</t>
  </si>
  <si>
    <t>3.2.2</t>
  </si>
  <si>
    <t>4</t>
  </si>
  <si>
    <t>4.2</t>
  </si>
  <si>
    <t>4.3</t>
  </si>
  <si>
    <t>7</t>
  </si>
  <si>
    <t>5</t>
  </si>
  <si>
    <t>6</t>
  </si>
  <si>
    <t>9</t>
  </si>
  <si>
    <t>10</t>
  </si>
  <si>
    <t>10.2</t>
  </si>
  <si>
    <t>11</t>
  </si>
  <si>
    <t>10.3</t>
  </si>
  <si>
    <t>12.4</t>
  </si>
  <si>
    <t>fest eingebautes Navigationssystem 
nach aktuellem Stand zum Auslieferungsdatum</t>
  </si>
  <si>
    <t>Fahrzeugmaße L/B/H 
Angabe bitte inkl. Außenspiegeln</t>
  </si>
  <si>
    <t>L/B/H im mm</t>
  </si>
  <si>
    <t>elektronische Wegfahrsperre</t>
  </si>
  <si>
    <t xml:space="preserve">batteriebetriebene Fahrzeuge
BEV (Battery Electric Vehicle) </t>
  </si>
  <si>
    <t>Hersteller / Modell / Typ:</t>
  </si>
  <si>
    <t>Batterie</t>
  </si>
  <si>
    <t>Bereifung / Räderwechsel</t>
  </si>
  <si>
    <t>B</t>
  </si>
  <si>
    <t>%-Punkte</t>
  </si>
  <si>
    <t>Leasing 
ohne Anzahlung und Gebrauchtwagenabrechnung</t>
  </si>
  <si>
    <t>kW
Std</t>
  </si>
  <si>
    <t>kWh</t>
  </si>
  <si>
    <t>Reichweiten / Laden / Batterie / Verbrauch</t>
  </si>
  <si>
    <t>3.3</t>
  </si>
  <si>
    <t>3.3.1</t>
  </si>
  <si>
    <t>3.3.2</t>
  </si>
  <si>
    <t>3.3.2.1</t>
  </si>
  <si>
    <t>3.3.2.2</t>
  </si>
  <si>
    <t>3.3.2.3</t>
  </si>
  <si>
    <t>Mögliche %-Punkte für Zusatzpunkte</t>
  </si>
  <si>
    <t>4.1</t>
  </si>
  <si>
    <t>7.2</t>
  </si>
  <si>
    <t>8</t>
  </si>
  <si>
    <t>8.1</t>
  </si>
  <si>
    <t>8.2</t>
  </si>
  <si>
    <t>8.3</t>
  </si>
  <si>
    <t>8.4</t>
  </si>
  <si>
    <t>8.5</t>
  </si>
  <si>
    <t>12.2</t>
  </si>
  <si>
    <t>12.3</t>
  </si>
  <si>
    <t>Airbags für Fahrer und Beifahrer, mit Beifahrerdeaktivierung; Seitenairbag für Fahrer und Beifahrer</t>
  </si>
  <si>
    <t>Rechts- und Kommunalamt</t>
  </si>
  <si>
    <t>Vergabestelle</t>
  </si>
  <si>
    <t>Reichweite lt. WLTP mind. 200 km
Nachweis ist beizufügen</t>
  </si>
  <si>
    <t>3.1.2</t>
  </si>
  <si>
    <t>3.1.3</t>
  </si>
  <si>
    <t>Verbrauch &lt; 16,0 kWh</t>
  </si>
  <si>
    <t>freie Mehrkilometer nach 36 Monaten (Angaben in km)</t>
  </si>
  <si>
    <t>freie Minderkilometer nach 36 Monaten (Angaben in km)</t>
  </si>
  <si>
    <t>1</t>
  </si>
  <si>
    <t>4.4</t>
  </si>
  <si>
    <t>5.3</t>
  </si>
  <si>
    <t>6.1</t>
  </si>
  <si>
    <t>6.2</t>
  </si>
  <si>
    <t>7.1</t>
  </si>
  <si>
    <t>Mobilitätsgarantie des Herstellers 
mind. 3 Jahre über Vertragslaufzeit</t>
  </si>
  <si>
    <t>Herstellergarantie gegen Lackmängel 
mind. 3 Jahre über Vertragslaufzeit</t>
  </si>
  <si>
    <t>Herstellergarantie gegen Durchrostung 
mind. 3 Jahre über Vertragslaufzeit</t>
  </si>
  <si>
    <t>Reichweite lt. WLTP ≥ 400 km
Nachweis ist beizufügen</t>
  </si>
  <si>
    <t>Reichweite lt. WLTP ≥ 300 km &lt; 400 km
Nachweis ist beizufügen</t>
  </si>
  <si>
    <t>Verbrauch ≥ 16,0 kWh &lt; 19,0 kWh</t>
  </si>
  <si>
    <t>Verbrauch ≥ 19,0 kWh</t>
  </si>
  <si>
    <r>
      <t xml:space="preserve">Nichtraucherausführung, Steckdose mit Deckel anstelle Zigarettenanzünder - </t>
    </r>
    <r>
      <rPr>
        <b/>
        <sz val="10"/>
        <rFont val="Verdana"/>
        <family val="2"/>
      </rPr>
      <t>Hinweisaufkleber</t>
    </r>
  </si>
  <si>
    <r>
      <t xml:space="preserve">Feuerlöscher neu und geprüft inkl. Halterung mit </t>
    </r>
    <r>
      <rPr>
        <b/>
        <sz val="10"/>
        <rFont val="Verdana"/>
        <family val="2"/>
      </rPr>
      <t xml:space="preserve">Hinweisaufkleber </t>
    </r>
    <r>
      <rPr>
        <sz val="10"/>
        <rFont val="Verdana"/>
        <family val="2"/>
      </rPr>
      <t>am Fenster zur Kennzeichnung des Standortes im Fahrzeug</t>
    </r>
  </si>
  <si>
    <t>3.4</t>
  </si>
  <si>
    <t>serienmäßige akustischer Abstandswarner vorn und hinten - keine nachträglichen Einbauten!</t>
  </si>
  <si>
    <t>Herstellergarantie Neuwagen mind. 3 Jahre 
mit Kilometerbegrenzung im Rahmen der oben genannten Laufleistung pro Jahr - 
ab Zulassungsdatum auf Auftraggeber bzw. Endablieferungsdatum</t>
  </si>
  <si>
    <t>Datum, Name, Firma, Unterschrift, Stempel</t>
  </si>
  <si>
    <t>9.3.1</t>
  </si>
  <si>
    <t>9.3.2</t>
  </si>
  <si>
    <t>9.3.3</t>
  </si>
  <si>
    <t>9.3.4</t>
  </si>
  <si>
    <t>Zahlungsweise Leasing: 
Überweisung monatlich nach Rechnungseingang beim Auftraggeber</t>
  </si>
  <si>
    <t>11.4</t>
  </si>
  <si>
    <t>11.5</t>
  </si>
  <si>
    <t xml:space="preserve">Auslieferung Fahrzeug mit Sommerbereifung </t>
  </si>
  <si>
    <t xml:space="preserve">Lieferung 4 Räder mit Winterbereifung
Einlagerung in Autohaus / Werkstatt </t>
  </si>
  <si>
    <r>
      <t xml:space="preserve">Thermomanagementsystem
programmierbare Innenraumklimatisierung per </t>
    </r>
    <r>
      <rPr>
        <u/>
        <sz val="10"/>
        <rFont val="Verdana"/>
        <family val="2"/>
      </rPr>
      <t>Wärmepumpensystem</t>
    </r>
    <r>
      <rPr>
        <sz val="10"/>
        <rFont val="Verdana"/>
        <family val="2"/>
      </rPr>
      <t xml:space="preserve">
Dadurch geringere Belastung der Traktionsbatterien. 
Somit kann diese vornehmlich zum Fahren und nicht zum Kühlen oder Heizen genutzt werden.
manuell mit Startzeiten und/oder über Fahrzeugapp</t>
    </r>
  </si>
  <si>
    <t>Dezernat Verwaltung</t>
  </si>
  <si>
    <t>Anzahl:</t>
  </si>
  <si>
    <t xml:space="preserve">Neuwagen </t>
  </si>
  <si>
    <t xml:space="preserve">Lieferung des Ladekabel mit Steckertyp 2 </t>
  </si>
  <si>
    <r>
      <t xml:space="preserve">Ladung mit Wechselstrom zw. 11 - 22 kW (dreiphasig)
Angabe der Ladedauer 
bis 80 % </t>
    </r>
    <r>
      <rPr>
        <b/>
        <sz val="10"/>
        <rFont val="Verdana"/>
        <family val="2"/>
      </rPr>
      <t xml:space="preserve"> / </t>
    </r>
    <r>
      <rPr>
        <sz val="10"/>
        <rFont val="Verdana"/>
        <family val="2"/>
      </rPr>
      <t xml:space="preserve"> 100 % Akkufüllstand: </t>
    </r>
  </si>
  <si>
    <t>kW/h</t>
  </si>
  <si>
    <t>Sitzheizung mind. für Fahrer</t>
  </si>
  <si>
    <t>Reichweiten
geschätzte Laufleistung im Jahr</t>
  </si>
  <si>
    <r>
      <t xml:space="preserve">Sitzbezüge strapazierfähiges Stoffgewebe 
</t>
    </r>
    <r>
      <rPr>
        <u/>
        <sz val="10"/>
        <rFont val="Verdana"/>
        <family val="2"/>
      </rPr>
      <t>keine</t>
    </r>
    <r>
      <rPr>
        <sz val="10"/>
        <rFont val="Verdana"/>
        <family val="2"/>
      </rPr>
      <t xml:space="preserve"> Robuststoffsitzbezüge / Kunstleder oder vergleichbares !!!</t>
    </r>
  </si>
  <si>
    <t>6.5</t>
  </si>
  <si>
    <t>Service / Garantie / Wartung</t>
  </si>
  <si>
    <t>Service</t>
  </si>
  <si>
    <t>Anschrift Autohaus:</t>
  </si>
  <si>
    <t>9.1.1</t>
  </si>
  <si>
    <t>9.1.2</t>
  </si>
  <si>
    <t>9.1.3</t>
  </si>
  <si>
    <t>9.1.4</t>
  </si>
  <si>
    <t>9.1.5</t>
  </si>
  <si>
    <t>9.1.6</t>
  </si>
  <si>
    <t>9.2.1</t>
  </si>
  <si>
    <t>9.2.2</t>
  </si>
  <si>
    <t>9.2.3</t>
  </si>
  <si>
    <t>9.2.4</t>
  </si>
  <si>
    <t>9.3.5</t>
  </si>
  <si>
    <t>Überführungskosten für Übergabe sowie Rücknahme am Hauptstandort im Leasingpreis enthalten</t>
  </si>
  <si>
    <t>Übergabe und Rücknahme der Fahrzeuge durch Fachpersonal des Autohauses am Hauptstandort</t>
  </si>
  <si>
    <t>Preis je Fahrzeug</t>
  </si>
  <si>
    <t>Fahrzeugüberführung</t>
  </si>
  <si>
    <t>Antiblockiersystem (ABS)</t>
  </si>
  <si>
    <t xml:space="preserve">Rechts- und Kommunalamt </t>
  </si>
  <si>
    <t>Dies ist eine Zusammenfassung der Preisangaben aus AL2.1 und dient zur Übersichtlichkeit 
bzw. Errechnung des Wertungspreises. 
Die Blau hinterlegten Felder sollen Ihnen als Kontrolle dienen. Bitte überprüfen Sie dabei Ihre Eingabe aus AL2.1 und tragen die Endfassung in die letzte Spalte (blau) ein bzw. korrigieren AL2.1.</t>
  </si>
  <si>
    <t>--- --- ---</t>
  </si>
  <si>
    <t>Übernahme An-/ Abmeldung Rundfunkbeitrag
zwingend über Leasingvertrag als Serviceleistung einzurechnen!</t>
  </si>
  <si>
    <r>
      <t xml:space="preserve">Endsumme Leasingrate brutto 
Gesamtlaufzeit 36 Monate </t>
    </r>
    <r>
      <rPr>
        <b/>
        <u/>
        <sz val="10"/>
        <rFont val="Arial"/>
        <family val="2"/>
      </rPr>
      <t/>
    </r>
  </si>
  <si>
    <t xml:space="preserve">WERTUNGSPREIS
</t>
  </si>
  <si>
    <t>Ausfüllhinweise</t>
  </si>
  <si>
    <t>ggf. Partnerwerkstatt im Landkreis für alle Serviceleistungen? 
Pkt 8 der AL 1 - LB 
bitte beachten</t>
  </si>
  <si>
    <t xml:space="preserve">Wenn in Leasingrate inkludiert nicht mit ausweisen. 
Preisangabe nur, wenn zusätzlich zur Leasingrate in der Wertung anzusetzen ist. </t>
  </si>
  <si>
    <r>
      <t xml:space="preserve">Bitte </t>
    </r>
    <r>
      <rPr>
        <b/>
        <sz val="10"/>
        <rFont val="Verdana"/>
        <family val="2"/>
      </rPr>
      <t>X</t>
    </r>
    <r>
      <rPr>
        <sz val="8"/>
        <rFont val="Verdana"/>
        <family val="2"/>
      </rPr>
      <t xml:space="preserve"> eintragen</t>
    </r>
  </si>
  <si>
    <t xml:space="preserve">Stromverbrauch in Kilowattstunde pro 100 Kilometer (kWh / 100 km)
Nachweis ist beizufügen. </t>
  </si>
  <si>
    <t>Kapazität in Kilowattstunde (kWh)</t>
  </si>
  <si>
    <t xml:space="preserve">Laden mit ...
- Typ 2 Steckdose(n) gemäß IEC 62196
- Kommunikation zwischen Ladestation und Fahrzeug per Ladekabel gemäß IEC 61851
Die IEC 62196 / 61851 sind internationale Normen für eine Reihe der Steckertypen und Lademodi für Elektrofahrzeuge und werden von der International Electrotechnical Commission gepflegt. Die Norm IEC 62196 ist in Deutschland als DIN-Norm DIN EN 62196 gültig.
</t>
  </si>
  <si>
    <t xml:space="preserve">Radio: 
Digital Audio Broadcasting (DAB) und 
Ultrakurzwelle (Ukw) </t>
  </si>
  <si>
    <t>fest eingebaute Freisprechanlage über Bluetooth, kompatibel für alle Mobiltelefon</t>
  </si>
  <si>
    <t>Übernahme An-/ Abmeldung Kraftfahrzeugsteuer
zwingend über Leasingvertrag als Serviceleistung einzurechnen!</t>
  </si>
  <si>
    <t>Verschleißreparturen 
(Bremsen; Scheibenwischer; … pro Jahr)</t>
  </si>
  <si>
    <t>Preisangabe für gesamte Laufzeit</t>
  </si>
  <si>
    <t xml:space="preserve">Einzelpreis je gefahren Mehrkilometer in Euro (Brutto) </t>
  </si>
  <si>
    <t>Einzelpreis für Vergütung Minderkilometer in Euro/km (Brutto)</t>
  </si>
  <si>
    <t>Wartung / Inspektion / Unfallverhütungsvorschrift (UVV)</t>
  </si>
  <si>
    <t>Die Angaben basieren auf den Typprüfwerten des Kraftfahrtbundesamtes und auf den Grundlagen und Klassifizierungen von Society of Automotive Engineers (amerikanisches Standardisierungsinstitut der Verkehrstechnologie - kurz SAE) und der Europäischen-Union-Abgasnorm (EU-Abgasnorm).</t>
  </si>
  <si>
    <t>Leasingrate Fahrzeug inklusive eventurell 
oben genannter Inklusivleistungen</t>
  </si>
  <si>
    <t xml:space="preserve">Leasingkosten Fahrzeug inklusive aller Inklusivleistungen 
über gesamte Laufzeit  </t>
  </si>
  <si>
    <t xml:space="preserve">Fertigstellung des Fahrzeuges in der Regel innerhalb 24 Stunden
</t>
  </si>
  <si>
    <t xml:space="preserve">UVV-Prüfungen lt. Berufsgenossenschafts Vorschrift (BGV) D29 (1-mal jährlich)
(Prüfung zur Unfallverhütung laut Berufsgenossenschaftliche Vorschrift D29)
</t>
  </si>
  <si>
    <t>Service / Inspektion / Wartung 
lt. Herstellerangaben 
(mind. 1-mal jährlich)</t>
  </si>
  <si>
    <t>Hauptuntersuchung lt. Straßenverkehrs-Zulassungs-Ordnung (StVZO - erste Mal nach ersten 3 Jahren)</t>
  </si>
  <si>
    <t>Vertragswerkstatt mind. am Hauptstandort: 
=&gt; Brauhausstraße 21, Meißen 
(weitere Standortmöglichkeiten siehe Punkt 9.1.6 )</t>
  </si>
  <si>
    <t>Sommer- und Winterreifenwechsel 
inkl. folgender Leistungen: 
- Einlagerung; 
- wuchten; 
- waschen; 
- Kontrolle des Reifens und Dokumentation durch Erstellung des jeweiligen Einlagerungsprotokoll zum Reifenzustand (Formular liefert Auftraggeber); 
- Hol- und Bringservice nach vorheriger konkreter Terminabsprache</t>
  </si>
  <si>
    <t xml:space="preserve">Kraftfahrzeug-Feuerlöscher-Prüfung nach regulär 2 Jahren 
(Punkt 9.5 - geprüfte Feuerlöscher über gesamten Leasingzeitraum) </t>
  </si>
  <si>
    <t xml:space="preserve">Preisangabe pro Wechsel  / 6-mal innerhalb Vertragslaufzeit inklusive Einlagerung: 
      _______________________ €  /   
      __________________________ €
</t>
  </si>
  <si>
    <t xml:space="preserve">
Preisangabe Tausch: 1-mal Kraftfahrzeug-Feuerlöscher neu:  
                                    _____________________________________ €
Preisangabe Prüfung: 1-mal Prüfung durch Fachfirma: 
                                    _____________________________________ €</t>
  </si>
  <si>
    <t>Preisangabe unter folgenden Eckpunkten: 
- Standort
- 2-mal Räderwechsel pro Jahr (6-mal)
- 1-mal Wartung / UVV pro Jahr (3-mal)
- 1-mal HU/AU zum Ende der Vertragslaufzeit (1-mal)
in Leasingrate inklusive:  ja / nein    ____________________
bei nein, bitte Preisangabe:  
_______________________________ €</t>
  </si>
  <si>
    <t>Hol- und Bringservice:
Abholung und Rücktransport vom Fahrzeugstandort:
Meißen, Brauhausstraße 21
Riesa, Heinrich-Heine-Straße 1</t>
  </si>
  <si>
    <t>Preisangabe: 
in Leasingrate inklusive:  ja / nein    ____________________
bei nein, bitte Preisangabe:  
_______________________________ €</t>
  </si>
  <si>
    <t xml:space="preserve">Summe Werkstattleistungen über 36 Monate
Punkt 9 </t>
  </si>
  <si>
    <t xml:space="preserve">Summe (Punkt 10) 
über nicht in Leasingkosten enthaltener Serviceleistungen 
(gesamte Laufzeit)
=
separte Abrechnung </t>
  </si>
  <si>
    <t>Wertungspreis 
= 
Leasingkosten 
Punkt 11.2 
+ 
Werkstattleistungen
Punkt 11.4</t>
  </si>
  <si>
    <r>
      <t xml:space="preserve">Rettungsdatenblätter 
1-mal als Anlage zum Angebot in PDF-Format
1-mal im Fahrzeug hinter Sonnenblende Fahrer
1-mal </t>
    </r>
    <r>
      <rPr>
        <b/>
        <sz val="10"/>
        <rFont val="Verdana"/>
        <family val="2"/>
      </rPr>
      <t>Hinweisaufkleber</t>
    </r>
    <r>
      <rPr>
        <sz val="10"/>
        <rFont val="Verdana"/>
        <family val="2"/>
      </rPr>
      <t xml:space="preserve"> für Windschutzscheibe mit Hinweis, dass Rettungsdatenblatt hinter Sonnenblende steckt.</t>
    </r>
  </si>
  <si>
    <t>Kraftfahrzeug fahrbereit nach Straßenverkehrs-Zulassungs-Ordnung (STVZO) mit Wagenheber, Warndreieck, Kraftfahrzeug-Verbandskasten laut DIN 13164 inkl. zwei FFP-2-Masken,
2-mal Warnwesten, 
(inklusive Radmutterschlüssel bei Notradlieferung)</t>
  </si>
  <si>
    <r>
      <t xml:space="preserve">Tag der Auslieferung an Kunden: 
4-mal 08/2025
3-mal 12/2025
</t>
    </r>
    <r>
      <rPr>
        <i/>
        <sz val="10"/>
        <rFont val="Verdana"/>
        <family val="2"/>
      </rPr>
      <t/>
    </r>
  </si>
  <si>
    <r>
      <t xml:space="preserve">TT/MM/2025   ---&gt;   
</t>
    </r>
    <r>
      <rPr>
        <b/>
        <i/>
        <sz val="10"/>
        <rFont val="Verdana"/>
        <family val="2"/>
      </rPr>
      <t xml:space="preserve">oder </t>
    </r>
    <r>
      <rPr>
        <sz val="10"/>
        <rFont val="Verdana"/>
        <family val="2"/>
      </rPr>
      <t xml:space="preserve">
_____________________ Tage ab Auftragserteilung
</t>
    </r>
  </si>
  <si>
    <t>Vergabe-Nr.: 2024-19-11.1.3.05   ---   Los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</si>
</sst>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7]_-;\-* #,##0.00\ [$€-407]_-;_-* &quot;-&quot;??\ [$€-407]_-;_-@_-"/>
  </numFmts>
  <fonts count="26" x14ac:knownFonts="1">
    <font>
      <sz val="10"/>
      <name val="Arial"/>
    </font>
    <font>
      <sz val="11"/>
      <color theme="1"/>
      <name val="Calibri"/>
      <family val="2"/>
      <scheme val="minor"/>
    </font>
    <font>
      <sz val="10"/>
      <name val="Arial"/>
      <family val="2"/>
    </font>
    <font>
      <b/>
      <u/>
      <sz val="10"/>
      <name val="Arial"/>
      <family val="2"/>
    </font>
    <font>
      <b/>
      <sz val="10"/>
      <name val="Verdana"/>
      <family val="2"/>
    </font>
    <font>
      <sz val="10"/>
      <name val="Verdana"/>
      <family val="2"/>
    </font>
    <font>
      <b/>
      <i/>
      <sz val="10"/>
      <name val="Verdana"/>
      <family val="2"/>
    </font>
    <font>
      <sz val="8"/>
      <name val="Verdana"/>
      <family val="2"/>
    </font>
    <font>
      <sz val="9"/>
      <name val="Verdana"/>
      <family val="2"/>
    </font>
    <font>
      <i/>
      <sz val="10"/>
      <name val="Verdana"/>
      <family val="2"/>
    </font>
    <font>
      <b/>
      <sz val="10"/>
      <color rgb="FFFF0000"/>
      <name val="Verdana"/>
      <family val="2"/>
    </font>
    <font>
      <u/>
      <sz val="10"/>
      <name val="Verdana"/>
      <family val="2"/>
    </font>
    <font>
      <sz val="14"/>
      <name val="Verdana"/>
      <family val="2"/>
    </font>
    <font>
      <b/>
      <sz val="10"/>
      <color rgb="FF00B050"/>
      <name val="Verdana"/>
      <family val="2"/>
    </font>
    <font>
      <sz val="11"/>
      <color theme="1"/>
      <name val="Verdana"/>
      <family val="2"/>
    </font>
    <font>
      <i/>
      <sz val="9"/>
      <color rgb="FF00B050"/>
      <name val="Verdana"/>
      <family val="2"/>
    </font>
    <font>
      <sz val="10"/>
      <color rgb="FFFF0000"/>
      <name val="Verdana"/>
      <family val="2"/>
    </font>
    <font>
      <sz val="11"/>
      <color rgb="FFFF0000"/>
      <name val="Verdana"/>
      <family val="2"/>
    </font>
    <font>
      <sz val="10"/>
      <color theme="1"/>
      <name val="Verdana"/>
      <family val="2"/>
    </font>
    <font>
      <b/>
      <sz val="9"/>
      <color rgb="FF00B050"/>
      <name val="Verdana"/>
      <family val="2"/>
    </font>
    <font>
      <b/>
      <sz val="9"/>
      <color rgb="FFFF0000"/>
      <name val="Verdana"/>
      <family val="2"/>
    </font>
    <font>
      <sz val="10"/>
      <color rgb="FF00B050"/>
      <name val="Verdana"/>
      <family val="2"/>
    </font>
    <font>
      <sz val="11"/>
      <color rgb="FF00B050"/>
      <name val="Verdana"/>
      <family val="2"/>
    </font>
    <font>
      <i/>
      <sz val="10"/>
      <color theme="1"/>
      <name val="Verdana"/>
      <family val="2"/>
    </font>
    <font>
      <i/>
      <sz val="8"/>
      <color rgb="FF00B050"/>
      <name val="Verdana"/>
      <family val="2"/>
    </font>
    <font>
      <b/>
      <sz val="8"/>
      <color rgb="FF00B050"/>
      <name val="Verdana"/>
      <family val="2"/>
    </font>
  </fonts>
  <fills count="7">
    <fill>
      <patternFill patternType="none"/>
    </fill>
    <fill>
      <patternFill patternType="gray125"/>
    </fill>
    <fill>
      <patternFill patternType="lightUp"/>
    </fill>
    <fill>
      <patternFill patternType="solid">
        <fgColor indexed="41"/>
        <bgColor indexed="64"/>
      </patternFill>
    </fill>
    <fill>
      <patternFill patternType="solid">
        <fgColor indexed="41"/>
        <bgColor indexed="41"/>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4" fontId="2" fillId="0" borderId="0" applyFont="0" applyFill="0" applyBorder="0" applyAlignment="0" applyProtection="0"/>
    <xf numFmtId="0" fontId="2" fillId="0" borderId="0"/>
    <xf numFmtId="0" fontId="1" fillId="0" borderId="0"/>
    <xf numFmtId="0" fontId="2" fillId="0" borderId="0"/>
  </cellStyleXfs>
  <cellXfs count="186">
    <xf numFmtId="0" fontId="0" fillId="0" borderId="0" xfId="0"/>
    <xf numFmtId="0" fontId="4" fillId="5" borderId="5" xfId="0" applyFont="1" applyFill="1" applyBorder="1" applyProtection="1"/>
    <xf numFmtId="0" fontId="5" fillId="5" borderId="1" xfId="0" applyFont="1" applyFill="1" applyBorder="1" applyProtection="1"/>
    <xf numFmtId="0" fontId="5" fillId="0" borderId="0" xfId="0" applyFont="1" applyFill="1" applyBorder="1" applyProtection="1"/>
    <xf numFmtId="0" fontId="5" fillId="0" borderId="0" xfId="0" applyFont="1"/>
    <xf numFmtId="0" fontId="4" fillId="0" borderId="0" xfId="0" applyFont="1" applyFill="1" applyBorder="1" applyProtection="1"/>
    <xf numFmtId="0" fontId="5" fillId="0" borderId="0" xfId="0" applyFont="1" applyFill="1" applyProtection="1"/>
    <xf numFmtId="0" fontId="5" fillId="0" borderId="0" xfId="0" applyFont="1" applyProtection="1"/>
    <xf numFmtId="0" fontId="4" fillId="5" borderId="6" xfId="0" applyFont="1" applyFill="1" applyBorder="1" applyProtection="1"/>
    <xf numFmtId="0" fontId="5" fillId="0" borderId="0" xfId="0" applyFont="1" applyAlignment="1" applyProtection="1">
      <alignment vertical="top" wrapText="1"/>
    </xf>
    <xf numFmtId="0" fontId="5" fillId="0" borderId="0" xfId="0" applyFont="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Alignment="1" applyProtection="1">
      <alignment vertical="center" wrapText="1"/>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left" vertical="top" wrapText="1"/>
    </xf>
    <xf numFmtId="49" fontId="4" fillId="0" borderId="1" xfId="0" applyNumberFormat="1" applyFont="1" applyBorder="1" applyAlignment="1" applyProtection="1">
      <alignment horizontal="left" vertical="top" wrapText="1"/>
    </xf>
    <xf numFmtId="0" fontId="4" fillId="0" borderId="1" xfId="0" applyFont="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5" fillId="2" borderId="1" xfId="0" applyFont="1" applyFill="1" applyBorder="1" applyAlignment="1" applyProtection="1">
      <alignment horizontal="center" vertical="center" wrapText="1"/>
    </xf>
    <xf numFmtId="0" fontId="5" fillId="0" borderId="0" xfId="0" applyFont="1" applyAlignment="1" applyProtection="1">
      <alignment horizontal="left" vertical="top" wrapText="1"/>
    </xf>
    <xf numFmtId="49" fontId="5" fillId="0" borderId="1" xfId="0" applyNumberFormat="1" applyFont="1" applyBorder="1" applyAlignment="1" applyProtection="1">
      <alignment horizontal="left" vertical="top" wrapText="1"/>
    </xf>
    <xf numFmtId="0" fontId="5" fillId="4"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xf>
    <xf numFmtId="49" fontId="5" fillId="0" borderId="1" xfId="0" applyNumberFormat="1"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5" fillId="3" borderId="1" xfId="0" applyFont="1" applyFill="1" applyBorder="1" applyAlignment="1" applyProtection="1">
      <alignment horizontal="right" wrapText="1"/>
      <protection locked="0"/>
    </xf>
    <xf numFmtId="0" fontId="5" fillId="0" borderId="1" xfId="0" applyFont="1" applyFill="1" applyBorder="1" applyAlignment="1" applyProtection="1">
      <alignment horizontal="center" vertical="center" wrapText="1"/>
    </xf>
    <xf numFmtId="0" fontId="5" fillId="3" borderId="1" xfId="0" applyFont="1" applyFill="1" applyBorder="1" applyAlignment="1" applyProtection="1">
      <alignment horizontal="right" vertical="center" wrapText="1"/>
      <protection locked="0"/>
    </xf>
    <xf numFmtId="0" fontId="5" fillId="3" borderId="1" xfId="0" applyFont="1" applyFill="1" applyBorder="1" applyAlignment="1" applyProtection="1">
      <alignment vertical="top" wrapText="1"/>
      <protection locked="0"/>
    </xf>
    <xf numFmtId="49" fontId="4" fillId="0" borderId="1" xfId="0" applyNumberFormat="1" applyFont="1" applyBorder="1" applyAlignment="1" applyProtection="1">
      <alignment vertical="top" wrapText="1"/>
    </xf>
    <xf numFmtId="0" fontId="4" fillId="0" borderId="1" xfId="0" applyFont="1" applyBorder="1" applyAlignment="1" applyProtection="1">
      <alignment vertical="top" wrapText="1"/>
    </xf>
    <xf numFmtId="0" fontId="5" fillId="2" borderId="1" xfId="0" applyFont="1" applyFill="1" applyBorder="1" applyAlignment="1" applyProtection="1">
      <alignment vertical="top" wrapText="1"/>
    </xf>
    <xf numFmtId="49" fontId="5" fillId="0" borderId="1" xfId="0" applyNumberFormat="1" applyFont="1" applyBorder="1" applyAlignment="1" applyProtection="1">
      <alignment vertical="top" wrapText="1"/>
    </xf>
    <xf numFmtId="0" fontId="5" fillId="0" borderId="1" xfId="0" applyFont="1" applyBorder="1" applyAlignment="1" applyProtection="1">
      <alignment vertical="top" wrapText="1"/>
    </xf>
    <xf numFmtId="0" fontId="5" fillId="0" borderId="1" xfId="0" applyFont="1" applyBorder="1" applyAlignment="1">
      <alignment vertical="top" wrapText="1"/>
    </xf>
    <xf numFmtId="0" fontId="5" fillId="3" borderId="1" xfId="0" applyFont="1" applyFill="1" applyBorder="1" applyAlignment="1" applyProtection="1">
      <alignment horizontal="right" vertical="top" wrapText="1"/>
      <protection locked="0"/>
    </xf>
    <xf numFmtId="0" fontId="4" fillId="2" borderId="1" xfId="0" applyFont="1" applyFill="1" applyBorder="1" applyAlignment="1" applyProtection="1">
      <alignment vertical="top" wrapText="1"/>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vertical="top" wrapText="1"/>
    </xf>
    <xf numFmtId="0" fontId="5" fillId="2" borderId="1" xfId="0" applyFont="1" applyFill="1" applyBorder="1" applyAlignment="1" applyProtection="1">
      <alignment horizontal="center" vertical="top" wrapText="1"/>
    </xf>
    <xf numFmtId="1" fontId="4" fillId="2"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top" wrapText="1"/>
    </xf>
    <xf numFmtId="44" fontId="5" fillId="3" borderId="1" xfId="1" applyFont="1" applyFill="1" applyBorder="1" applyAlignment="1" applyProtection="1">
      <alignment horizontal="right" vertical="top" wrapText="1"/>
      <protection locked="0"/>
    </xf>
    <xf numFmtId="0" fontId="4" fillId="0" borderId="5" xfId="0" applyFont="1" applyBorder="1" applyAlignment="1" applyProtection="1">
      <alignment horizontal="left" vertical="top" wrapText="1"/>
    </xf>
    <xf numFmtId="0" fontId="5" fillId="2" borderId="1" xfId="0" applyFont="1" applyFill="1" applyBorder="1" applyAlignment="1" applyProtection="1">
      <alignment vertical="center" wrapText="1"/>
    </xf>
    <xf numFmtId="0" fontId="4" fillId="2" borderId="1" xfId="0" applyFont="1" applyFill="1" applyBorder="1" applyAlignment="1" applyProtection="1">
      <alignment horizontal="right" vertical="top"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8" fillId="0" borderId="0" xfId="0" applyFont="1" applyAlignment="1" applyProtection="1">
      <alignment horizontal="left"/>
    </xf>
    <xf numFmtId="0" fontId="5" fillId="0" borderId="0" xfId="0" applyFont="1" applyAlignment="1" applyProtection="1">
      <alignment vertical="top"/>
    </xf>
    <xf numFmtId="0" fontId="5" fillId="0" borderId="0" xfId="0" applyFont="1" applyAlignment="1" applyProtection="1">
      <alignment horizontal="center" vertical="center"/>
    </xf>
    <xf numFmtId="0" fontId="8" fillId="0" borderId="0" xfId="0" applyFont="1" applyAlignment="1" applyProtection="1"/>
    <xf numFmtId="0" fontId="5" fillId="0" borderId="0" xfId="0" applyFont="1" applyAlignment="1" applyProtection="1">
      <alignment vertical="top" wrapText="1"/>
      <protection locked="0"/>
    </xf>
    <xf numFmtId="0" fontId="5" fillId="0" borderId="4" xfId="0" applyFont="1" applyBorder="1" applyAlignment="1" applyProtection="1">
      <alignment vertical="top"/>
    </xf>
    <xf numFmtId="0" fontId="4" fillId="0" borderId="0" xfId="0" applyFont="1" applyAlignment="1" applyProtection="1">
      <alignment vertical="top" wrapText="1"/>
    </xf>
    <xf numFmtId="3" fontId="10" fillId="0" borderId="1" xfId="0" applyNumberFormat="1" applyFont="1" applyFill="1" applyBorder="1" applyAlignment="1" applyProtection="1">
      <alignment horizontal="right" vertical="center" wrapText="1"/>
    </xf>
    <xf numFmtId="0" fontId="5" fillId="0" borderId="0" xfId="0" applyFont="1" applyBorder="1" applyAlignment="1" applyProtection="1">
      <alignment vertical="top" wrapText="1"/>
    </xf>
    <xf numFmtId="0" fontId="5" fillId="0" borderId="1" xfId="0" quotePrefix="1" applyFont="1" applyBorder="1" applyAlignment="1">
      <alignment horizontal="left" vertical="top" wrapText="1"/>
    </xf>
    <xf numFmtId="0" fontId="5" fillId="0" borderId="5" xfId="0" quotePrefix="1" applyFont="1" applyBorder="1" applyAlignment="1">
      <alignment horizontal="left" vertical="top" wrapText="1"/>
    </xf>
    <xf numFmtId="49" fontId="5" fillId="0" borderId="1" xfId="0" applyNumberFormat="1" applyFont="1" applyFill="1" applyBorder="1" applyAlignment="1" applyProtection="1">
      <alignment vertical="top" wrapText="1"/>
    </xf>
    <xf numFmtId="0" fontId="12" fillId="0" borderId="0" xfId="0" applyFont="1" applyAlignment="1" applyProtection="1">
      <alignment horizontal="left" vertical="top" wrapText="1"/>
    </xf>
    <xf numFmtId="44" fontId="5" fillId="3" borderId="1" xfId="1" applyFont="1" applyFill="1" applyBorder="1" applyAlignment="1" applyProtection="1">
      <alignment horizontal="right" vertical="center" wrapText="1"/>
      <protection locked="0"/>
    </xf>
    <xf numFmtId="44" fontId="4" fillId="3" borderId="1" xfId="1" applyFont="1" applyFill="1" applyBorder="1" applyAlignment="1" applyProtection="1">
      <alignment horizontal="right" vertical="center" wrapText="1"/>
      <protection locked="0"/>
    </xf>
    <xf numFmtId="44" fontId="5" fillId="3" borderId="1" xfId="0" applyNumberFormat="1" applyFont="1" applyFill="1" applyBorder="1" applyAlignment="1" applyProtection="1">
      <alignment horizontal="right" vertical="center" wrapText="1"/>
      <protection locked="0"/>
    </xf>
    <xf numFmtId="164" fontId="4" fillId="3" borderId="1"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center" vertical="center"/>
    </xf>
    <xf numFmtId="0" fontId="5" fillId="5" borderId="7" xfId="0" applyFont="1" applyFill="1" applyBorder="1" applyAlignment="1" applyProtection="1">
      <alignment horizontal="left" vertical="center"/>
    </xf>
    <xf numFmtId="0" fontId="5" fillId="5" borderId="8" xfId="0" applyFont="1" applyFill="1" applyBorder="1" applyAlignment="1" applyProtection="1">
      <alignment vertical="top" wrapText="1"/>
    </xf>
    <xf numFmtId="0" fontId="14" fillId="6" borderId="0" xfId="3" applyFont="1" applyFill="1"/>
    <xf numFmtId="0" fontId="14" fillId="0" borderId="0" xfId="3" applyFont="1"/>
    <xf numFmtId="0" fontId="15" fillId="0" borderId="0" xfId="3" applyFont="1" applyAlignment="1">
      <alignment horizontal="center" vertical="center"/>
    </xf>
    <xf numFmtId="0" fontId="14" fillId="0" borderId="0" xfId="3" applyFont="1" applyAlignment="1">
      <alignment horizontal="center" vertical="center"/>
    </xf>
    <xf numFmtId="0" fontId="16" fillId="5" borderId="10" xfId="0" applyFont="1" applyFill="1" applyBorder="1" applyAlignment="1" applyProtection="1">
      <alignment horizontal="center" vertical="center" wrapText="1"/>
    </xf>
    <xf numFmtId="0" fontId="5" fillId="5" borderId="0" xfId="0" applyFont="1" applyFill="1" applyBorder="1" applyAlignment="1" applyProtection="1">
      <alignment vertical="top" wrapText="1"/>
    </xf>
    <xf numFmtId="0" fontId="13" fillId="0" borderId="0" xfId="0" applyFont="1" applyAlignment="1" applyProtection="1">
      <alignment horizontal="center" vertical="center"/>
    </xf>
    <xf numFmtId="0" fontId="13" fillId="0" borderId="0" xfId="0" applyFont="1" applyFill="1" applyBorder="1" applyAlignment="1" applyProtection="1">
      <alignment horizontal="center" vertical="center" wrapText="1"/>
    </xf>
    <xf numFmtId="0" fontId="14" fillId="0" borderId="0" xfId="3" applyFont="1" applyProtection="1"/>
    <xf numFmtId="0" fontId="15" fillId="0" borderId="0" xfId="3" applyFont="1" applyAlignment="1" applyProtection="1">
      <alignment horizontal="center" vertical="center"/>
    </xf>
    <xf numFmtId="0" fontId="5" fillId="0" borderId="1" xfId="3" applyFont="1" applyBorder="1" applyAlignment="1" applyProtection="1">
      <alignment horizontal="center" vertical="center" wrapText="1"/>
    </xf>
    <xf numFmtId="0" fontId="19" fillId="0" borderId="0" xfId="3" applyFont="1" applyAlignment="1" applyProtection="1">
      <alignment horizontal="center" vertical="center"/>
    </xf>
    <xf numFmtId="0" fontId="20" fillId="0" borderId="0" xfId="3" applyFont="1" applyAlignment="1" applyProtection="1">
      <alignment horizontal="center" vertical="center"/>
    </xf>
    <xf numFmtId="49" fontId="5" fillId="0" borderId="1" xfId="3" applyNumberFormat="1" applyFont="1" applyBorder="1" applyAlignment="1" applyProtection="1">
      <alignment horizontal="left" vertical="top" wrapText="1"/>
    </xf>
    <xf numFmtId="49" fontId="21" fillId="0" borderId="1" xfId="3" applyNumberFormat="1" applyFont="1" applyFill="1" applyBorder="1" applyAlignment="1" applyProtection="1">
      <alignment horizontal="center" vertical="center" wrapText="1"/>
    </xf>
    <xf numFmtId="49" fontId="16" fillId="0" borderId="1" xfId="3" applyNumberFormat="1" applyFont="1" applyFill="1" applyBorder="1" applyAlignment="1" applyProtection="1">
      <alignment horizontal="center" vertical="center" wrapText="1"/>
    </xf>
    <xf numFmtId="49" fontId="5" fillId="0" borderId="1" xfId="3" applyNumberFormat="1" applyFont="1" applyFill="1" applyBorder="1" applyAlignment="1" applyProtection="1">
      <alignment horizontal="center" vertical="center" wrapText="1"/>
    </xf>
    <xf numFmtId="49" fontId="5" fillId="0" borderId="1" xfId="3" applyNumberFormat="1" applyFont="1" applyFill="1" applyBorder="1" applyAlignment="1" applyProtection="1">
      <alignment horizontal="left" vertical="top" wrapText="1"/>
    </xf>
    <xf numFmtId="49" fontId="4" fillId="2" borderId="1" xfId="3" applyNumberFormat="1" applyFont="1" applyFill="1" applyBorder="1" applyAlignment="1" applyProtection="1">
      <alignment horizontal="center" vertical="center" wrapText="1"/>
    </xf>
    <xf numFmtId="0" fontId="22" fillId="0" borderId="0" xfId="3" applyFont="1" applyFill="1" applyAlignment="1" applyProtection="1">
      <alignment horizontal="center" vertical="center"/>
    </xf>
    <xf numFmtId="0" fontId="17" fillId="0" borderId="0" xfId="3" applyFont="1" applyFill="1" applyAlignment="1" applyProtection="1">
      <alignment horizontal="center" vertical="center"/>
    </xf>
    <xf numFmtId="0" fontId="14" fillId="0" borderId="0" xfId="3" applyFont="1" applyFill="1" applyProtection="1"/>
    <xf numFmtId="49" fontId="5" fillId="0" borderId="1" xfId="3" applyNumberFormat="1" applyFont="1" applyBorder="1" applyAlignment="1" applyProtection="1">
      <alignment vertical="top" wrapText="1"/>
    </xf>
    <xf numFmtId="49" fontId="5" fillId="0" borderId="1" xfId="3" applyNumberFormat="1" applyFont="1" applyFill="1" applyBorder="1" applyAlignment="1" applyProtection="1">
      <alignment horizontal="center" vertical="top" wrapText="1"/>
    </xf>
    <xf numFmtId="49" fontId="5" fillId="0" borderId="1" xfId="3" applyNumberFormat="1" applyFont="1" applyFill="1" applyBorder="1" applyAlignment="1" applyProtection="1">
      <alignment vertical="top" wrapText="1"/>
    </xf>
    <xf numFmtId="164" fontId="5" fillId="3" borderId="1" xfId="3" applyNumberFormat="1" applyFont="1" applyFill="1" applyBorder="1" applyAlignment="1" applyProtection="1">
      <alignment horizontal="center" vertical="center" wrapText="1"/>
      <protection locked="0"/>
    </xf>
    <xf numFmtId="0" fontId="14" fillId="0" borderId="0" xfId="3" applyFont="1" applyAlignment="1" applyProtection="1">
      <alignment horizontal="center" vertical="center"/>
      <protection locked="0"/>
    </xf>
    <xf numFmtId="49" fontId="5" fillId="0" borderId="1" xfId="3" quotePrefix="1" applyNumberFormat="1" applyFont="1" applyBorder="1" applyAlignment="1" applyProtection="1">
      <alignment horizontal="left" vertical="top" wrapText="1"/>
    </xf>
    <xf numFmtId="49" fontId="5" fillId="0" borderId="1" xfId="3" quotePrefix="1" applyNumberFormat="1" applyFont="1" applyBorder="1" applyAlignment="1" applyProtection="1">
      <alignment horizontal="left" vertical="top"/>
    </xf>
    <xf numFmtId="49" fontId="5" fillId="0" borderId="5" xfId="3" quotePrefix="1" applyNumberFormat="1" applyFont="1" applyBorder="1" applyAlignment="1" applyProtection="1">
      <alignment horizontal="left" vertical="top" wrapText="1"/>
    </xf>
    <xf numFmtId="1" fontId="5" fillId="0" borderId="1" xfId="3" applyNumberFormat="1" applyFont="1" applyFill="1" applyBorder="1" applyAlignment="1" applyProtection="1">
      <alignment horizontal="center" vertical="top" wrapText="1"/>
    </xf>
    <xf numFmtId="49" fontId="5" fillId="0" borderId="1" xfId="1" applyNumberFormat="1" applyFont="1" applyFill="1" applyBorder="1" applyAlignment="1" applyProtection="1">
      <alignment horizontal="right" vertical="center" wrapText="1"/>
    </xf>
    <xf numFmtId="49" fontId="4" fillId="0" borderId="1" xfId="3" applyNumberFormat="1" applyFont="1" applyBorder="1" applyAlignment="1" applyProtection="1">
      <alignment vertical="top" wrapText="1"/>
    </xf>
    <xf numFmtId="49" fontId="4" fillId="0" borderId="1" xfId="3" applyNumberFormat="1" applyFont="1" applyFill="1" applyBorder="1" applyAlignment="1" applyProtection="1">
      <alignment vertical="top" wrapText="1"/>
    </xf>
    <xf numFmtId="164" fontId="5" fillId="0" borderId="1" xfId="3"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top" wrapText="1"/>
    </xf>
    <xf numFmtId="164" fontId="14" fillId="0" borderId="1" xfId="3" applyNumberFormat="1" applyFont="1" applyBorder="1" applyAlignment="1">
      <alignment horizontal="center" vertical="center"/>
    </xf>
    <xf numFmtId="49" fontId="4" fillId="0" borderId="1" xfId="0" applyNumberFormat="1" applyFont="1" applyFill="1" applyBorder="1" applyAlignment="1" applyProtection="1">
      <alignment vertical="top"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top" wrapText="1"/>
    </xf>
    <xf numFmtId="164" fontId="5" fillId="0" borderId="1" xfId="0" applyNumberFormat="1" applyFont="1" applyFill="1" applyBorder="1" applyAlignment="1" applyProtection="1">
      <alignment horizontal="right" vertical="center" wrapText="1"/>
    </xf>
    <xf numFmtId="0" fontId="22" fillId="0" borderId="0" xfId="3" applyFont="1" applyAlignment="1">
      <alignment horizontal="center" vertical="center"/>
    </xf>
    <xf numFmtId="0" fontId="17" fillId="0" borderId="0" xfId="3" applyFont="1" applyAlignment="1">
      <alignment horizontal="center" vertical="center"/>
    </xf>
    <xf numFmtId="0" fontId="9" fillId="0" borderId="1" xfId="0" applyFont="1" applyBorder="1" applyAlignment="1" applyProtection="1">
      <alignment horizontal="center" vertical="center" wrapText="1"/>
    </xf>
    <xf numFmtId="0" fontId="23" fillId="0" borderId="1" xfId="2" applyFont="1" applyBorder="1" applyAlignment="1" applyProtection="1">
      <alignment horizontal="center" vertical="center" wrapText="1"/>
    </xf>
    <xf numFmtId="0" fontId="14" fillId="0" borderId="0" xfId="3" applyFont="1" applyAlignment="1" applyProtection="1">
      <alignment horizontal="left"/>
    </xf>
    <xf numFmtId="0" fontId="25" fillId="0" borderId="0" xfId="0" applyFont="1" applyAlignment="1" applyProtection="1">
      <alignment horizontal="center" vertical="center"/>
    </xf>
    <xf numFmtId="0" fontId="24" fillId="0" borderId="0" xfId="3" applyFont="1" applyAlignment="1" applyProtection="1">
      <alignment horizontal="center" vertical="center"/>
    </xf>
    <xf numFmtId="0" fontId="13" fillId="2"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2" xfId="0" applyFont="1" applyBorder="1" applyAlignment="1" applyProtection="1">
      <alignment horizontal="center" vertical="center" wrapText="1"/>
    </xf>
    <xf numFmtId="0" fontId="13" fillId="3"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2" xfId="0" applyFont="1" applyBorder="1" applyAlignment="1" applyProtection="1">
      <alignment horizontal="center" vertical="center" wrapText="1"/>
    </xf>
    <xf numFmtId="0" fontId="10" fillId="3" borderId="3"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2" xfId="0" applyFont="1" applyBorder="1" applyAlignment="1">
      <alignment vertical="center" wrapText="1"/>
    </xf>
    <xf numFmtId="49" fontId="5" fillId="0" borderId="1" xfId="3" applyNumberFormat="1" applyFont="1" applyBorder="1" applyAlignment="1" applyProtection="1">
      <alignment vertical="center" wrapText="1"/>
    </xf>
    <xf numFmtId="0" fontId="5" fillId="0" borderId="0" xfId="0" applyFont="1" applyAlignment="1" applyProtection="1">
      <alignment horizontal="left" vertical="center" wrapText="1"/>
    </xf>
    <xf numFmtId="0" fontId="4" fillId="5" borderId="5" xfId="0" applyFont="1" applyFill="1" applyBorder="1" applyAlignment="1" applyProtection="1">
      <alignment wrapText="1"/>
    </xf>
    <xf numFmtId="0" fontId="5" fillId="0" borderId="6" xfId="0" applyFont="1" applyBorder="1" applyAlignment="1" applyProtection="1">
      <alignment wrapText="1"/>
    </xf>
    <xf numFmtId="0" fontId="5" fillId="0" borderId="3" xfId="0" applyFont="1" applyBorder="1" applyAlignment="1" applyProtection="1">
      <alignment vertical="center" wrapText="1"/>
    </xf>
    <xf numFmtId="0" fontId="5" fillId="0" borderId="2" xfId="0" applyFont="1" applyBorder="1" applyAlignment="1" applyProtection="1">
      <alignment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5" fillId="5" borderId="7"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5" fillId="5" borderId="10"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11" xfId="0" applyFont="1" applyFill="1" applyBorder="1" applyAlignment="1" applyProtection="1">
      <alignment horizontal="left" vertical="top" wrapText="1"/>
      <protection locked="0"/>
    </xf>
    <xf numFmtId="0" fontId="5" fillId="5" borderId="12" xfId="0" applyFont="1" applyFill="1" applyBorder="1" applyAlignment="1" applyProtection="1">
      <alignment horizontal="left" vertical="top" wrapText="1"/>
      <protection locked="0"/>
    </xf>
    <xf numFmtId="0" fontId="5" fillId="5" borderId="13" xfId="0" applyFont="1" applyFill="1" applyBorder="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0" fontId="5" fillId="0" borderId="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4" fillId="5" borderId="5" xfId="0" applyFont="1" applyFill="1" applyBorder="1" applyAlignment="1" applyProtection="1">
      <alignment horizontal="left" wrapText="1"/>
    </xf>
    <xf numFmtId="0" fontId="4" fillId="5" borderId="6" xfId="0" applyFont="1" applyFill="1" applyBorder="1" applyAlignment="1" applyProtection="1">
      <alignment horizontal="left" wrapText="1"/>
    </xf>
    <xf numFmtId="0" fontId="5" fillId="0" borderId="3" xfId="3" applyFont="1" applyBorder="1" applyAlignment="1" applyProtection="1">
      <alignment vertical="center" wrapText="1"/>
    </xf>
    <xf numFmtId="0" fontId="5" fillId="0" borderId="2" xfId="3" applyFont="1" applyBorder="1" applyAlignment="1" applyProtection="1">
      <alignment vertical="center" wrapText="1"/>
    </xf>
    <xf numFmtId="0" fontId="5" fillId="0" borderId="3" xfId="3"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0" fontId="4" fillId="5" borderId="6" xfId="0" applyFont="1" applyFill="1" applyBorder="1" applyAlignment="1" applyProtection="1">
      <alignment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5" fillId="5" borderId="10"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11" xfId="4" applyFont="1" applyFill="1" applyBorder="1" applyAlignment="1" applyProtection="1">
      <alignment horizontal="center" vertical="center" wrapText="1"/>
    </xf>
    <xf numFmtId="0" fontId="5" fillId="5" borderId="12" xfId="4" applyFont="1" applyFill="1" applyBorder="1" applyAlignment="1" applyProtection="1">
      <alignment horizontal="center" vertical="center" wrapText="1"/>
    </xf>
    <xf numFmtId="0" fontId="5" fillId="5" borderId="13" xfId="4" applyFont="1" applyFill="1" applyBorder="1" applyAlignment="1" applyProtection="1">
      <alignment horizontal="center" vertical="center" wrapText="1"/>
    </xf>
    <xf numFmtId="0" fontId="5" fillId="5" borderId="14" xfId="4" applyFont="1" applyFill="1" applyBorder="1" applyAlignment="1" applyProtection="1">
      <alignment horizontal="center" vertical="center" wrapText="1"/>
    </xf>
    <xf numFmtId="0" fontId="4" fillId="0" borderId="5" xfId="3" applyFont="1" applyBorder="1" applyAlignment="1" applyProtection="1">
      <alignment horizontal="center" vertical="center" wrapText="1"/>
    </xf>
    <xf numFmtId="0" fontId="4" fillId="0" borderId="6" xfId="3" applyFont="1" applyBorder="1" applyAlignment="1" applyProtection="1">
      <alignment horizontal="center" vertical="center" wrapText="1"/>
    </xf>
    <xf numFmtId="0" fontId="7" fillId="0" borderId="5" xfId="3" applyFont="1" applyBorder="1" applyAlignment="1" applyProtection="1">
      <alignment horizontal="center" vertical="center"/>
    </xf>
    <xf numFmtId="0" fontId="7" fillId="0" borderId="6" xfId="3" applyFont="1" applyBorder="1" applyAlignment="1" applyProtection="1">
      <alignment horizontal="center" vertical="center"/>
    </xf>
    <xf numFmtId="0" fontId="5" fillId="0" borderId="15" xfId="3" applyFont="1" applyBorder="1" applyAlignment="1" applyProtection="1">
      <alignment horizontal="center" vertical="center" wrapText="1"/>
    </xf>
    <xf numFmtId="0" fontId="18" fillId="0" borderId="1" xfId="3" applyFont="1" applyBorder="1" applyAlignment="1">
      <alignment horizontal="center" vertical="center" wrapText="1"/>
    </xf>
  </cellXfs>
  <cellStyles count="5">
    <cellStyle name="Euro" xfId="1"/>
    <cellStyle name="Standard" xfId="0" builtinId="0"/>
    <cellStyle name="Standard 2" xfId="2"/>
    <cellStyle name="Standard 2 2" xfId="3"/>
    <cellStyle name="Standard 3" xfId="4"/>
  </cellStyles>
  <dxfs count="7">
    <dxf>
      <font>
        <b/>
        <i val="0"/>
        <color rgb="FF00B050"/>
      </font>
    </dxf>
    <dxf>
      <font>
        <b/>
        <i val="0"/>
        <color rgb="FF00B050"/>
      </font>
    </dxf>
    <dxf>
      <font>
        <b/>
        <i val="0"/>
        <color rgb="FF00B050"/>
      </font>
    </dxf>
    <dxf>
      <font>
        <b/>
        <i val="0"/>
        <color rgb="FF00B050"/>
      </font>
    </dxf>
    <dxf>
      <font>
        <b/>
        <i val="0"/>
        <color rgb="FFFF0000"/>
      </font>
    </dxf>
    <dxf>
      <font>
        <b/>
        <i val="0"/>
        <color rgb="FF00B050"/>
      </font>
    </dxf>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T110"/>
  <sheetViews>
    <sheetView tabSelected="1" view="pageBreakPreview" zoomScaleNormal="100" zoomScaleSheetLayoutView="100" workbookViewId="0">
      <pane xSplit="2" ySplit="14" topLeftCell="C15" activePane="bottomRight" state="frozen"/>
      <selection pane="topRight" activeCell="C1" sqref="C1"/>
      <selection pane="bottomLeft" activeCell="A5" sqref="A5"/>
      <selection pane="bottomRight" activeCell="C16" sqref="C16"/>
    </sheetView>
  </sheetViews>
  <sheetFormatPr baseColWidth="10" defaultColWidth="11.44140625" defaultRowHeight="12.6" x14ac:dyDescent="0.25"/>
  <cols>
    <col min="1" max="1" width="8.44140625" style="9" customWidth="1"/>
    <col min="2" max="2" width="53.5546875" style="9" customWidth="1"/>
    <col min="3" max="3" width="6.6640625" style="125" customWidth="1"/>
    <col min="4" max="4" width="8.33203125" style="131" customWidth="1"/>
    <col min="5" max="5" width="10.33203125" style="10" customWidth="1"/>
    <col min="6" max="6" width="8.6640625" style="10" customWidth="1"/>
    <col min="7" max="7" width="60.6640625" style="9" customWidth="1"/>
    <col min="8" max="8" width="21.88671875" style="9" customWidth="1"/>
    <col min="9" max="11" width="11.44140625" style="9"/>
    <col min="12" max="12" width="13.109375" style="9" customWidth="1"/>
    <col min="13" max="15" width="17.6640625" style="9" customWidth="1"/>
    <col min="16" max="16384" width="11.44140625" style="9"/>
  </cols>
  <sheetData>
    <row r="1" spans="1:8" s="4" customFormat="1" ht="13.2" customHeight="1" x14ac:dyDescent="0.2">
      <c r="A1" s="1" t="s">
        <v>43</v>
      </c>
      <c r="B1" s="2"/>
      <c r="C1" s="68"/>
      <c r="D1" s="148" t="s">
        <v>44</v>
      </c>
      <c r="E1" s="149"/>
      <c r="F1" s="149"/>
      <c r="G1" s="150"/>
    </row>
    <row r="2" spans="1:8" s="4" customFormat="1" ht="7.95" customHeight="1" x14ac:dyDescent="0.2">
      <c r="A2" s="5"/>
      <c r="B2" s="3"/>
      <c r="C2" s="68"/>
      <c r="D2" s="151"/>
      <c r="E2" s="152"/>
      <c r="F2" s="152"/>
      <c r="G2" s="153"/>
    </row>
    <row r="3" spans="1:8" s="4" customFormat="1" x14ac:dyDescent="0.2">
      <c r="A3" s="140" t="s">
        <v>139</v>
      </c>
      <c r="B3" s="141"/>
      <c r="C3" s="68"/>
      <c r="D3" s="151"/>
      <c r="E3" s="152"/>
      <c r="F3" s="152"/>
      <c r="G3" s="153"/>
    </row>
    <row r="4" spans="1:8" s="4" customFormat="1" ht="6" customHeight="1" x14ac:dyDescent="0.2">
      <c r="A4" s="6"/>
      <c r="B4" s="6"/>
      <c r="C4" s="77"/>
      <c r="D4" s="151"/>
      <c r="E4" s="152"/>
      <c r="F4" s="152"/>
      <c r="G4" s="153"/>
    </row>
    <row r="5" spans="1:8" s="4" customFormat="1" ht="12.6" customHeight="1" x14ac:dyDescent="0.2">
      <c r="A5" s="140" t="s">
        <v>102</v>
      </c>
      <c r="B5" s="141"/>
      <c r="C5" s="78"/>
      <c r="D5" s="151"/>
      <c r="E5" s="152"/>
      <c r="F5" s="152"/>
      <c r="G5" s="153"/>
    </row>
    <row r="6" spans="1:8" s="4" customFormat="1" ht="6" customHeight="1" x14ac:dyDescent="0.2">
      <c r="A6" s="6"/>
      <c r="B6" s="6"/>
      <c r="C6" s="77"/>
      <c r="D6" s="151"/>
      <c r="E6" s="152"/>
      <c r="F6" s="152"/>
      <c r="G6" s="153"/>
    </row>
    <row r="7" spans="1:8" s="4" customFormat="1" x14ac:dyDescent="0.2">
      <c r="A7" s="164" t="s">
        <v>103</v>
      </c>
      <c r="B7" s="165"/>
      <c r="C7" s="68"/>
      <c r="D7" s="151"/>
      <c r="E7" s="152"/>
      <c r="F7" s="152"/>
      <c r="G7" s="153"/>
    </row>
    <row r="8" spans="1:8" s="4" customFormat="1" ht="6" customHeight="1" x14ac:dyDescent="0.2">
      <c r="A8" s="7"/>
      <c r="B8" s="7"/>
      <c r="C8" s="77"/>
      <c r="D8" s="151"/>
      <c r="E8" s="152"/>
      <c r="F8" s="152"/>
      <c r="G8" s="153"/>
    </row>
    <row r="9" spans="1:8" s="4" customFormat="1" x14ac:dyDescent="0.2">
      <c r="A9" s="1" t="s">
        <v>211</v>
      </c>
      <c r="B9" s="8"/>
      <c r="C9" s="77"/>
      <c r="D9" s="154"/>
      <c r="E9" s="155"/>
      <c r="F9" s="155"/>
      <c r="G9" s="156"/>
    </row>
    <row r="10" spans="1:8" ht="6" customHeight="1" x14ac:dyDescent="0.25"/>
    <row r="11" spans="1:8" s="12" customFormat="1" ht="26.25" customHeight="1" x14ac:dyDescent="0.25">
      <c r="A11" s="160" t="s">
        <v>0</v>
      </c>
      <c r="B11" s="161"/>
      <c r="C11" s="162" t="s">
        <v>177</v>
      </c>
      <c r="D11" s="163"/>
      <c r="E11" s="11" t="s">
        <v>1</v>
      </c>
      <c r="F11" s="157"/>
      <c r="G11" s="157" t="s">
        <v>2</v>
      </c>
    </row>
    <row r="12" spans="1:8" s="13" customFormat="1" ht="21" customHeight="1" x14ac:dyDescent="0.25">
      <c r="A12" s="142" t="s">
        <v>3</v>
      </c>
      <c r="B12" s="142" t="s">
        <v>4</v>
      </c>
      <c r="C12" s="144" t="s">
        <v>5</v>
      </c>
      <c r="D12" s="146" t="s">
        <v>6</v>
      </c>
      <c r="E12" s="157" t="s">
        <v>7</v>
      </c>
      <c r="F12" s="158"/>
      <c r="G12" s="158"/>
      <c r="H12" s="117" t="s">
        <v>174</v>
      </c>
    </row>
    <row r="13" spans="1:8" s="13" customFormat="1" ht="24.75" customHeight="1" x14ac:dyDescent="0.25">
      <c r="A13" s="143"/>
      <c r="B13" s="143"/>
      <c r="C13" s="145"/>
      <c r="D13" s="147"/>
      <c r="E13" s="159"/>
      <c r="F13" s="159"/>
      <c r="G13" s="159"/>
    </row>
    <row r="14" spans="1:8" s="13" customFormat="1" x14ac:dyDescent="0.25">
      <c r="A14" s="14"/>
      <c r="B14" s="14"/>
      <c r="C14" s="126"/>
      <c r="D14" s="132"/>
      <c r="E14" s="15"/>
      <c r="F14" s="15"/>
      <c r="G14" s="16"/>
    </row>
    <row r="15" spans="1:8" s="21" customFormat="1" x14ac:dyDescent="0.25">
      <c r="A15" s="17" t="s">
        <v>8</v>
      </c>
      <c r="B15" s="18" t="s">
        <v>9</v>
      </c>
      <c r="C15" s="122"/>
      <c r="D15" s="128"/>
      <c r="E15" s="20"/>
      <c r="F15" s="20"/>
      <c r="G15" s="19"/>
    </row>
    <row r="16" spans="1:8" s="21" customFormat="1" ht="30.75" customHeight="1" x14ac:dyDescent="0.25">
      <c r="A16" s="22" t="s">
        <v>110</v>
      </c>
      <c r="B16" s="16" t="s">
        <v>80</v>
      </c>
      <c r="C16" s="123"/>
      <c r="D16" s="129"/>
      <c r="E16" s="11" t="s">
        <v>10</v>
      </c>
      <c r="F16" s="20"/>
      <c r="G16" s="19"/>
    </row>
    <row r="17" spans="1:20" s="21" customFormat="1" ht="21" customHeight="1" x14ac:dyDescent="0.25">
      <c r="A17" s="17" t="s">
        <v>11</v>
      </c>
      <c r="B17" s="17" t="s">
        <v>46</v>
      </c>
      <c r="C17" s="122"/>
      <c r="D17" s="128"/>
      <c r="E17" s="20"/>
      <c r="F17" s="20"/>
      <c r="G17" s="19"/>
    </row>
    <row r="18" spans="1:20" s="21" customFormat="1" ht="66.599999999999994" customHeight="1" x14ac:dyDescent="0.25">
      <c r="A18" s="22" t="s">
        <v>12</v>
      </c>
      <c r="B18" s="16" t="s">
        <v>74</v>
      </c>
      <c r="C18" s="123"/>
      <c r="D18" s="129"/>
      <c r="E18" s="11" t="s">
        <v>10</v>
      </c>
      <c r="F18" s="20"/>
      <c r="G18" s="23" t="s">
        <v>75</v>
      </c>
    </row>
    <row r="19" spans="1:20" s="21" customFormat="1" ht="21" customHeight="1" x14ac:dyDescent="0.25">
      <c r="A19" s="22" t="s">
        <v>13</v>
      </c>
      <c r="B19" s="16" t="s">
        <v>140</v>
      </c>
      <c r="C19" s="123"/>
      <c r="D19" s="129"/>
      <c r="E19" s="11" t="s">
        <v>10</v>
      </c>
      <c r="F19" s="19"/>
      <c r="G19" s="58">
        <v>8</v>
      </c>
    </row>
    <row r="20" spans="1:20" s="21" customFormat="1" ht="30" customHeight="1" x14ac:dyDescent="0.25">
      <c r="A20" s="22" t="s">
        <v>42</v>
      </c>
      <c r="B20" s="24" t="s">
        <v>141</v>
      </c>
      <c r="C20" s="123"/>
      <c r="D20" s="129"/>
      <c r="E20" s="11" t="s">
        <v>10</v>
      </c>
      <c r="F20" s="20"/>
      <c r="G20" s="20"/>
    </row>
    <row r="21" spans="1:20" s="21" customFormat="1" ht="21" customHeight="1" x14ac:dyDescent="0.25">
      <c r="A21" s="17" t="s">
        <v>52</v>
      </c>
      <c r="B21" s="26" t="s">
        <v>83</v>
      </c>
      <c r="C21" s="122"/>
      <c r="D21" s="128"/>
      <c r="E21" s="19"/>
      <c r="F21" s="20"/>
      <c r="G21" s="19"/>
    </row>
    <row r="22" spans="1:20" s="21" customFormat="1" ht="43.2" customHeight="1" x14ac:dyDescent="0.25">
      <c r="A22" s="22" t="s">
        <v>53</v>
      </c>
      <c r="B22" s="24" t="s">
        <v>146</v>
      </c>
      <c r="C22" s="122"/>
      <c r="D22" s="128"/>
      <c r="E22" s="19"/>
      <c r="F22" s="20"/>
      <c r="G22" s="58">
        <v>20000</v>
      </c>
      <c r="L22" s="63"/>
      <c r="M22" s="63"/>
      <c r="N22" s="63"/>
      <c r="O22" s="63"/>
      <c r="P22" s="63"/>
    </row>
    <row r="23" spans="1:20" s="21" customFormat="1" ht="37.200000000000003" customHeight="1" x14ac:dyDescent="0.2">
      <c r="A23" s="22" t="s">
        <v>54</v>
      </c>
      <c r="B23" s="24" t="s">
        <v>104</v>
      </c>
      <c r="C23" s="123"/>
      <c r="D23" s="129"/>
      <c r="E23" s="11" t="s">
        <v>10</v>
      </c>
      <c r="F23" s="20"/>
      <c r="G23" s="27" t="s">
        <v>39</v>
      </c>
      <c r="L23" s="63"/>
      <c r="M23" s="63"/>
      <c r="N23" s="63"/>
      <c r="O23" s="63"/>
      <c r="P23" s="63"/>
      <c r="Q23" s="63"/>
      <c r="R23" s="63"/>
      <c r="S23" s="63"/>
      <c r="T23" s="63"/>
    </row>
    <row r="24" spans="1:20" s="21" customFormat="1" ht="37.200000000000003" customHeight="1" x14ac:dyDescent="0.2">
      <c r="A24" s="22" t="s">
        <v>105</v>
      </c>
      <c r="B24" s="24" t="s">
        <v>120</v>
      </c>
      <c r="C24" s="123"/>
      <c r="D24" s="129"/>
      <c r="E24" s="28" t="s">
        <v>78</v>
      </c>
      <c r="F24" s="28">
        <v>10</v>
      </c>
      <c r="G24" s="27" t="s">
        <v>39</v>
      </c>
      <c r="L24" s="63"/>
      <c r="M24" s="63"/>
      <c r="N24" s="63"/>
      <c r="O24" s="63"/>
      <c r="P24" s="63"/>
      <c r="Q24" s="63"/>
      <c r="R24" s="63"/>
      <c r="S24" s="63"/>
      <c r="T24" s="63"/>
    </row>
    <row r="25" spans="1:20" s="21" customFormat="1" ht="37.200000000000003" customHeight="1" x14ac:dyDescent="0.2">
      <c r="A25" s="22" t="s">
        <v>106</v>
      </c>
      <c r="B25" s="24" t="s">
        <v>119</v>
      </c>
      <c r="C25" s="123"/>
      <c r="D25" s="129"/>
      <c r="E25" s="28" t="s">
        <v>78</v>
      </c>
      <c r="F25" s="28">
        <v>15</v>
      </c>
      <c r="G25" s="27" t="s">
        <v>39</v>
      </c>
      <c r="L25" s="63"/>
      <c r="M25" s="63"/>
      <c r="N25" s="63"/>
      <c r="O25" s="63"/>
      <c r="P25" s="63"/>
      <c r="Q25" s="63"/>
      <c r="R25" s="63"/>
      <c r="S25" s="63"/>
      <c r="T25" s="63"/>
    </row>
    <row r="26" spans="1:20" s="21" customFormat="1" ht="173.25" customHeight="1" x14ac:dyDescent="0.25">
      <c r="A26" s="22" t="s">
        <v>55</v>
      </c>
      <c r="B26" s="24" t="s">
        <v>180</v>
      </c>
      <c r="C26" s="122"/>
      <c r="D26" s="128"/>
      <c r="E26" s="19"/>
      <c r="F26" s="20"/>
      <c r="G26" s="19"/>
      <c r="L26" s="63"/>
      <c r="M26" s="63"/>
      <c r="N26" s="63"/>
      <c r="O26" s="63"/>
      <c r="P26" s="63"/>
      <c r="Q26" s="63"/>
      <c r="R26" s="63"/>
      <c r="S26" s="63"/>
      <c r="T26" s="63"/>
    </row>
    <row r="27" spans="1:20" s="21" customFormat="1" ht="65.400000000000006" customHeight="1" x14ac:dyDescent="0.25">
      <c r="A27" s="22" t="s">
        <v>56</v>
      </c>
      <c r="B27" s="24" t="s">
        <v>143</v>
      </c>
      <c r="C27" s="123"/>
      <c r="D27" s="129"/>
      <c r="E27" s="11" t="s">
        <v>10</v>
      </c>
      <c r="F27" s="20"/>
      <c r="G27" s="29" t="s">
        <v>81</v>
      </c>
      <c r="L27" s="63"/>
      <c r="M27" s="63"/>
      <c r="N27" s="63"/>
      <c r="O27" s="63"/>
      <c r="P27" s="63"/>
      <c r="Q27" s="63"/>
      <c r="R27" s="63"/>
      <c r="S27" s="63"/>
      <c r="T27" s="63"/>
    </row>
    <row r="28" spans="1:20" s="21" customFormat="1" ht="36" customHeight="1" x14ac:dyDescent="0.25">
      <c r="A28" s="22" t="s">
        <v>57</v>
      </c>
      <c r="B28" s="24" t="s">
        <v>142</v>
      </c>
      <c r="C28" s="123"/>
      <c r="D28" s="129"/>
      <c r="E28" s="11" t="s">
        <v>10</v>
      </c>
      <c r="F28" s="20"/>
      <c r="G28" s="29"/>
      <c r="L28" s="63"/>
      <c r="M28" s="63"/>
      <c r="N28" s="63"/>
      <c r="O28" s="63"/>
      <c r="P28" s="63"/>
      <c r="Q28" s="63"/>
      <c r="R28" s="63"/>
      <c r="S28" s="63"/>
      <c r="T28" s="63"/>
    </row>
    <row r="29" spans="1:20" s="21" customFormat="1" ht="30.6" customHeight="1" x14ac:dyDescent="0.25">
      <c r="A29" s="22" t="s">
        <v>84</v>
      </c>
      <c r="B29" s="24" t="s">
        <v>76</v>
      </c>
      <c r="C29" s="122"/>
      <c r="D29" s="128"/>
      <c r="E29" s="19"/>
      <c r="F29" s="20"/>
      <c r="G29" s="19"/>
    </row>
    <row r="30" spans="1:20" s="21" customFormat="1" ht="39.6" customHeight="1" x14ac:dyDescent="0.25">
      <c r="A30" s="22" t="s">
        <v>85</v>
      </c>
      <c r="B30" s="24" t="s">
        <v>179</v>
      </c>
      <c r="C30" s="122"/>
      <c r="D30" s="128"/>
      <c r="E30" s="11" t="s">
        <v>10</v>
      </c>
      <c r="F30" s="20"/>
      <c r="G30" s="29" t="s">
        <v>144</v>
      </c>
    </row>
    <row r="31" spans="1:20" s="21" customFormat="1" ht="60" customHeight="1" x14ac:dyDescent="0.25">
      <c r="A31" s="25" t="s">
        <v>86</v>
      </c>
      <c r="B31" s="24" t="s">
        <v>178</v>
      </c>
      <c r="C31" s="122"/>
      <c r="D31" s="128"/>
      <c r="E31" s="19"/>
      <c r="F31" s="20"/>
      <c r="G31" s="19"/>
    </row>
    <row r="32" spans="1:20" s="21" customFormat="1" ht="33" customHeight="1" x14ac:dyDescent="0.25">
      <c r="A32" s="25" t="s">
        <v>87</v>
      </c>
      <c r="B32" s="24" t="s">
        <v>107</v>
      </c>
      <c r="C32" s="123"/>
      <c r="D32" s="129"/>
      <c r="E32" s="28" t="s">
        <v>78</v>
      </c>
      <c r="F32" s="28">
        <v>25</v>
      </c>
      <c r="G32" s="29" t="s">
        <v>82</v>
      </c>
    </row>
    <row r="33" spans="1:7" s="21" customFormat="1" ht="33" customHeight="1" x14ac:dyDescent="0.25">
      <c r="A33" s="25" t="s">
        <v>88</v>
      </c>
      <c r="B33" s="24" t="s">
        <v>121</v>
      </c>
      <c r="C33" s="123"/>
      <c r="D33" s="129"/>
      <c r="E33" s="28" t="s">
        <v>78</v>
      </c>
      <c r="F33" s="28">
        <v>10</v>
      </c>
      <c r="G33" s="29" t="s">
        <v>82</v>
      </c>
    </row>
    <row r="34" spans="1:7" s="21" customFormat="1" ht="33" customHeight="1" x14ac:dyDescent="0.25">
      <c r="A34" s="25" t="s">
        <v>89</v>
      </c>
      <c r="B34" s="24" t="s">
        <v>122</v>
      </c>
      <c r="C34" s="123"/>
      <c r="D34" s="129"/>
      <c r="E34" s="28" t="s">
        <v>78</v>
      </c>
      <c r="F34" s="28">
        <v>0</v>
      </c>
      <c r="G34" s="29" t="s">
        <v>82</v>
      </c>
    </row>
    <row r="35" spans="1:7" s="21" customFormat="1" ht="104.4" customHeight="1" x14ac:dyDescent="0.25">
      <c r="A35" s="25" t="s">
        <v>125</v>
      </c>
      <c r="B35" s="24" t="s">
        <v>138</v>
      </c>
      <c r="C35" s="123"/>
      <c r="D35" s="129"/>
      <c r="E35" s="11" t="s">
        <v>10</v>
      </c>
      <c r="F35" s="20"/>
      <c r="G35" s="29"/>
    </row>
    <row r="36" spans="1:7" ht="27" customHeight="1" x14ac:dyDescent="0.25">
      <c r="A36" s="31" t="s">
        <v>58</v>
      </c>
      <c r="B36" s="32" t="s">
        <v>77</v>
      </c>
      <c r="C36" s="122"/>
      <c r="D36" s="128"/>
      <c r="E36" s="20"/>
      <c r="F36" s="20"/>
      <c r="G36" s="33"/>
    </row>
    <row r="37" spans="1:7" ht="39.6" customHeight="1" x14ac:dyDescent="0.25">
      <c r="A37" s="34" t="s">
        <v>91</v>
      </c>
      <c r="B37" s="35" t="s">
        <v>136</v>
      </c>
      <c r="C37" s="123"/>
      <c r="D37" s="129"/>
      <c r="E37" s="11" t="s">
        <v>10</v>
      </c>
      <c r="F37" s="20"/>
      <c r="G37" s="30" t="s">
        <v>17</v>
      </c>
    </row>
    <row r="38" spans="1:7" ht="27" customHeight="1" x14ac:dyDescent="0.25">
      <c r="A38" s="34" t="s">
        <v>59</v>
      </c>
      <c r="B38" s="35" t="s">
        <v>18</v>
      </c>
      <c r="C38" s="123"/>
      <c r="D38" s="129"/>
      <c r="E38" s="11" t="s">
        <v>10</v>
      </c>
      <c r="F38" s="20"/>
      <c r="G38" s="30"/>
    </row>
    <row r="39" spans="1:7" ht="40.950000000000003" customHeight="1" x14ac:dyDescent="0.25">
      <c r="A39" s="34" t="s">
        <v>60</v>
      </c>
      <c r="B39" s="35" t="s">
        <v>137</v>
      </c>
      <c r="C39" s="123"/>
      <c r="D39" s="129"/>
      <c r="E39" s="11" t="s">
        <v>10</v>
      </c>
      <c r="F39" s="20"/>
      <c r="G39" s="30" t="s">
        <v>17</v>
      </c>
    </row>
    <row r="40" spans="1:7" ht="27" customHeight="1" x14ac:dyDescent="0.25">
      <c r="A40" s="34" t="s">
        <v>111</v>
      </c>
      <c r="B40" s="36" t="s">
        <v>45</v>
      </c>
      <c r="C40" s="123"/>
      <c r="D40" s="129"/>
      <c r="E40" s="11" t="s">
        <v>10</v>
      </c>
      <c r="F40" s="20"/>
      <c r="G40" s="30"/>
    </row>
    <row r="41" spans="1:7" ht="27" customHeight="1" x14ac:dyDescent="0.25">
      <c r="A41" s="31" t="s">
        <v>62</v>
      </c>
      <c r="B41" s="31" t="s">
        <v>20</v>
      </c>
      <c r="C41" s="122"/>
      <c r="D41" s="128"/>
      <c r="E41" s="20"/>
      <c r="F41" s="20"/>
      <c r="G41" s="33"/>
    </row>
    <row r="42" spans="1:7" ht="27.75" customHeight="1" x14ac:dyDescent="0.25">
      <c r="A42" s="34" t="s">
        <v>14</v>
      </c>
      <c r="B42" s="34" t="s">
        <v>71</v>
      </c>
      <c r="C42" s="122"/>
      <c r="D42" s="128"/>
      <c r="E42" s="20"/>
      <c r="F42" s="20"/>
      <c r="G42" s="37" t="s">
        <v>72</v>
      </c>
    </row>
    <row r="43" spans="1:7" ht="27" customHeight="1" x14ac:dyDescent="0.25">
      <c r="A43" s="34" t="s">
        <v>15</v>
      </c>
      <c r="B43" s="35" t="s">
        <v>50</v>
      </c>
      <c r="C43" s="123"/>
      <c r="D43" s="129"/>
      <c r="E43" s="11" t="s">
        <v>10</v>
      </c>
      <c r="F43" s="20"/>
      <c r="G43" s="33"/>
    </row>
    <row r="44" spans="1:7" ht="27" customHeight="1" x14ac:dyDescent="0.25">
      <c r="A44" s="34" t="s">
        <v>112</v>
      </c>
      <c r="B44" s="35" t="s">
        <v>47</v>
      </c>
      <c r="C44" s="123"/>
      <c r="D44" s="129"/>
      <c r="E44" s="11" t="s">
        <v>10</v>
      </c>
      <c r="F44" s="20"/>
      <c r="G44" s="33"/>
    </row>
    <row r="45" spans="1:7" ht="27" customHeight="1" x14ac:dyDescent="0.25">
      <c r="A45" s="31" t="s">
        <v>63</v>
      </c>
      <c r="B45" s="32" t="s">
        <v>25</v>
      </c>
      <c r="C45" s="122"/>
      <c r="D45" s="128"/>
      <c r="E45" s="39"/>
      <c r="F45" s="20"/>
      <c r="G45" s="33"/>
    </row>
    <row r="46" spans="1:7" ht="27" customHeight="1" x14ac:dyDescent="0.25">
      <c r="A46" s="34" t="s">
        <v>113</v>
      </c>
      <c r="B46" s="35" t="s">
        <v>49</v>
      </c>
      <c r="C46" s="123"/>
      <c r="D46" s="129"/>
      <c r="E46" s="11" t="s">
        <v>10</v>
      </c>
      <c r="F46" s="20"/>
      <c r="G46" s="30"/>
    </row>
    <row r="47" spans="1:7" ht="41.25" customHeight="1" x14ac:dyDescent="0.25">
      <c r="A47" s="34" t="s">
        <v>114</v>
      </c>
      <c r="B47" s="35" t="s">
        <v>123</v>
      </c>
      <c r="C47" s="123"/>
      <c r="D47" s="129"/>
      <c r="E47" s="40" t="s">
        <v>10</v>
      </c>
      <c r="F47" s="20"/>
      <c r="G47" s="33"/>
    </row>
    <row r="48" spans="1:7" ht="22.5" customHeight="1" x14ac:dyDescent="0.25">
      <c r="A48" s="34" t="s">
        <v>16</v>
      </c>
      <c r="B48" s="35" t="s">
        <v>26</v>
      </c>
      <c r="C48" s="123"/>
      <c r="D48" s="129"/>
      <c r="E48" s="40" t="s">
        <v>10</v>
      </c>
      <c r="F48" s="20"/>
      <c r="G48" s="33"/>
    </row>
    <row r="49" spans="1:7" ht="27" customHeight="1" x14ac:dyDescent="0.25">
      <c r="A49" s="34" t="s">
        <v>19</v>
      </c>
      <c r="B49" s="35" t="s">
        <v>145</v>
      </c>
      <c r="C49" s="123"/>
      <c r="D49" s="129"/>
      <c r="E49" s="40" t="s">
        <v>10</v>
      </c>
      <c r="F49" s="20"/>
      <c r="G49" s="30"/>
    </row>
    <row r="50" spans="1:7" ht="47.4" customHeight="1" x14ac:dyDescent="0.25">
      <c r="A50" s="34" t="s">
        <v>148</v>
      </c>
      <c r="B50" s="59" t="s">
        <v>147</v>
      </c>
      <c r="C50" s="123"/>
      <c r="D50" s="129"/>
      <c r="E50" s="11" t="s">
        <v>10</v>
      </c>
      <c r="F50" s="42"/>
      <c r="G50" s="30"/>
    </row>
    <row r="51" spans="1:7" ht="27" customHeight="1" x14ac:dyDescent="0.25">
      <c r="A51" s="31" t="s">
        <v>61</v>
      </c>
      <c r="B51" s="32" t="s">
        <v>27</v>
      </c>
      <c r="C51" s="122"/>
      <c r="D51" s="128"/>
      <c r="E51" s="20"/>
      <c r="F51" s="20"/>
      <c r="G51" s="33"/>
    </row>
    <row r="52" spans="1:7" ht="27" customHeight="1" x14ac:dyDescent="0.25">
      <c r="A52" s="34" t="s">
        <v>115</v>
      </c>
      <c r="B52" s="35" t="s">
        <v>167</v>
      </c>
      <c r="C52" s="123"/>
      <c r="D52" s="129"/>
      <c r="E52" s="11" t="s">
        <v>10</v>
      </c>
      <c r="F52" s="20"/>
      <c r="G52" s="33"/>
    </row>
    <row r="53" spans="1:7" ht="27" customHeight="1" x14ac:dyDescent="0.25">
      <c r="A53" s="34" t="s">
        <v>92</v>
      </c>
      <c r="B53" s="35" t="s">
        <v>31</v>
      </c>
      <c r="C53" s="123"/>
      <c r="D53" s="129"/>
      <c r="E53" s="11" t="s">
        <v>10</v>
      </c>
      <c r="F53" s="20"/>
      <c r="G53" s="33"/>
    </row>
    <row r="54" spans="1:7" ht="45.6" customHeight="1" x14ac:dyDescent="0.25">
      <c r="A54" s="34" t="s">
        <v>21</v>
      </c>
      <c r="B54" s="35" t="s">
        <v>101</v>
      </c>
      <c r="C54" s="123"/>
      <c r="D54" s="129"/>
      <c r="E54" s="11" t="s">
        <v>10</v>
      </c>
      <c r="F54" s="20"/>
      <c r="G54" s="33"/>
    </row>
    <row r="55" spans="1:7" ht="27" customHeight="1" x14ac:dyDescent="0.25">
      <c r="A55" s="34" t="s">
        <v>22</v>
      </c>
      <c r="B55" s="35" t="s">
        <v>73</v>
      </c>
      <c r="C55" s="123"/>
      <c r="D55" s="129"/>
      <c r="E55" s="11" t="s">
        <v>10</v>
      </c>
      <c r="F55" s="20"/>
      <c r="G55" s="33"/>
    </row>
    <row r="56" spans="1:7" ht="35.4" customHeight="1" x14ac:dyDescent="0.25">
      <c r="A56" s="34" t="s">
        <v>23</v>
      </c>
      <c r="B56" s="35" t="s">
        <v>126</v>
      </c>
      <c r="C56" s="123"/>
      <c r="D56" s="129"/>
      <c r="E56" s="11" t="s">
        <v>10</v>
      </c>
      <c r="F56" s="20"/>
      <c r="G56" s="33"/>
    </row>
    <row r="57" spans="1:7" ht="83.25" customHeight="1" x14ac:dyDescent="0.25">
      <c r="A57" s="34" t="s">
        <v>24</v>
      </c>
      <c r="B57" s="41" t="s">
        <v>207</v>
      </c>
      <c r="C57" s="123"/>
      <c r="D57" s="129"/>
      <c r="E57" s="11" t="s">
        <v>10</v>
      </c>
      <c r="F57" s="20"/>
      <c r="G57" s="33"/>
    </row>
    <row r="58" spans="1:7" ht="27" customHeight="1" x14ac:dyDescent="0.25">
      <c r="A58" s="31" t="s">
        <v>93</v>
      </c>
      <c r="B58" s="32" t="s">
        <v>33</v>
      </c>
      <c r="C58" s="122"/>
      <c r="D58" s="128"/>
      <c r="E58" s="20"/>
      <c r="F58" s="20"/>
      <c r="G58" s="33"/>
    </row>
    <row r="59" spans="1:7" ht="87.75" customHeight="1" x14ac:dyDescent="0.25">
      <c r="A59" s="34" t="s">
        <v>94</v>
      </c>
      <c r="B59" s="35" t="s">
        <v>208</v>
      </c>
      <c r="C59" s="123"/>
      <c r="D59" s="129"/>
      <c r="E59" s="11" t="s">
        <v>10</v>
      </c>
      <c r="F59" s="20"/>
      <c r="G59" s="33"/>
    </row>
    <row r="60" spans="1:7" ht="46.5" customHeight="1" x14ac:dyDescent="0.25">
      <c r="A60" s="34" t="s">
        <v>95</v>
      </c>
      <c r="B60" s="35" t="s">
        <v>181</v>
      </c>
      <c r="C60" s="123"/>
      <c r="D60" s="129"/>
      <c r="E60" s="11" t="s">
        <v>10</v>
      </c>
      <c r="F60" s="20"/>
      <c r="G60" s="33"/>
    </row>
    <row r="61" spans="1:7" ht="31.2" customHeight="1" x14ac:dyDescent="0.25">
      <c r="A61" s="34" t="s">
        <v>96</v>
      </c>
      <c r="B61" s="35" t="s">
        <v>70</v>
      </c>
      <c r="C61" s="123"/>
      <c r="D61" s="129"/>
      <c r="E61" s="11" t="s">
        <v>10</v>
      </c>
      <c r="F61" s="20"/>
      <c r="G61" s="33"/>
    </row>
    <row r="62" spans="1:7" ht="31.2" customHeight="1" x14ac:dyDescent="0.25">
      <c r="A62" s="34" t="s">
        <v>97</v>
      </c>
      <c r="B62" s="41" t="s">
        <v>182</v>
      </c>
      <c r="C62" s="123"/>
      <c r="D62" s="129"/>
      <c r="E62" s="11" t="s">
        <v>10</v>
      </c>
      <c r="F62" s="20"/>
      <c r="G62" s="33"/>
    </row>
    <row r="63" spans="1:7" ht="47.4" customHeight="1" x14ac:dyDescent="0.25">
      <c r="A63" s="34" t="s">
        <v>98</v>
      </c>
      <c r="B63" s="41" t="s">
        <v>124</v>
      </c>
      <c r="C63" s="123"/>
      <c r="D63" s="129"/>
      <c r="E63" s="11" t="s">
        <v>10</v>
      </c>
      <c r="F63" s="20"/>
      <c r="G63" s="33"/>
    </row>
    <row r="64" spans="1:7" ht="27" customHeight="1" x14ac:dyDescent="0.25">
      <c r="A64" s="31" t="s">
        <v>64</v>
      </c>
      <c r="B64" s="32" t="s">
        <v>149</v>
      </c>
      <c r="C64" s="122"/>
      <c r="D64" s="128"/>
      <c r="E64" s="20"/>
      <c r="F64" s="42"/>
      <c r="G64" s="33"/>
    </row>
    <row r="65" spans="1:8" ht="30.75" customHeight="1" x14ac:dyDescent="0.25">
      <c r="A65" s="34" t="s">
        <v>28</v>
      </c>
      <c r="B65" s="35" t="s">
        <v>150</v>
      </c>
      <c r="C65" s="122"/>
      <c r="D65" s="128"/>
      <c r="E65" s="20"/>
      <c r="F65" s="42"/>
      <c r="G65" s="33"/>
    </row>
    <row r="66" spans="1:8" ht="76.95" customHeight="1" x14ac:dyDescent="0.25">
      <c r="A66" s="34" t="s">
        <v>152</v>
      </c>
      <c r="B66" s="35" t="s">
        <v>196</v>
      </c>
      <c r="C66" s="123"/>
      <c r="D66" s="129"/>
      <c r="E66" s="11" t="s">
        <v>10</v>
      </c>
      <c r="F66" s="42"/>
      <c r="G66" s="30" t="s">
        <v>151</v>
      </c>
      <c r="H66" s="118" t="s">
        <v>175</v>
      </c>
    </row>
    <row r="67" spans="1:8" ht="144" customHeight="1" x14ac:dyDescent="0.25">
      <c r="A67" s="34" t="s">
        <v>153</v>
      </c>
      <c r="B67" s="137" t="s">
        <v>197</v>
      </c>
      <c r="C67" s="123"/>
      <c r="D67" s="129"/>
      <c r="E67" s="11" t="s">
        <v>10</v>
      </c>
      <c r="F67" s="42"/>
      <c r="G67" s="30" t="s">
        <v>199</v>
      </c>
      <c r="H67" s="118" t="s">
        <v>176</v>
      </c>
    </row>
    <row r="68" spans="1:8" ht="55.5" customHeight="1" x14ac:dyDescent="0.25">
      <c r="A68" s="34" t="s">
        <v>154</v>
      </c>
      <c r="B68" s="35" t="s">
        <v>171</v>
      </c>
      <c r="C68" s="123"/>
      <c r="D68" s="129"/>
      <c r="E68" s="11" t="s">
        <v>10</v>
      </c>
      <c r="F68" s="42"/>
      <c r="G68" s="33"/>
    </row>
    <row r="69" spans="1:8" ht="69" customHeight="1" x14ac:dyDescent="0.25">
      <c r="A69" s="34" t="s">
        <v>155</v>
      </c>
      <c r="B69" s="35" t="s">
        <v>183</v>
      </c>
      <c r="C69" s="127"/>
      <c r="D69" s="133"/>
      <c r="E69" s="11" t="s">
        <v>10</v>
      </c>
      <c r="F69" s="42"/>
      <c r="G69" s="33"/>
    </row>
    <row r="70" spans="1:8" ht="161.4" customHeight="1" x14ac:dyDescent="0.25">
      <c r="A70" s="34" t="s">
        <v>156</v>
      </c>
      <c r="B70" s="41" t="s">
        <v>198</v>
      </c>
      <c r="C70" s="123"/>
      <c r="D70" s="129"/>
      <c r="E70" s="28" t="s">
        <v>10</v>
      </c>
      <c r="F70" s="42"/>
      <c r="G70" s="30" t="s">
        <v>200</v>
      </c>
      <c r="H70" s="118" t="s">
        <v>176</v>
      </c>
    </row>
    <row r="71" spans="1:8" ht="187.95" customHeight="1" x14ac:dyDescent="0.25">
      <c r="A71" s="34" t="s">
        <v>157</v>
      </c>
      <c r="B71" s="35" t="s">
        <v>202</v>
      </c>
      <c r="C71" s="123"/>
      <c r="D71" s="129"/>
      <c r="E71" s="11" t="s">
        <v>10</v>
      </c>
      <c r="F71" s="42"/>
      <c r="G71" s="30" t="s">
        <v>201</v>
      </c>
      <c r="H71" s="118" t="s">
        <v>176</v>
      </c>
    </row>
    <row r="72" spans="1:8" ht="27" customHeight="1" x14ac:dyDescent="0.25">
      <c r="A72" s="34" t="s">
        <v>29</v>
      </c>
      <c r="B72" s="35" t="s">
        <v>38</v>
      </c>
      <c r="C72" s="122"/>
      <c r="D72" s="128"/>
      <c r="E72" s="20"/>
      <c r="F72" s="20"/>
      <c r="G72" s="19"/>
    </row>
    <row r="73" spans="1:8" ht="70.2" customHeight="1" x14ac:dyDescent="0.25">
      <c r="A73" s="34" t="s">
        <v>158</v>
      </c>
      <c r="B73" s="35" t="s">
        <v>127</v>
      </c>
      <c r="C73" s="123"/>
      <c r="D73" s="129"/>
      <c r="E73" s="11" t="s">
        <v>10</v>
      </c>
      <c r="F73" s="20"/>
      <c r="G73" s="30"/>
    </row>
    <row r="74" spans="1:8" ht="31.95" customHeight="1" x14ac:dyDescent="0.25">
      <c r="A74" s="34" t="s">
        <v>159</v>
      </c>
      <c r="B74" s="35" t="s">
        <v>116</v>
      </c>
      <c r="C74" s="123"/>
      <c r="D74" s="129"/>
      <c r="E74" s="11" t="s">
        <v>10</v>
      </c>
      <c r="F74" s="20"/>
      <c r="G74" s="30"/>
    </row>
    <row r="75" spans="1:8" ht="31.95" customHeight="1" x14ac:dyDescent="0.25">
      <c r="A75" s="34" t="s">
        <v>160</v>
      </c>
      <c r="B75" s="35" t="s">
        <v>117</v>
      </c>
      <c r="C75" s="123"/>
      <c r="D75" s="129"/>
      <c r="E75" s="11" t="s">
        <v>10</v>
      </c>
      <c r="F75" s="20"/>
      <c r="G75" s="30"/>
    </row>
    <row r="76" spans="1:8" ht="30" customHeight="1" x14ac:dyDescent="0.25">
      <c r="A76" s="34" t="s">
        <v>161</v>
      </c>
      <c r="B76" s="35" t="s">
        <v>118</v>
      </c>
      <c r="C76" s="123"/>
      <c r="D76" s="129"/>
      <c r="E76" s="11" t="s">
        <v>10</v>
      </c>
      <c r="F76" s="20"/>
      <c r="G76" s="30"/>
    </row>
    <row r="77" spans="1:8" ht="28.5" customHeight="1" x14ac:dyDescent="0.25">
      <c r="A77" s="62" t="s">
        <v>30</v>
      </c>
      <c r="B77" s="35" t="s">
        <v>188</v>
      </c>
      <c r="C77" s="122"/>
      <c r="D77" s="128"/>
      <c r="E77" s="20"/>
      <c r="F77" s="42"/>
      <c r="G77" s="33"/>
    </row>
    <row r="78" spans="1:8" ht="27" customHeight="1" x14ac:dyDescent="0.25">
      <c r="A78" s="62" t="s">
        <v>129</v>
      </c>
      <c r="B78" s="35" t="s">
        <v>192</v>
      </c>
      <c r="C78" s="123"/>
      <c r="D78" s="129"/>
      <c r="E78" s="11" t="s">
        <v>10</v>
      </c>
      <c r="F78" s="42"/>
      <c r="G78" s="33"/>
    </row>
    <row r="79" spans="1:8" ht="115.2" customHeight="1" x14ac:dyDescent="0.25">
      <c r="A79" s="62" t="s">
        <v>130</v>
      </c>
      <c r="B79" s="60" t="s">
        <v>193</v>
      </c>
      <c r="C79" s="123"/>
      <c r="D79" s="129"/>
      <c r="E79" s="11" t="s">
        <v>10</v>
      </c>
      <c r="F79" s="42"/>
      <c r="G79" s="30" t="s">
        <v>203</v>
      </c>
      <c r="H79" s="118" t="s">
        <v>176</v>
      </c>
    </row>
    <row r="80" spans="1:8" ht="126.6" customHeight="1" x14ac:dyDescent="0.25">
      <c r="A80" s="62" t="s">
        <v>131</v>
      </c>
      <c r="B80" s="60" t="s">
        <v>194</v>
      </c>
      <c r="C80" s="123"/>
      <c r="D80" s="129"/>
      <c r="E80" s="11" t="s">
        <v>10</v>
      </c>
      <c r="F80" s="42"/>
      <c r="G80" s="30" t="s">
        <v>203</v>
      </c>
      <c r="H80" s="118" t="s">
        <v>176</v>
      </c>
    </row>
    <row r="81" spans="1:8" ht="110.4" customHeight="1" x14ac:dyDescent="0.25">
      <c r="A81" s="62" t="s">
        <v>132</v>
      </c>
      <c r="B81" s="60" t="s">
        <v>195</v>
      </c>
      <c r="C81" s="123"/>
      <c r="D81" s="129"/>
      <c r="E81" s="11" t="s">
        <v>10</v>
      </c>
      <c r="F81" s="42"/>
      <c r="G81" s="30" t="s">
        <v>203</v>
      </c>
      <c r="H81" s="118" t="s">
        <v>176</v>
      </c>
    </row>
    <row r="82" spans="1:8" ht="127.2" customHeight="1" x14ac:dyDescent="0.25">
      <c r="A82" s="62" t="s">
        <v>162</v>
      </c>
      <c r="B82" s="61" t="s">
        <v>184</v>
      </c>
      <c r="C82" s="123"/>
      <c r="D82" s="129"/>
      <c r="E82" s="11" t="s">
        <v>10</v>
      </c>
      <c r="F82" s="42"/>
      <c r="G82" s="30" t="s">
        <v>203</v>
      </c>
      <c r="H82" s="118" t="s">
        <v>176</v>
      </c>
    </row>
    <row r="83" spans="1:8" ht="29.25" customHeight="1" x14ac:dyDescent="0.25">
      <c r="A83" s="31" t="s">
        <v>65</v>
      </c>
      <c r="B83" s="31" t="s">
        <v>166</v>
      </c>
      <c r="C83" s="122"/>
      <c r="D83" s="128"/>
      <c r="E83" s="39"/>
      <c r="F83" s="43"/>
      <c r="G83" s="38"/>
    </row>
    <row r="84" spans="1:8" ht="43.95" customHeight="1" x14ac:dyDescent="0.25">
      <c r="A84" s="34" t="s">
        <v>32</v>
      </c>
      <c r="B84" s="35" t="s">
        <v>163</v>
      </c>
      <c r="C84" s="123"/>
      <c r="D84" s="129"/>
      <c r="E84" s="11" t="s">
        <v>10</v>
      </c>
      <c r="F84" s="43"/>
      <c r="G84" s="44"/>
    </row>
    <row r="85" spans="1:8" ht="45" customHeight="1" x14ac:dyDescent="0.25">
      <c r="A85" s="34" t="s">
        <v>66</v>
      </c>
      <c r="B85" s="35" t="s">
        <v>164</v>
      </c>
      <c r="C85" s="123"/>
      <c r="D85" s="129"/>
      <c r="E85" s="11" t="s">
        <v>10</v>
      </c>
      <c r="F85" s="43"/>
      <c r="G85" s="44"/>
    </row>
    <row r="86" spans="1:8" ht="105" customHeight="1" x14ac:dyDescent="0.25">
      <c r="A86" s="34" t="s">
        <v>68</v>
      </c>
      <c r="B86" s="35" t="s">
        <v>209</v>
      </c>
      <c r="C86" s="123"/>
      <c r="D86" s="129"/>
      <c r="E86" s="11" t="s">
        <v>10</v>
      </c>
      <c r="F86" s="43"/>
      <c r="G86" s="30" t="s">
        <v>210</v>
      </c>
    </row>
    <row r="87" spans="1:8" ht="29.25" customHeight="1" x14ac:dyDescent="0.25">
      <c r="A87" s="31" t="s">
        <v>67</v>
      </c>
      <c r="B87" s="31" t="s">
        <v>165</v>
      </c>
      <c r="C87" s="122"/>
      <c r="D87" s="128"/>
      <c r="E87" s="39"/>
      <c r="F87" s="43"/>
      <c r="G87" s="38"/>
    </row>
    <row r="88" spans="1:8" ht="65.25" customHeight="1" x14ac:dyDescent="0.25">
      <c r="A88" s="34" t="s">
        <v>34</v>
      </c>
      <c r="B88" s="35" t="s">
        <v>51</v>
      </c>
      <c r="C88" s="122"/>
      <c r="D88" s="128"/>
      <c r="E88" s="39"/>
      <c r="F88" s="43"/>
      <c r="G88" s="64">
        <v>0</v>
      </c>
      <c r="H88" s="118" t="s">
        <v>190</v>
      </c>
    </row>
    <row r="89" spans="1:8" ht="81.75" customHeight="1" x14ac:dyDescent="0.25">
      <c r="A89" s="31" t="s">
        <v>35</v>
      </c>
      <c r="B89" s="32" t="s">
        <v>172</v>
      </c>
      <c r="C89" s="122"/>
      <c r="D89" s="128"/>
      <c r="E89" s="39"/>
      <c r="F89" s="39"/>
      <c r="G89" s="65">
        <v>0</v>
      </c>
      <c r="H89" s="118" t="s">
        <v>191</v>
      </c>
    </row>
    <row r="90" spans="1:8" ht="45.6" customHeight="1" x14ac:dyDescent="0.25">
      <c r="A90" s="34" t="s">
        <v>36</v>
      </c>
      <c r="B90" s="35" t="s">
        <v>133</v>
      </c>
      <c r="C90" s="123"/>
      <c r="D90" s="129"/>
      <c r="E90" s="39"/>
      <c r="F90" s="39"/>
      <c r="G90" s="66">
        <v>0</v>
      </c>
    </row>
    <row r="91" spans="1:8" ht="122.25" customHeight="1" x14ac:dyDescent="0.25">
      <c r="A91" s="34" t="s">
        <v>134</v>
      </c>
      <c r="B91" s="35" t="s">
        <v>204</v>
      </c>
      <c r="C91" s="122"/>
      <c r="D91" s="128"/>
      <c r="E91" s="39"/>
      <c r="F91" s="39"/>
      <c r="G91" s="64">
        <v>0</v>
      </c>
      <c r="H91" s="117" t="s">
        <v>205</v>
      </c>
    </row>
    <row r="92" spans="1:8" s="57" customFormat="1" ht="111" customHeight="1" x14ac:dyDescent="0.25">
      <c r="A92" s="31" t="s">
        <v>135</v>
      </c>
      <c r="B92" s="32" t="s">
        <v>173</v>
      </c>
      <c r="C92" s="122"/>
      <c r="D92" s="128"/>
      <c r="E92" s="39"/>
      <c r="F92" s="39"/>
      <c r="G92" s="67">
        <v>0</v>
      </c>
      <c r="H92" s="11" t="s">
        <v>206</v>
      </c>
    </row>
    <row r="93" spans="1:8" ht="27" customHeight="1" x14ac:dyDescent="0.25">
      <c r="A93" s="46">
        <v>12</v>
      </c>
      <c r="B93" s="32" t="s">
        <v>48</v>
      </c>
      <c r="C93" s="122"/>
      <c r="D93" s="128"/>
      <c r="E93" s="47"/>
      <c r="F93" s="20"/>
      <c r="G93" s="48"/>
    </row>
    <row r="94" spans="1:8" ht="27" customHeight="1" x14ac:dyDescent="0.25">
      <c r="A94" s="34" t="s">
        <v>37</v>
      </c>
      <c r="B94" s="35" t="s">
        <v>108</v>
      </c>
      <c r="C94" s="122"/>
      <c r="D94" s="128"/>
      <c r="E94" s="47"/>
      <c r="F94" s="20"/>
      <c r="G94" s="37" t="s">
        <v>39</v>
      </c>
    </row>
    <row r="95" spans="1:8" ht="27" customHeight="1" x14ac:dyDescent="0.25">
      <c r="A95" s="34" t="s">
        <v>99</v>
      </c>
      <c r="B95" s="35" t="s">
        <v>186</v>
      </c>
      <c r="C95" s="122"/>
      <c r="D95" s="128"/>
      <c r="E95" s="47"/>
      <c r="F95" s="20"/>
      <c r="G95" s="45">
        <v>0</v>
      </c>
    </row>
    <row r="96" spans="1:8" ht="27" customHeight="1" x14ac:dyDescent="0.25">
      <c r="A96" s="34" t="s">
        <v>100</v>
      </c>
      <c r="B96" s="35" t="s">
        <v>109</v>
      </c>
      <c r="C96" s="122"/>
      <c r="D96" s="128"/>
      <c r="E96" s="47"/>
      <c r="F96" s="20"/>
      <c r="G96" s="37" t="s">
        <v>39</v>
      </c>
    </row>
    <row r="97" spans="1:8" ht="27" customHeight="1" x14ac:dyDescent="0.25">
      <c r="A97" s="34" t="s">
        <v>69</v>
      </c>
      <c r="B97" s="35" t="s">
        <v>187</v>
      </c>
      <c r="C97" s="122"/>
      <c r="D97" s="128"/>
      <c r="E97" s="47"/>
      <c r="F97" s="20"/>
      <c r="G97" s="45">
        <v>0</v>
      </c>
    </row>
    <row r="98" spans="1:8" ht="25.2" customHeight="1" x14ac:dyDescent="0.25">
      <c r="A98" s="35"/>
      <c r="B98" s="32" t="s">
        <v>90</v>
      </c>
      <c r="C98" s="124"/>
      <c r="D98" s="130"/>
      <c r="E98" s="49"/>
      <c r="F98" s="49">
        <f>F32+F25</f>
        <v>40</v>
      </c>
      <c r="G98" s="50" t="s">
        <v>79</v>
      </c>
    </row>
    <row r="99" spans="1:8" ht="15.75" customHeight="1" x14ac:dyDescent="0.25">
      <c r="A99" s="135" t="s">
        <v>40</v>
      </c>
      <c r="B99" s="136"/>
      <c r="C99" s="77"/>
      <c r="D99" s="134"/>
      <c r="E99" s="53"/>
      <c r="F99" s="136"/>
      <c r="G99" s="136"/>
      <c r="H99" s="13"/>
    </row>
    <row r="100" spans="1:8" ht="27.75" customHeight="1" x14ac:dyDescent="0.25">
      <c r="A100" s="139" t="s">
        <v>189</v>
      </c>
      <c r="B100" s="139"/>
      <c r="C100" s="139"/>
      <c r="D100" s="139"/>
      <c r="E100" s="139"/>
      <c r="F100" s="139"/>
      <c r="G100" s="139"/>
      <c r="H100" s="139"/>
    </row>
    <row r="101" spans="1:8" ht="15.75" customHeight="1" x14ac:dyDescent="0.25">
      <c r="A101" s="136" t="s">
        <v>41</v>
      </c>
      <c r="B101" s="136"/>
      <c r="C101" s="77"/>
      <c r="D101" s="134"/>
      <c r="E101" s="53"/>
      <c r="F101" s="136"/>
      <c r="G101" s="136"/>
      <c r="H101" s="13"/>
    </row>
    <row r="102" spans="1:8" x14ac:dyDescent="0.2">
      <c r="A102" s="54"/>
      <c r="B102" s="52"/>
      <c r="C102" s="77"/>
      <c r="D102" s="134"/>
      <c r="E102" s="53"/>
      <c r="F102" s="53"/>
      <c r="G102" s="52"/>
    </row>
    <row r="103" spans="1:8" x14ac:dyDescent="0.2">
      <c r="A103" s="54"/>
      <c r="B103" s="52"/>
      <c r="C103" s="77"/>
      <c r="D103" s="134"/>
      <c r="E103" s="53"/>
      <c r="F103" s="53"/>
      <c r="G103" s="52"/>
    </row>
    <row r="104" spans="1:8" x14ac:dyDescent="0.2">
      <c r="A104" s="54"/>
      <c r="B104" s="52"/>
      <c r="C104" s="77"/>
      <c r="D104" s="134"/>
      <c r="E104" s="53"/>
      <c r="F104" s="53"/>
      <c r="G104" s="52"/>
    </row>
    <row r="105" spans="1:8" x14ac:dyDescent="0.2">
      <c r="A105" s="51"/>
      <c r="B105" s="52"/>
      <c r="C105" s="77"/>
      <c r="D105" s="134"/>
      <c r="E105" s="53"/>
      <c r="F105" s="53"/>
      <c r="G105" s="52"/>
    </row>
    <row r="106" spans="1:8" x14ac:dyDescent="0.2">
      <c r="A106" s="51"/>
      <c r="B106" s="55"/>
      <c r="C106" s="77"/>
      <c r="D106" s="134"/>
      <c r="E106" s="53"/>
      <c r="F106" s="53"/>
      <c r="G106" s="52"/>
    </row>
    <row r="107" spans="1:8" x14ac:dyDescent="0.2">
      <c r="A107" s="51"/>
      <c r="B107" s="56" t="s">
        <v>128</v>
      </c>
      <c r="C107" s="77"/>
      <c r="D107" s="134"/>
      <c r="E107" s="53"/>
      <c r="F107" s="53"/>
      <c r="G107" s="52"/>
    </row>
    <row r="108" spans="1:8" x14ac:dyDescent="0.2">
      <c r="A108" s="51"/>
      <c r="B108" s="52"/>
      <c r="C108" s="77"/>
      <c r="D108" s="134"/>
      <c r="E108" s="53"/>
      <c r="F108" s="53"/>
      <c r="G108" s="52"/>
    </row>
    <row r="109" spans="1:8" x14ac:dyDescent="0.2">
      <c r="A109" s="51"/>
      <c r="B109" s="52"/>
      <c r="C109" s="77"/>
      <c r="D109" s="134"/>
      <c r="E109" s="53"/>
      <c r="F109" s="53"/>
      <c r="G109" s="52"/>
    </row>
    <row r="110" spans="1:8" x14ac:dyDescent="0.2">
      <c r="A110" s="51"/>
      <c r="B110" s="52"/>
      <c r="C110" s="77"/>
      <c r="D110" s="134"/>
      <c r="E110" s="53"/>
      <c r="F110" s="53"/>
      <c r="G110" s="52"/>
    </row>
  </sheetData>
  <sheetProtection algorithmName="SHA-512" hashValue="1TfdyIn2z7WlSAovLXzdPOsG3Dj/2HUib6aE/FSh+8XVaVP7TLhKw0wr94zzbbueuo+CRfQ/wKwOJAmxsDILxA==" saltValue="BOgN36QKPoYzw2gs3OyxPA==" spinCount="100000" sheet="1" formatCells="0" selectLockedCells="1"/>
  <mergeCells count="14">
    <mergeCell ref="A100:H100"/>
    <mergeCell ref="A3:B3"/>
    <mergeCell ref="B12:B13"/>
    <mergeCell ref="C12:C13"/>
    <mergeCell ref="D12:D13"/>
    <mergeCell ref="A5:B5"/>
    <mergeCell ref="D1:G9"/>
    <mergeCell ref="F11:F13"/>
    <mergeCell ref="G11:G13"/>
    <mergeCell ref="E12:E13"/>
    <mergeCell ref="A11:B11"/>
    <mergeCell ref="C11:D11"/>
    <mergeCell ref="A12:A13"/>
    <mergeCell ref="A7:B7"/>
  </mergeCells>
  <phoneticPr fontId="0" type="noConversion"/>
  <printOptions horizontalCentered="1"/>
  <pageMargins left="0.78740157480314965" right="0.78740157480314965" top="0.98425196850393704" bottom="0.98425196850393704" header="0.51181102362204722" footer="0.51181102362204722"/>
  <pageSetup paperSize="9" scale="73" fitToHeight="20" orientation="landscape" r:id="rId1"/>
  <headerFooter alignWithMargins="0">
    <oddHeader xml:space="preserve">&amp;C&amp;"v,Standard"&amp;8Leistungsbeschreibung Anlage 2.2&amp;R </oddHeader>
    <oddFooter>&amp;CSeite &amp;P von &amp;N</oddFooter>
  </headerFooter>
  <rowBreaks count="3" manualBreakCount="3">
    <brk id="30" max="7" man="1"/>
    <brk id="40" max="7" man="1"/>
    <brk id="6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80" zoomScaleNormal="80" workbookViewId="0">
      <pane ySplit="14" topLeftCell="A15" activePane="bottomLeft" state="frozen"/>
      <selection pane="bottomLeft" activeCell="G21" sqref="G21"/>
    </sheetView>
  </sheetViews>
  <sheetFormatPr baseColWidth="10" defaultColWidth="8.88671875" defaultRowHeight="13.8" x14ac:dyDescent="0.25"/>
  <cols>
    <col min="1" max="1" width="8.88671875" style="72"/>
    <col min="2" max="2" width="52.88671875" style="72" customWidth="1"/>
    <col min="3" max="3" width="8.88671875" style="115"/>
    <col min="4" max="4" width="8.88671875" style="116"/>
    <col min="5" max="5" width="10" style="72" hidden="1" customWidth="1"/>
    <col min="6" max="6" width="8.88671875" style="72" hidden="1" customWidth="1"/>
    <col min="7" max="7" width="84.88671875" style="72" customWidth="1"/>
    <col min="8" max="8" width="18" style="74" customWidth="1"/>
    <col min="9" max="16384" width="8.88671875" style="72"/>
  </cols>
  <sheetData>
    <row r="1" spans="1:15" x14ac:dyDescent="0.25">
      <c r="A1" s="1" t="s">
        <v>43</v>
      </c>
      <c r="B1" s="2"/>
      <c r="C1" s="68"/>
      <c r="D1" s="69" t="s">
        <v>44</v>
      </c>
      <c r="E1" s="70"/>
      <c r="F1" s="70"/>
      <c r="G1" s="70"/>
      <c r="H1" s="71"/>
      <c r="J1" s="73"/>
      <c r="O1" s="74"/>
    </row>
    <row r="2" spans="1:15" ht="4.95" customHeight="1" x14ac:dyDescent="0.25">
      <c r="A2" s="5"/>
      <c r="B2" s="3"/>
      <c r="C2" s="68"/>
      <c r="D2" s="75"/>
      <c r="E2" s="76"/>
      <c r="F2" s="76"/>
      <c r="G2" s="76"/>
      <c r="H2" s="71"/>
      <c r="J2" s="73"/>
      <c r="O2" s="74"/>
    </row>
    <row r="3" spans="1:15" x14ac:dyDescent="0.25">
      <c r="A3" s="140" t="s">
        <v>139</v>
      </c>
      <c r="B3" s="170"/>
      <c r="C3" s="68"/>
      <c r="D3" s="75"/>
      <c r="E3" s="76"/>
      <c r="F3" s="76"/>
      <c r="G3" s="76"/>
      <c r="H3" s="71"/>
      <c r="J3" s="73"/>
      <c r="O3" s="74"/>
    </row>
    <row r="4" spans="1:15" ht="5.4" customHeight="1" x14ac:dyDescent="0.25">
      <c r="A4" s="6"/>
      <c r="B4" s="6"/>
      <c r="C4" s="77"/>
      <c r="D4" s="75"/>
      <c r="E4" s="76"/>
      <c r="F4" s="76"/>
      <c r="G4" s="76"/>
      <c r="H4" s="71"/>
      <c r="J4" s="73"/>
      <c r="O4" s="74"/>
    </row>
    <row r="5" spans="1:15" x14ac:dyDescent="0.25">
      <c r="A5" s="140" t="s">
        <v>168</v>
      </c>
      <c r="B5" s="170"/>
      <c r="C5" s="78"/>
      <c r="D5" s="171" t="s">
        <v>169</v>
      </c>
      <c r="E5" s="172"/>
      <c r="F5" s="172"/>
      <c r="G5" s="172"/>
      <c r="H5" s="173"/>
      <c r="J5" s="73"/>
      <c r="O5" s="74"/>
    </row>
    <row r="6" spans="1:15" ht="5.4" customHeight="1" x14ac:dyDescent="0.25">
      <c r="A6" s="7"/>
      <c r="B6" s="7"/>
      <c r="C6" s="77"/>
      <c r="D6" s="174"/>
      <c r="E6" s="175"/>
      <c r="F6" s="175"/>
      <c r="G6" s="175"/>
      <c r="H6" s="176"/>
      <c r="J6" s="73"/>
      <c r="O6" s="74"/>
    </row>
    <row r="7" spans="1:15" x14ac:dyDescent="0.25">
      <c r="A7" s="140" t="s">
        <v>103</v>
      </c>
      <c r="B7" s="141"/>
      <c r="C7" s="121">
        <f>COUNTIF(BEV!E15:E98,"A")</f>
        <v>49</v>
      </c>
      <c r="D7" s="174"/>
      <c r="E7" s="175"/>
      <c r="F7" s="175"/>
      <c r="G7" s="175"/>
      <c r="H7" s="176"/>
      <c r="J7" s="73"/>
      <c r="O7" s="74"/>
    </row>
    <row r="8" spans="1:15" ht="6" customHeight="1" x14ac:dyDescent="0.25">
      <c r="A8" s="7"/>
      <c r="B8" s="7"/>
      <c r="C8" s="120"/>
      <c r="D8" s="174"/>
      <c r="E8" s="175"/>
      <c r="F8" s="175"/>
      <c r="G8" s="175"/>
      <c r="H8" s="176"/>
      <c r="J8" s="73"/>
      <c r="O8" s="74"/>
    </row>
    <row r="9" spans="1:15" x14ac:dyDescent="0.25">
      <c r="A9" s="1" t="str">
        <f>BEV!$A$9</f>
        <v>Vergabe-Nr.: 2024-19-11.1.3.05   ---   Los 2</v>
      </c>
      <c r="B9" s="8"/>
      <c r="C9" s="121">
        <f>COUNTIF(BEV!E15:E98,"B")</f>
        <v>5</v>
      </c>
      <c r="D9" s="177"/>
      <c r="E9" s="178"/>
      <c r="F9" s="178"/>
      <c r="G9" s="178"/>
      <c r="H9" s="179"/>
      <c r="J9" s="73"/>
      <c r="O9" s="74"/>
    </row>
    <row r="10" spans="1:15" x14ac:dyDescent="0.25">
      <c r="A10" s="79"/>
      <c r="B10" s="79"/>
      <c r="C10" s="80">
        <f>SUM(C7:C9)</f>
        <v>54</v>
      </c>
      <c r="E10" s="119"/>
      <c r="F10" s="119"/>
    </row>
    <row r="11" spans="1:15" ht="22.95" customHeight="1" x14ac:dyDescent="0.25">
      <c r="A11" s="180" t="str">
        <f>BEV!A11</f>
        <v>Ausstattungsmerkmal</v>
      </c>
      <c r="B11" s="181"/>
      <c r="C11" s="182"/>
      <c r="D11" s="183"/>
      <c r="E11" s="81" t="str">
        <f>BEV!E11</f>
        <v>Kriterium</v>
      </c>
      <c r="F11" s="168">
        <f>BEV!F11</f>
        <v>0</v>
      </c>
      <c r="G11" s="168" t="str">
        <f>BEV!G11</f>
        <v>Bemerkungen bei von der Minimalvorgabe abweichenden Leistungsmerkmalen</v>
      </c>
      <c r="H11" s="185" t="s">
        <v>185</v>
      </c>
    </row>
    <row r="12" spans="1:15" ht="13.95" customHeight="1" x14ac:dyDescent="0.25">
      <c r="A12" s="166" t="str">
        <f>BEV!A12</f>
        <v>Lfd. Nr.</v>
      </c>
      <c r="B12" s="166" t="str">
        <f>BEV!B12</f>
        <v>Beschreibung</v>
      </c>
      <c r="C12" s="168" t="str">
        <f>BEV!C12</f>
        <v>ja</v>
      </c>
      <c r="D12" s="168" t="str">
        <f>BEV!D12</f>
        <v>nein</v>
      </c>
      <c r="E12" s="168" t="str">
        <f>BEV!E12</f>
        <v>A / B</v>
      </c>
      <c r="F12" s="184"/>
      <c r="G12" s="184"/>
      <c r="H12" s="185"/>
    </row>
    <row r="13" spans="1:15" ht="13.95" customHeight="1" x14ac:dyDescent="0.25">
      <c r="A13" s="167"/>
      <c r="B13" s="167"/>
      <c r="C13" s="169"/>
      <c r="D13" s="169"/>
      <c r="E13" s="169"/>
      <c r="F13" s="169"/>
      <c r="G13" s="169"/>
      <c r="H13" s="185"/>
    </row>
    <row r="14" spans="1:15" x14ac:dyDescent="0.25">
      <c r="A14" s="79"/>
      <c r="B14" s="79"/>
      <c r="C14" s="82">
        <f>COUNTIF(C15:C49,"x")</f>
        <v>0</v>
      </c>
      <c r="D14" s="83">
        <f>COUNTIF(D15:D49,"x")</f>
        <v>0</v>
      </c>
      <c r="E14" s="79"/>
      <c r="F14" s="79"/>
      <c r="G14" s="79"/>
    </row>
    <row r="15" spans="1:15" ht="111.6" customHeight="1" x14ac:dyDescent="0.25">
      <c r="A15" s="84" t="str">
        <f>BEV!A18</f>
        <v>2.1</v>
      </c>
      <c r="B15" s="84" t="str">
        <f>BEV!B18</f>
        <v xml:space="preserve">batteriebetriebene Fahrzeuge
BEV (Battery Electric Vehicle) </v>
      </c>
      <c r="C15" s="85">
        <f>BEV!C18</f>
        <v>0</v>
      </c>
      <c r="D15" s="86">
        <f>BEV!D18</f>
        <v>0</v>
      </c>
      <c r="E15" s="87" t="str">
        <f>BEV!E18</f>
        <v>A</v>
      </c>
      <c r="F15" s="88">
        <f>BEV!F18</f>
        <v>0</v>
      </c>
      <c r="G15" s="88" t="str">
        <f>BEV!G18</f>
        <v>Hersteller / Modell / Typ:</v>
      </c>
      <c r="H15" s="89" t="s">
        <v>170</v>
      </c>
    </row>
    <row r="16" spans="1:15" x14ac:dyDescent="0.25">
      <c r="A16" s="79"/>
      <c r="B16" s="79"/>
      <c r="C16" s="90"/>
      <c r="D16" s="91"/>
      <c r="E16" s="92"/>
      <c r="F16" s="92"/>
      <c r="G16" s="92"/>
    </row>
    <row r="17" spans="1:8" ht="13.95" customHeight="1" x14ac:dyDescent="0.25">
      <c r="A17" s="79"/>
      <c r="B17" s="79"/>
      <c r="C17" s="90"/>
      <c r="D17" s="91"/>
      <c r="E17" s="92"/>
      <c r="F17" s="92"/>
      <c r="G17" s="92"/>
    </row>
    <row r="18" spans="1:8" ht="91.2" customHeight="1" x14ac:dyDescent="0.25">
      <c r="A18" s="93" t="str">
        <f>BEV!A66</f>
        <v>9.1.1</v>
      </c>
      <c r="B18" s="93" t="str">
        <f>BEV!B66</f>
        <v>Vertragswerkstatt mind. am Hauptstandort: 
=&gt; Brauhausstraße 21, Meißen 
(weitere Standortmöglichkeiten siehe Punkt 9.1.6 )</v>
      </c>
      <c r="C18" s="85">
        <f>BEV!C66</f>
        <v>0</v>
      </c>
      <c r="D18" s="86">
        <f>BEV!D66</f>
        <v>0</v>
      </c>
      <c r="E18" s="87" t="str">
        <f>BEV!E66</f>
        <v>A</v>
      </c>
      <c r="F18" s="94">
        <f>BEV!F66</f>
        <v>0</v>
      </c>
      <c r="G18" s="95" t="str">
        <f>BEV!G66</f>
        <v>Anschrift Autohaus:</v>
      </c>
      <c r="H18" s="89" t="s">
        <v>170</v>
      </c>
    </row>
    <row r="19" spans="1:8" x14ac:dyDescent="0.25">
      <c r="A19" s="79"/>
      <c r="B19" s="79"/>
      <c r="C19" s="90"/>
      <c r="D19" s="91"/>
      <c r="E19" s="92"/>
      <c r="F19" s="92"/>
      <c r="G19" s="92"/>
    </row>
    <row r="20" spans="1:8" x14ac:dyDescent="0.25">
      <c r="A20" s="79"/>
      <c r="B20" s="79"/>
      <c r="C20" s="90"/>
      <c r="D20" s="91"/>
      <c r="E20" s="92"/>
      <c r="F20" s="92"/>
      <c r="G20" s="92"/>
    </row>
    <row r="21" spans="1:8" ht="167.25" customHeight="1" x14ac:dyDescent="0.25">
      <c r="A21" s="93" t="str">
        <f>BEV!A67</f>
        <v>9.1.2</v>
      </c>
      <c r="B21" s="138" t="str">
        <f>BEV!B67</f>
        <v>Sommer- und Winterreifenwechsel 
inkl. folgender Leistungen: 
- Einlagerung; 
- wuchten; 
- waschen; 
- Kontrolle des Reifens und Dokumentation durch Erstellung des jeweiligen Einlagerungsprotokoll zum Reifenzustand (Formular liefert Auftraggeber); 
- Hol- und Bringservice nach vorheriger konkreter Terminabsprache</v>
      </c>
      <c r="C21" s="85">
        <f>BEV!C67</f>
        <v>0</v>
      </c>
      <c r="D21" s="86">
        <f>BEV!D67</f>
        <v>0</v>
      </c>
      <c r="E21" s="87" t="str">
        <f>BEV!E67</f>
        <v>A</v>
      </c>
      <c r="F21" s="94">
        <f>BEV!F67</f>
        <v>0</v>
      </c>
      <c r="G21" s="95" t="str">
        <f>BEV!G67</f>
        <v xml:space="preserve">Preisangabe pro Wechsel  / 6-mal innerhalb Vertragslaufzeit inklusive Einlagerung: 
      _______________________ €  /   
      __________________________ €
</v>
      </c>
      <c r="H21" s="96">
        <v>0</v>
      </c>
    </row>
    <row r="22" spans="1:8" x14ac:dyDescent="0.25">
      <c r="A22" s="79"/>
      <c r="B22" s="79"/>
      <c r="C22" s="90"/>
      <c r="D22" s="91"/>
      <c r="E22" s="92"/>
      <c r="F22" s="92"/>
      <c r="G22" s="92"/>
      <c r="H22" s="97"/>
    </row>
    <row r="23" spans="1:8" x14ac:dyDescent="0.25">
      <c r="A23" s="79"/>
      <c r="B23" s="79"/>
      <c r="C23" s="90"/>
      <c r="D23" s="91"/>
      <c r="E23" s="92"/>
      <c r="F23" s="92"/>
      <c r="G23" s="92"/>
      <c r="H23" s="97"/>
    </row>
    <row r="24" spans="1:8" ht="124.95" customHeight="1" x14ac:dyDescent="0.25">
      <c r="A24" s="93" t="str">
        <f>BEV!A70</f>
        <v>9.1.5</v>
      </c>
      <c r="B24" s="95" t="str">
        <f>BEV!B70</f>
        <v xml:space="preserve">Kraftfahrzeug-Feuerlöscher-Prüfung nach regulär 2 Jahren 
(Punkt 9.5 - geprüfte Feuerlöscher über gesamten Leasingzeitraum) </v>
      </c>
      <c r="C24" s="85">
        <f>BEV!C70</f>
        <v>0</v>
      </c>
      <c r="D24" s="86">
        <f>BEV!D70</f>
        <v>0</v>
      </c>
      <c r="E24" s="87" t="str">
        <f>BEV!E70</f>
        <v>A</v>
      </c>
      <c r="F24" s="94">
        <f>BEV!F70</f>
        <v>0</v>
      </c>
      <c r="G24" s="95" t="str">
        <f>BEV!G70</f>
        <v xml:space="preserve">
Preisangabe Tausch: 1-mal Kraftfahrzeug-Feuerlöscher neu:  
                                    _____________________________________ €
Preisangabe Prüfung: 1-mal Prüfung durch Fachfirma: 
                                    _____________________________________ €</v>
      </c>
      <c r="H24" s="96">
        <v>0</v>
      </c>
    </row>
    <row r="25" spans="1:8" x14ac:dyDescent="0.25">
      <c r="A25" s="79"/>
      <c r="B25" s="79"/>
      <c r="C25" s="90"/>
      <c r="D25" s="91"/>
      <c r="E25" s="92"/>
      <c r="F25" s="92"/>
      <c r="G25" s="92"/>
      <c r="H25" s="97"/>
    </row>
    <row r="26" spans="1:8" x14ac:dyDescent="0.25">
      <c r="A26" s="79"/>
      <c r="B26" s="79"/>
      <c r="C26" s="90"/>
      <c r="D26" s="91"/>
      <c r="E26" s="92"/>
      <c r="F26" s="92"/>
      <c r="G26" s="92"/>
      <c r="H26" s="97"/>
    </row>
    <row r="27" spans="1:8" ht="192.75" customHeight="1" x14ac:dyDescent="0.25">
      <c r="A27" s="93" t="str">
        <f>BEV!A71</f>
        <v>9.1.6</v>
      </c>
      <c r="B27" s="93" t="str">
        <f>BEV!B71</f>
        <v>Hol- und Bringservice:
Abholung und Rücktransport vom Fahrzeugstandort:
Meißen, Brauhausstraße 21
Riesa, Heinrich-Heine-Straße 1</v>
      </c>
      <c r="C27" s="85">
        <f>BEV!C71</f>
        <v>0</v>
      </c>
      <c r="D27" s="86">
        <f>BEV!D71</f>
        <v>0</v>
      </c>
      <c r="E27" s="87" t="str">
        <f>BEV!E71</f>
        <v>A</v>
      </c>
      <c r="F27" s="94">
        <f>BEV!F71</f>
        <v>0</v>
      </c>
      <c r="G27" s="95" t="str">
        <f>BEV!G71</f>
        <v>Preisangabe unter folgenden Eckpunkten: 
- Standort
- 2-mal Räderwechsel pro Jahr (6-mal)
- 1-mal Wartung / UVV pro Jahr (3-mal)
- 1-mal HU/AU zum Ende der Vertragslaufzeit (1-mal)
in Leasingrate inklusive:  ja / nein    ____________________
bei nein, bitte Preisangabe:  
_______________________________ €</v>
      </c>
      <c r="H27" s="96">
        <v>0</v>
      </c>
    </row>
    <row r="28" spans="1:8" x14ac:dyDescent="0.25">
      <c r="A28" s="79"/>
      <c r="B28" s="79"/>
      <c r="C28" s="90"/>
      <c r="D28" s="91"/>
      <c r="E28" s="92"/>
      <c r="F28" s="92"/>
      <c r="G28" s="92"/>
      <c r="H28" s="97"/>
    </row>
    <row r="29" spans="1:8" x14ac:dyDescent="0.25">
      <c r="A29" s="79"/>
      <c r="B29" s="79"/>
      <c r="C29" s="90"/>
      <c r="D29" s="91"/>
      <c r="E29" s="92"/>
      <c r="F29" s="92"/>
      <c r="G29" s="92"/>
      <c r="H29" s="97"/>
    </row>
    <row r="30" spans="1:8" ht="131.4" customHeight="1" x14ac:dyDescent="0.25">
      <c r="A30" s="93" t="str">
        <f>BEV!A79</f>
        <v>9.3.2</v>
      </c>
      <c r="B30" s="98" t="str">
        <f>BEV!B79</f>
        <v xml:space="preserve">UVV-Prüfungen lt. Berufsgenossenschafts Vorschrift (BGV) D29 (1-mal jährlich)
(Prüfung zur Unfallverhütung laut Berufsgenossenschaftliche Vorschrift D29)
</v>
      </c>
      <c r="C30" s="85">
        <f>BEV!C79</f>
        <v>0</v>
      </c>
      <c r="D30" s="86">
        <f>BEV!D79</f>
        <v>0</v>
      </c>
      <c r="E30" s="87" t="str">
        <f>BEV!E79</f>
        <v>A</v>
      </c>
      <c r="F30" s="94">
        <f>BEV!F79</f>
        <v>0</v>
      </c>
      <c r="G30" s="95" t="str">
        <f>BEV!G79</f>
        <v>Preisangabe: 
in Leasingrate inklusive:  ja / nein    ____________________
bei nein, bitte Preisangabe:  
_______________________________ €</v>
      </c>
      <c r="H30" s="96">
        <v>0</v>
      </c>
    </row>
    <row r="31" spans="1:8" x14ac:dyDescent="0.25">
      <c r="A31" s="79"/>
      <c r="B31" s="79"/>
      <c r="C31" s="90"/>
      <c r="D31" s="91"/>
      <c r="E31" s="92"/>
      <c r="F31" s="92"/>
      <c r="G31" s="92"/>
      <c r="H31" s="97"/>
    </row>
    <row r="32" spans="1:8" x14ac:dyDescent="0.25">
      <c r="A32" s="79"/>
      <c r="B32" s="79"/>
      <c r="C32" s="90"/>
      <c r="D32" s="91"/>
      <c r="E32" s="92"/>
      <c r="F32" s="92"/>
      <c r="G32" s="92"/>
      <c r="H32" s="97"/>
    </row>
    <row r="33" spans="1:8" ht="127.2" customHeight="1" x14ac:dyDescent="0.25">
      <c r="A33" s="93" t="str">
        <f>BEV!A80</f>
        <v>9.3.3</v>
      </c>
      <c r="B33" s="98" t="str">
        <f>BEV!B80</f>
        <v>Service / Inspektion / Wartung 
lt. Herstellerangaben 
(mind. 1-mal jährlich)</v>
      </c>
      <c r="C33" s="85">
        <f>BEV!C80</f>
        <v>0</v>
      </c>
      <c r="D33" s="86">
        <f>BEV!D80</f>
        <v>0</v>
      </c>
      <c r="E33" s="87" t="str">
        <f>BEV!E80</f>
        <v>A</v>
      </c>
      <c r="F33" s="94">
        <f>BEV!F80</f>
        <v>0</v>
      </c>
      <c r="G33" s="95" t="str">
        <f>BEV!G80</f>
        <v>Preisangabe: 
in Leasingrate inklusive:  ja / nein    ____________________
bei nein, bitte Preisangabe:  
_______________________________ €</v>
      </c>
      <c r="H33" s="96">
        <v>0</v>
      </c>
    </row>
    <row r="34" spans="1:8" x14ac:dyDescent="0.25">
      <c r="A34" s="79"/>
      <c r="B34" s="79"/>
      <c r="C34" s="90"/>
      <c r="D34" s="91"/>
      <c r="E34" s="92"/>
      <c r="F34" s="92"/>
      <c r="G34" s="92"/>
      <c r="H34" s="97"/>
    </row>
    <row r="35" spans="1:8" x14ac:dyDescent="0.25">
      <c r="A35" s="79"/>
      <c r="B35" s="79"/>
      <c r="C35" s="90"/>
      <c r="D35" s="91"/>
      <c r="E35" s="92"/>
      <c r="F35" s="92"/>
      <c r="G35" s="92"/>
      <c r="H35" s="97"/>
    </row>
    <row r="36" spans="1:8" ht="126" customHeight="1" x14ac:dyDescent="0.25">
      <c r="A36" s="93" t="str">
        <f>BEV!A81</f>
        <v>9.3.4</v>
      </c>
      <c r="B36" s="99" t="str">
        <f>BEV!B81</f>
        <v>Hauptuntersuchung lt. Straßenverkehrs-Zulassungs-Ordnung (StVZO - erste Mal nach ersten 3 Jahren)</v>
      </c>
      <c r="C36" s="85">
        <f>BEV!C81</f>
        <v>0</v>
      </c>
      <c r="D36" s="86">
        <f>BEV!D81</f>
        <v>0</v>
      </c>
      <c r="E36" s="87" t="str">
        <f>BEV!E81</f>
        <v>A</v>
      </c>
      <c r="F36" s="94">
        <f>BEV!F81</f>
        <v>0</v>
      </c>
      <c r="G36" s="95" t="str">
        <f>BEV!G81</f>
        <v>Preisangabe: 
in Leasingrate inklusive:  ja / nein    ____________________
bei nein, bitte Preisangabe:  
_______________________________ €</v>
      </c>
      <c r="H36" s="96">
        <v>0</v>
      </c>
    </row>
    <row r="37" spans="1:8" x14ac:dyDescent="0.25">
      <c r="A37" s="79"/>
      <c r="B37" s="79"/>
      <c r="C37" s="90"/>
      <c r="D37" s="91"/>
      <c r="E37" s="92"/>
      <c r="F37" s="92"/>
      <c r="G37" s="92"/>
      <c r="H37" s="97"/>
    </row>
    <row r="38" spans="1:8" x14ac:dyDescent="0.25">
      <c r="A38" s="79"/>
      <c r="B38" s="79"/>
      <c r="C38" s="90"/>
      <c r="D38" s="91"/>
      <c r="E38" s="92"/>
      <c r="F38" s="92"/>
      <c r="G38" s="92"/>
      <c r="H38" s="97"/>
    </row>
    <row r="39" spans="1:8" ht="131.4" customHeight="1" x14ac:dyDescent="0.25">
      <c r="A39" s="93" t="str">
        <f>BEV!A82</f>
        <v>9.3.5</v>
      </c>
      <c r="B39" s="100" t="str">
        <f>BEV!B82</f>
        <v>Verschleißreparturen 
(Bremsen; Scheibenwischer; … pro Jahr)</v>
      </c>
      <c r="C39" s="85">
        <f>BEV!C82</f>
        <v>0</v>
      </c>
      <c r="D39" s="86">
        <f>BEV!D82</f>
        <v>0</v>
      </c>
      <c r="E39" s="87" t="str">
        <f>BEV!E82</f>
        <v>A</v>
      </c>
      <c r="F39" s="94">
        <f>BEV!F82</f>
        <v>0</v>
      </c>
      <c r="G39" s="95" t="str">
        <f>BEV!G82</f>
        <v>Preisangabe: 
in Leasingrate inklusive:  ja / nein    ____________________
bei nein, bitte Preisangabe:  
_______________________________ €</v>
      </c>
      <c r="H39" s="96">
        <v>0</v>
      </c>
    </row>
    <row r="40" spans="1:8" x14ac:dyDescent="0.25">
      <c r="A40" s="79"/>
      <c r="B40" s="79"/>
      <c r="C40" s="90"/>
      <c r="D40" s="91"/>
      <c r="E40" s="92"/>
      <c r="F40" s="92"/>
      <c r="G40" s="92"/>
      <c r="H40" s="97"/>
    </row>
    <row r="41" spans="1:8" x14ac:dyDescent="0.25">
      <c r="A41" s="79"/>
      <c r="B41" s="79"/>
      <c r="C41" s="90"/>
      <c r="D41" s="91"/>
      <c r="E41" s="92"/>
      <c r="F41" s="92"/>
      <c r="G41" s="92"/>
      <c r="H41" s="97"/>
    </row>
    <row r="42" spans="1:8" ht="28.2" customHeight="1" x14ac:dyDescent="0.25">
      <c r="A42" s="93" t="str">
        <f>BEV!A88</f>
        <v>11.1</v>
      </c>
      <c r="B42" s="93" t="str">
        <f>BEV!B88</f>
        <v xml:space="preserve">Leasing / Monat (brutto) </v>
      </c>
      <c r="C42" s="85">
        <f>BEV!C88</f>
        <v>0</v>
      </c>
      <c r="D42" s="86">
        <f>BEV!D88</f>
        <v>0</v>
      </c>
      <c r="E42" s="87">
        <f>BEV!E88</f>
        <v>0</v>
      </c>
      <c r="F42" s="101">
        <f>BEV!F88</f>
        <v>0</v>
      </c>
      <c r="G42" s="102">
        <f>BEV!G88</f>
        <v>0</v>
      </c>
      <c r="H42" s="96">
        <v>0</v>
      </c>
    </row>
    <row r="43" spans="1:8" ht="51.6" customHeight="1" x14ac:dyDescent="0.25">
      <c r="A43" s="103" t="str">
        <f>BEV!A89</f>
        <v>11.2</v>
      </c>
      <c r="B43" s="104" t="str">
        <f>BEV!B89</f>
        <v xml:space="preserve">Endsumme Leasingrate brutto 
Gesamtlaufzeit 36 Monate </v>
      </c>
      <c r="C43" s="85">
        <f>BEV!C89</f>
        <v>0</v>
      </c>
      <c r="D43" s="86">
        <f>BEV!D89</f>
        <v>0</v>
      </c>
      <c r="E43" s="87">
        <f>BEV!E89</f>
        <v>0</v>
      </c>
      <c r="F43" s="101">
        <f>BEV!F89</f>
        <v>0</v>
      </c>
      <c r="G43" s="102">
        <f>BEV!G89</f>
        <v>0</v>
      </c>
      <c r="H43" s="105">
        <f>H42*36</f>
        <v>0</v>
      </c>
    </row>
    <row r="44" spans="1:8" x14ac:dyDescent="0.25">
      <c r="A44" s="79"/>
      <c r="B44" s="79"/>
      <c r="C44" s="90"/>
      <c r="D44" s="91"/>
      <c r="E44" s="92"/>
      <c r="F44" s="92"/>
      <c r="G44" s="92"/>
    </row>
    <row r="45" spans="1:8" x14ac:dyDescent="0.25">
      <c r="A45" s="79"/>
      <c r="B45" s="79"/>
      <c r="C45" s="90"/>
      <c r="D45" s="91"/>
      <c r="E45" s="92"/>
      <c r="F45" s="92"/>
      <c r="G45" s="92"/>
    </row>
    <row r="46" spans="1:8" ht="50.4" customHeight="1" x14ac:dyDescent="0.25">
      <c r="A46" s="34" t="str">
        <f>BEV!A91</f>
        <v>11.4</v>
      </c>
      <c r="B46" s="62" t="str">
        <f>BEV!B91</f>
        <v xml:space="preserve">Summe Werkstattleistungen über 36 Monate
Punkt 9 </v>
      </c>
      <c r="C46" s="106">
        <f>BEV!C91</f>
        <v>0</v>
      </c>
      <c r="D46" s="107">
        <f>BEV!D91</f>
        <v>0</v>
      </c>
      <c r="E46" s="108">
        <f>BEV!E91</f>
        <v>0</v>
      </c>
      <c r="F46" s="109">
        <f>BEV!F91</f>
        <v>0</v>
      </c>
      <c r="G46" s="102">
        <f>BEV!G91</f>
        <v>0</v>
      </c>
      <c r="H46" s="110">
        <f>H39+H36+H30+H24+H21</f>
        <v>0</v>
      </c>
    </row>
    <row r="47" spans="1:8" x14ac:dyDescent="0.25">
      <c r="A47" s="79"/>
      <c r="B47" s="79"/>
      <c r="C47" s="90"/>
      <c r="D47" s="91"/>
      <c r="E47" s="92"/>
      <c r="F47" s="92"/>
      <c r="G47" s="92"/>
    </row>
    <row r="48" spans="1:8" x14ac:dyDescent="0.25">
      <c r="A48" s="79"/>
      <c r="B48" s="79"/>
      <c r="C48" s="90"/>
      <c r="D48" s="91"/>
      <c r="E48" s="92"/>
      <c r="F48" s="92"/>
      <c r="G48" s="92"/>
    </row>
    <row r="49" spans="1:8" ht="47.25" customHeight="1" x14ac:dyDescent="0.25">
      <c r="A49" s="31" t="str">
        <f>BEV!A92</f>
        <v>11.5</v>
      </c>
      <c r="B49" s="111" t="str">
        <f>BEV!B92</f>
        <v xml:space="preserve">WERTUNGSPREIS
</v>
      </c>
      <c r="C49" s="106">
        <f>BEV!C92</f>
        <v>0</v>
      </c>
      <c r="D49" s="107">
        <f>BEV!D92</f>
        <v>0</v>
      </c>
      <c r="E49" s="112">
        <f>BEV!E92</f>
        <v>0</v>
      </c>
      <c r="F49" s="113">
        <f>BEV!F92</f>
        <v>0</v>
      </c>
      <c r="G49" s="114">
        <f>BEV!G92</f>
        <v>0</v>
      </c>
      <c r="H49" s="105">
        <f>H43+H46</f>
        <v>0</v>
      </c>
    </row>
  </sheetData>
  <sheetProtection algorithmName="SHA-512" hashValue="VbHZr5lNymbiCBaGhExvKQ76gdE69oyMJGIa84hslHqyRt2L2GExTXLCvoWs0Out4lgm18+yRRnZuu4lHn/x6A==" saltValue="HJsIZgCFYpog6SlsC/vrGQ==" spinCount="100000" sheet="1" objects="1" scenarios="1"/>
  <mergeCells count="14">
    <mergeCell ref="B12:B13"/>
    <mergeCell ref="C12:C13"/>
    <mergeCell ref="D12:D13"/>
    <mergeCell ref="E12:E13"/>
    <mergeCell ref="A3:B3"/>
    <mergeCell ref="A5:B5"/>
    <mergeCell ref="D5:H9"/>
    <mergeCell ref="A7:B7"/>
    <mergeCell ref="A11:B11"/>
    <mergeCell ref="C11:D11"/>
    <mergeCell ref="F11:F13"/>
    <mergeCell ref="G11:G13"/>
    <mergeCell ref="H11:H13"/>
    <mergeCell ref="A12:A13"/>
  </mergeCells>
  <conditionalFormatting sqref="K1:K9 D11:D1048576">
    <cfRule type="cellIs" dxfId="6" priority="7" operator="equal">
      <formula>"X"</formula>
    </cfRule>
  </conditionalFormatting>
  <conditionalFormatting sqref="J1:J9 C15:C1048576 C11:C13 C7">
    <cfRule type="cellIs" dxfId="5" priority="6" operator="equal">
      <formula>"X"</formula>
    </cfRule>
  </conditionalFormatting>
  <conditionalFormatting sqref="C14">
    <cfRule type="cellIs" dxfId="4" priority="5" operator="equal">
      <formula>"X"</formula>
    </cfRule>
  </conditionalFormatting>
  <conditionalFormatting sqref="H15">
    <cfRule type="cellIs" dxfId="3" priority="3" operator="equal">
      <formula>"X"</formula>
    </cfRule>
  </conditionalFormatting>
  <conditionalFormatting sqref="H18">
    <cfRule type="cellIs" dxfId="2" priority="4" operator="equal">
      <formula>"X"</formula>
    </cfRule>
  </conditionalFormatting>
  <conditionalFormatting sqref="C9">
    <cfRule type="cellIs" dxfId="1" priority="2" operator="equal">
      <formula>"X"</formula>
    </cfRule>
  </conditionalFormatting>
  <conditionalFormatting sqref="C10">
    <cfRule type="cellIs" dxfId="0" priority="1" operator="equal">
      <formula>"X"</formula>
    </cfRule>
  </conditionalFormatting>
  <pageMargins left="0.70866141732283472" right="0.70866141732283472" top="0.74803149606299213" bottom="0.74803149606299213"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BEV</vt:lpstr>
      <vt:lpstr>Wertg-Preis</vt:lpstr>
      <vt:lpstr>BEV!Druckbereich</vt:lpstr>
      <vt:lpstr>BEV!Drucktitel</vt:lpstr>
    </vt:vector>
  </TitlesOfParts>
  <Company>LRA Meissen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preusssa</dc:creator>
  <cp:lastModifiedBy>Preußner, Sabine</cp:lastModifiedBy>
  <cp:lastPrinted>2024-07-25T08:42:08Z</cp:lastPrinted>
  <dcterms:created xsi:type="dcterms:W3CDTF">2013-02-20T09:34:10Z</dcterms:created>
  <dcterms:modified xsi:type="dcterms:W3CDTF">2024-08-07T07:46:57Z</dcterms:modified>
</cp:coreProperties>
</file>