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chtsanwälte\Dr. Dimieff\61 Kunsthalle\12 VergUnt Word final\"/>
    </mc:Choice>
  </mc:AlternateContent>
  <xr:revisionPtr revIDLastSave="0" documentId="13_ncr:1_{F6F4ECBF-33BF-4AA6-ACA0-494CFC95AEE8}" xr6:coauthVersionLast="47" xr6:coauthVersionMax="47" xr10:uidLastSave="{00000000-0000-0000-0000-000000000000}"/>
  <bookViews>
    <workbookView xWindow="30" yWindow="0" windowWidth="28770" windowHeight="14400" xr2:uid="{6CBA0796-CCF0-4884-BE5C-69852F68CAF1}"/>
  </bookViews>
  <sheets>
    <sheet name="Kunsthalle Schaudepot" sheetId="4" r:id="rId1"/>
    <sheet name="Kunsthalle Hauptgebäud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5" l="1"/>
  <c r="D67" i="5"/>
  <c r="D66" i="5"/>
  <c r="D65" i="5"/>
  <c r="D63" i="5"/>
  <c r="D62" i="5"/>
  <c r="D61" i="5"/>
  <c r="D57" i="5"/>
  <c r="D53" i="5"/>
  <c r="D42" i="5"/>
  <c r="D68" i="5"/>
  <c r="D106" i="5"/>
  <c r="D92" i="5"/>
  <c r="D101" i="5"/>
  <c r="D107" i="5"/>
  <c r="D105" i="5"/>
  <c r="D104" i="5"/>
  <c r="D111" i="5"/>
  <c r="D108" i="5"/>
  <c r="D64" i="5"/>
  <c r="D42" i="4"/>
  <c r="D23" i="4"/>
  <c r="D32" i="4"/>
  <c r="D37" i="4"/>
  <c r="D38" i="4"/>
  <c r="D39" i="4"/>
  <c r="D36" i="4"/>
  <c r="D70" i="5" l="1"/>
  <c r="D102" i="5"/>
  <c r="D59" i="5"/>
  <c r="D112" i="5"/>
  <c r="D43" i="4"/>
  <c r="D34" i="4"/>
  <c r="D114" i="5" l="1"/>
</calcChain>
</file>

<file path=xl/sharedStrings.xml><?xml version="1.0" encoding="utf-8"?>
<sst xmlns="http://schemas.openxmlformats.org/spreadsheetml/2006/main" count="496" uniqueCount="185">
  <si>
    <t>R.-Nr.</t>
  </si>
  <si>
    <t>Raumbezeichnung</t>
  </si>
  <si>
    <t>WC Damen</t>
  </si>
  <si>
    <t>WC Herren</t>
  </si>
  <si>
    <t>Garderobe</t>
  </si>
  <si>
    <t>Stuhllager</t>
  </si>
  <si>
    <t>Windfang</t>
  </si>
  <si>
    <r>
      <t xml:space="preserve">Fläche
</t>
    </r>
    <r>
      <rPr>
        <b/>
        <sz val="8"/>
        <rFont val="Arial"/>
        <family val="2"/>
      </rPr>
      <t>- in m² -</t>
    </r>
  </si>
  <si>
    <t>Häufigkeit
Reinigung</t>
  </si>
  <si>
    <t>Flur</t>
  </si>
  <si>
    <t>Büro</t>
  </si>
  <si>
    <t>Raumgruppen</t>
  </si>
  <si>
    <t>2. OG</t>
  </si>
  <si>
    <t>F</t>
  </si>
  <si>
    <t>B</t>
  </si>
  <si>
    <t>T</t>
  </si>
  <si>
    <t>S</t>
  </si>
  <si>
    <t>Sanitär</t>
  </si>
  <si>
    <t>Summe</t>
  </si>
  <si>
    <t>Summe insgesamt</t>
  </si>
  <si>
    <t>Summe Erdgeschoss</t>
  </si>
  <si>
    <t>Kunsthalle Schaudepot</t>
  </si>
  <si>
    <t>Verbinder EG</t>
  </si>
  <si>
    <t>PU- Beschichtung</t>
  </si>
  <si>
    <t>Ausstellung Foyer</t>
  </si>
  <si>
    <t>0.03a</t>
  </si>
  <si>
    <t>0.02</t>
  </si>
  <si>
    <t>0.01</t>
  </si>
  <si>
    <t>0.03b</t>
  </si>
  <si>
    <t>Kleinplastiken Depot</t>
  </si>
  <si>
    <t>0.04</t>
  </si>
  <si>
    <t>Skulpturen Depot Packraum Erweiterung</t>
  </si>
  <si>
    <t>0.05</t>
  </si>
  <si>
    <t>Packraum</t>
  </si>
  <si>
    <t>0.06</t>
  </si>
  <si>
    <t>Schleuse</t>
  </si>
  <si>
    <t>0.07</t>
  </si>
  <si>
    <t>Sockel- Lager Werkstatt</t>
  </si>
  <si>
    <t>0.08</t>
  </si>
  <si>
    <t>ELT-UV</t>
  </si>
  <si>
    <t>0.09</t>
  </si>
  <si>
    <t>0.10</t>
  </si>
  <si>
    <t>BMZ</t>
  </si>
  <si>
    <t>0.11</t>
  </si>
  <si>
    <t xml:space="preserve">WC Beh. </t>
  </si>
  <si>
    <t>0.12</t>
  </si>
  <si>
    <t>1.01</t>
  </si>
  <si>
    <t>Verbinder OG</t>
  </si>
  <si>
    <t>1.02</t>
  </si>
  <si>
    <t>1.03</t>
  </si>
  <si>
    <t>OG</t>
  </si>
  <si>
    <t>1.04</t>
  </si>
  <si>
    <t>Gemäldedepot 2</t>
  </si>
  <si>
    <t>Graphikdepot</t>
  </si>
  <si>
    <t>Gemäldedepot 1</t>
  </si>
  <si>
    <t>Summe OG</t>
  </si>
  <si>
    <t>Ö</t>
  </si>
  <si>
    <t>A</t>
  </si>
  <si>
    <t>D</t>
  </si>
  <si>
    <t>öffentliche Räume</t>
  </si>
  <si>
    <t>Ausstellung</t>
  </si>
  <si>
    <t>Depot</t>
  </si>
  <si>
    <t>Technik</t>
  </si>
  <si>
    <t>Ausstellung OG</t>
  </si>
  <si>
    <t>Ausstellung EG Skulpturen Depot incl. Fahrst.</t>
  </si>
  <si>
    <t>G</t>
  </si>
  <si>
    <t>Glas</t>
  </si>
  <si>
    <t>Glaswand innen</t>
  </si>
  <si>
    <t>Glaswand außen</t>
  </si>
  <si>
    <t>J2</t>
  </si>
  <si>
    <t>J4</t>
  </si>
  <si>
    <t>M1</t>
  </si>
  <si>
    <t>0.13</t>
  </si>
  <si>
    <t>PU-Beschchtung</t>
  </si>
  <si>
    <t>Fahrstuhl</t>
  </si>
  <si>
    <t>Fluchttreppenhaus</t>
  </si>
  <si>
    <t>Metall</t>
  </si>
  <si>
    <t>FT</t>
  </si>
  <si>
    <t>1.05</t>
  </si>
  <si>
    <t>0.14</t>
  </si>
  <si>
    <t>R. 1.01</t>
  </si>
  <si>
    <t>R. 1.02</t>
  </si>
  <si>
    <t>Empfang / Shop</t>
  </si>
  <si>
    <t>R. 1.03</t>
  </si>
  <si>
    <t>R. 1.04</t>
  </si>
  <si>
    <t>Umkleide</t>
  </si>
  <si>
    <t>R. 1.05</t>
  </si>
  <si>
    <t>R. 1.06</t>
  </si>
  <si>
    <t>Küche</t>
  </si>
  <si>
    <t>R. 1.07</t>
  </si>
  <si>
    <t>Lager Bistro/Küche</t>
  </si>
  <si>
    <t>R. 1.08</t>
  </si>
  <si>
    <t>WC-Bistrobereich</t>
  </si>
  <si>
    <t>R. 1.09</t>
  </si>
  <si>
    <t>Vorraum WC-Bistrobereich</t>
  </si>
  <si>
    <t>WC-Herren</t>
  </si>
  <si>
    <t>Vorraum WC-Herren</t>
  </si>
  <si>
    <t>Vorraum WC-Damen</t>
  </si>
  <si>
    <t>WC-Damen</t>
  </si>
  <si>
    <t>Flur Verwaltungsbereich</t>
  </si>
  <si>
    <t>Vorflur Technik</t>
  </si>
  <si>
    <t>HAR ELT</t>
  </si>
  <si>
    <t>HAR Lüftung</t>
  </si>
  <si>
    <t>Vorraum Aufzug</t>
  </si>
  <si>
    <t>Aufzug</t>
  </si>
  <si>
    <t>Dunkel- und Medienraum</t>
  </si>
  <si>
    <t>Plastiksaal</t>
  </si>
  <si>
    <t>Westgalerie</t>
  </si>
  <si>
    <t>Haustechnik</t>
  </si>
  <si>
    <t>Ostgalerie</t>
  </si>
  <si>
    <t>Klimaschleuse</t>
  </si>
  <si>
    <t>Vorbereitungsraum</t>
  </si>
  <si>
    <t>1. OG</t>
  </si>
  <si>
    <t>L</t>
  </si>
  <si>
    <t>Lagerräume</t>
  </si>
  <si>
    <t>K</t>
  </si>
  <si>
    <t>V</t>
  </si>
  <si>
    <t>Verkehrsfläche (nicht öffentlich)</t>
  </si>
  <si>
    <t>Cafe-/Bistrobereich</t>
  </si>
  <si>
    <t>R. 0.01</t>
  </si>
  <si>
    <t>R. 0.02</t>
  </si>
  <si>
    <t>R. 0.03</t>
  </si>
  <si>
    <t>R. 0.04</t>
  </si>
  <si>
    <t>R. 0.05</t>
  </si>
  <si>
    <t>R. 0.06</t>
  </si>
  <si>
    <t>R. 0.07</t>
  </si>
  <si>
    <t>R. 0.08</t>
  </si>
  <si>
    <t>R. 0.09</t>
  </si>
  <si>
    <t>R. 0.10</t>
  </si>
  <si>
    <t>R. 0.11</t>
  </si>
  <si>
    <t>R. 0.12</t>
  </si>
  <si>
    <t>R. 0.13</t>
  </si>
  <si>
    <t>R. 0.14</t>
  </si>
  <si>
    <t>R. 0.15</t>
  </si>
  <si>
    <t>R. 0.16</t>
  </si>
  <si>
    <t>R. 0.17</t>
  </si>
  <si>
    <t>R. 0.18</t>
  </si>
  <si>
    <t>R. 0.19</t>
  </si>
  <si>
    <t>R. 0.20</t>
  </si>
  <si>
    <t>R. 0.21</t>
  </si>
  <si>
    <t>R. 0.22</t>
  </si>
  <si>
    <t>R. 0.23</t>
  </si>
  <si>
    <t>R. 0.24</t>
  </si>
  <si>
    <t>Teeküche</t>
  </si>
  <si>
    <t>R. 0.25</t>
  </si>
  <si>
    <t>R. 0.26</t>
  </si>
  <si>
    <t>R. 0.27</t>
  </si>
  <si>
    <t>R. 0.28</t>
  </si>
  <si>
    <t>R. 0.29</t>
  </si>
  <si>
    <t>R. 0.30</t>
  </si>
  <si>
    <t>R. 0.31</t>
  </si>
  <si>
    <t>R. 0.32</t>
  </si>
  <si>
    <t>R. 0.33</t>
  </si>
  <si>
    <t>R. 0.34</t>
  </si>
  <si>
    <t>R. 0.35</t>
  </si>
  <si>
    <t>R. 0.36</t>
  </si>
  <si>
    <t>R. 0.37</t>
  </si>
  <si>
    <t>Summe 1. OG</t>
  </si>
  <si>
    <t>Summe 2. OG</t>
  </si>
  <si>
    <t>R.  2.03</t>
  </si>
  <si>
    <t>R.  2.02</t>
  </si>
  <si>
    <t>Schaudepot</t>
  </si>
  <si>
    <t>Summe beide Gebäude</t>
  </si>
  <si>
    <t>Bodenbelag</t>
  </si>
  <si>
    <t>Skulpturen Depot</t>
  </si>
  <si>
    <t>Lager Werkstatt</t>
  </si>
  <si>
    <t>Personenaufzug</t>
  </si>
  <si>
    <t>PU-Beschichtung</t>
  </si>
  <si>
    <t>Geschoss</t>
  </si>
  <si>
    <t>EG</t>
  </si>
  <si>
    <t>Lager</t>
  </si>
  <si>
    <t>Ausstellung Lichthof</t>
  </si>
  <si>
    <t>Ausstellung Graphikrundgang</t>
  </si>
  <si>
    <t>Raum-gruppen</t>
  </si>
  <si>
    <t>Feinstein</t>
  </si>
  <si>
    <t>Linoleum</t>
  </si>
  <si>
    <t>Teppich/Vlies</t>
  </si>
  <si>
    <t>Parkett</t>
  </si>
  <si>
    <t>Verbundestrich</t>
  </si>
  <si>
    <t>Ziegelboden</t>
  </si>
  <si>
    <t>Holzdielen</t>
  </si>
  <si>
    <t>Q1</t>
  </si>
  <si>
    <t>Summe EG</t>
  </si>
  <si>
    <t>Kunsthalle Hauptgebäude</t>
  </si>
  <si>
    <t xml:space="preserve">Anlage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</si>
</sst>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06C79"/>
        <bgColor indexed="64"/>
      </patternFill>
    </fill>
    <fill>
      <patternFill patternType="solid">
        <fgColor rgb="FFF38D9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A3FFA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E3"/>
        <bgColor indexed="64"/>
      </patternFill>
    </fill>
    <fill>
      <patternFill patternType="solid">
        <fgColor rgb="FF8BE1FF"/>
        <bgColor indexed="64"/>
      </patternFill>
    </fill>
    <fill>
      <patternFill patternType="solid">
        <fgColor rgb="FFF4A4AD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1">
    <xf numFmtId="0" fontId="0" fillId="0" borderId="0" xfId="0"/>
    <xf numFmtId="0" fontId="0" fillId="2" borderId="1" xfId="0" applyFill="1" applyBorder="1"/>
    <xf numFmtId="49" fontId="6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49" fontId="2" fillId="2" borderId="3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0" fontId="0" fillId="4" borderId="0" xfId="0" applyFill="1"/>
    <xf numFmtId="0" fontId="3" fillId="2" borderId="7" xfId="0" applyFont="1" applyFill="1" applyBorder="1"/>
    <xf numFmtId="0" fontId="3" fillId="0" borderId="0" xfId="0" applyFont="1"/>
    <xf numFmtId="0" fontId="4" fillId="2" borderId="14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2" fillId="0" borderId="1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/>
    <xf numFmtId="0" fontId="2" fillId="2" borderId="17" xfId="0" applyFont="1" applyFill="1" applyBorder="1"/>
    <xf numFmtId="1" fontId="2" fillId="2" borderId="15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49" fontId="3" fillId="5" borderId="4" xfId="0" applyNumberFormat="1" applyFont="1" applyFill="1" applyBorder="1"/>
    <xf numFmtId="2" fontId="2" fillId="2" borderId="1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/>
    </xf>
    <xf numFmtId="2" fontId="3" fillId="6" borderId="4" xfId="0" applyNumberFormat="1" applyFont="1" applyFill="1" applyBorder="1"/>
    <xf numFmtId="0" fontId="0" fillId="6" borderId="4" xfId="0" applyFill="1" applyBorder="1" applyAlignment="1">
      <alignment horizontal="center" vertical="center"/>
    </xf>
    <xf numFmtId="0" fontId="3" fillId="6" borderId="4" xfId="0" applyFont="1" applyFill="1" applyBorder="1"/>
    <xf numFmtId="0" fontId="3" fillId="7" borderId="4" xfId="0" applyFont="1" applyFill="1" applyBorder="1" applyAlignment="1">
      <alignment horizontal="left"/>
    </xf>
    <xf numFmtId="2" fontId="3" fillId="7" borderId="4" xfId="0" applyNumberFormat="1" applyFont="1" applyFill="1" applyBorder="1"/>
    <xf numFmtId="0" fontId="0" fillId="7" borderId="4" xfId="0" applyFill="1" applyBorder="1" applyAlignment="1">
      <alignment horizontal="center" vertical="center"/>
    </xf>
    <xf numFmtId="0" fontId="3" fillId="7" borderId="4" xfId="0" applyFont="1" applyFill="1" applyBorder="1"/>
    <xf numFmtId="16" fontId="3" fillId="6" borderId="13" xfId="0" applyNumberFormat="1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0" fillId="8" borderId="4" xfId="0" applyFill="1" applyBorder="1" applyAlignment="1">
      <alignment horizontal="center" vertical="center"/>
    </xf>
    <xf numFmtId="0" fontId="3" fillId="8" borderId="4" xfId="0" applyFont="1" applyFill="1" applyBorder="1"/>
    <xf numFmtId="0" fontId="3" fillId="9" borderId="4" xfId="0" applyFont="1" applyFill="1" applyBorder="1" applyAlignment="1">
      <alignment horizontal="left"/>
    </xf>
    <xf numFmtId="0" fontId="3" fillId="9" borderId="4" xfId="0" applyFont="1" applyFill="1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3" fillId="9" borderId="4" xfId="0" applyFont="1" applyFill="1" applyBorder="1"/>
    <xf numFmtId="0" fontId="3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center" vertical="center"/>
    </xf>
    <xf numFmtId="0" fontId="3" fillId="10" borderId="4" xfId="0" applyFont="1" applyFill="1" applyBorder="1"/>
    <xf numFmtId="0" fontId="3" fillId="10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left"/>
    </xf>
    <xf numFmtId="0" fontId="3" fillId="11" borderId="4" xfId="0" applyFont="1" applyFill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0" fontId="3" fillId="11" borderId="4" xfId="0" applyFont="1" applyFill="1" applyBorder="1"/>
    <xf numFmtId="0" fontId="0" fillId="11" borderId="4" xfId="0" applyFill="1" applyBorder="1"/>
    <xf numFmtId="0" fontId="3" fillId="11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/>
    </xf>
    <xf numFmtId="0" fontId="3" fillId="12" borderId="4" xfId="0" applyFont="1" applyFill="1" applyBorder="1" applyAlignment="1">
      <alignment horizontal="center"/>
    </xf>
    <xf numFmtId="0" fontId="0" fillId="12" borderId="4" xfId="0" applyFill="1" applyBorder="1" applyAlignment="1">
      <alignment horizontal="center" vertical="center"/>
    </xf>
    <xf numFmtId="0" fontId="3" fillId="12" borderId="4" xfId="0" applyFont="1" applyFill="1" applyBorder="1"/>
    <xf numFmtId="0" fontId="3" fillId="13" borderId="4" xfId="0" applyFont="1" applyFill="1" applyBorder="1" applyAlignment="1">
      <alignment horizontal="left"/>
    </xf>
    <xf numFmtId="0" fontId="3" fillId="13" borderId="4" xfId="0" applyFont="1" applyFill="1" applyBorder="1" applyAlignment="1">
      <alignment horizontal="center"/>
    </xf>
    <xf numFmtId="0" fontId="3" fillId="13" borderId="4" xfId="0" applyFont="1" applyFill="1" applyBorder="1" applyAlignment="1">
      <alignment horizontal="center" vertical="center"/>
    </xf>
    <xf numFmtId="0" fontId="3" fillId="13" borderId="4" xfId="0" applyFont="1" applyFill="1" applyBorder="1"/>
    <xf numFmtId="49" fontId="7" fillId="11" borderId="4" xfId="0" applyNumberFormat="1" applyFont="1" applyFill="1" applyBorder="1" applyAlignment="1">
      <alignment horizontal="left"/>
    </xf>
    <xf numFmtId="0" fontId="7" fillId="11" borderId="4" xfId="0" applyFont="1" applyFill="1" applyBorder="1" applyAlignment="1">
      <alignment horizontal="center" vertical="center"/>
    </xf>
    <xf numFmtId="0" fontId="7" fillId="11" borderId="4" xfId="0" applyFont="1" applyFill="1" applyBorder="1"/>
    <xf numFmtId="49" fontId="3" fillId="9" borderId="4" xfId="0" applyNumberFormat="1" applyFont="1" applyFill="1" applyBorder="1" applyAlignment="1">
      <alignment horizontal="left"/>
    </xf>
    <xf numFmtId="0" fontId="3" fillId="9" borderId="4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left"/>
    </xf>
    <xf numFmtId="0" fontId="3" fillId="14" borderId="4" xfId="0" applyFont="1" applyFill="1" applyBorder="1" applyAlignment="1">
      <alignment horizontal="center"/>
    </xf>
    <xf numFmtId="0" fontId="0" fillId="14" borderId="4" xfId="0" applyFill="1" applyBorder="1" applyAlignment="1">
      <alignment horizontal="center" vertical="center"/>
    </xf>
    <xf numFmtId="0" fontId="3" fillId="14" borderId="4" xfId="0" applyFont="1" applyFill="1" applyBorder="1"/>
    <xf numFmtId="49" fontId="3" fillId="14" borderId="4" xfId="0" applyNumberFormat="1" applyFont="1" applyFill="1" applyBorder="1"/>
    <xf numFmtId="49" fontId="3" fillId="10" borderId="5" xfId="0" applyNumberFormat="1" applyFont="1" applyFill="1" applyBorder="1"/>
    <xf numFmtId="0" fontId="3" fillId="10" borderId="5" xfId="0" applyFont="1" applyFill="1" applyBorder="1"/>
    <xf numFmtId="49" fontId="3" fillId="11" borderId="4" xfId="0" applyNumberFormat="1" applyFont="1" applyFill="1" applyBorder="1"/>
    <xf numFmtId="49" fontId="3" fillId="13" borderId="4" xfId="0" applyNumberFormat="1" applyFont="1" applyFill="1" applyBorder="1"/>
    <xf numFmtId="49" fontId="3" fillId="9" borderId="4" xfId="0" applyNumberFormat="1" applyFont="1" applyFill="1" applyBorder="1"/>
    <xf numFmtId="0" fontId="3" fillId="15" borderId="4" xfId="0" applyFont="1" applyFill="1" applyBorder="1" applyAlignment="1">
      <alignment horizontal="left"/>
    </xf>
    <xf numFmtId="0" fontId="3" fillId="15" borderId="4" xfId="0" applyFont="1" applyFill="1" applyBorder="1" applyAlignment="1">
      <alignment horizontal="center"/>
    </xf>
    <xf numFmtId="0" fontId="0" fillId="15" borderId="4" xfId="0" applyFill="1" applyBorder="1" applyAlignment="1">
      <alignment horizontal="center" vertical="center"/>
    </xf>
    <xf numFmtId="0" fontId="3" fillId="15" borderId="4" xfId="0" applyFont="1" applyFill="1" applyBorder="1"/>
    <xf numFmtId="49" fontId="3" fillId="15" borderId="4" xfId="0" applyNumberFormat="1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/>
    </xf>
    <xf numFmtId="0" fontId="0" fillId="2" borderId="26" xfId="0" applyFill="1" applyBorder="1"/>
    <xf numFmtId="49" fontId="7" fillId="11" borderId="8" xfId="0" applyNumberFormat="1" applyFont="1" applyFill="1" applyBorder="1" applyAlignment="1">
      <alignment horizontal="left"/>
    </xf>
    <xf numFmtId="0" fontId="7" fillId="11" borderId="8" xfId="0" applyFont="1" applyFill="1" applyBorder="1" applyAlignment="1">
      <alignment horizontal="center"/>
    </xf>
    <xf numFmtId="0" fontId="7" fillId="11" borderId="8" xfId="0" applyFont="1" applyFill="1" applyBorder="1" applyAlignment="1">
      <alignment horizontal="center" vertical="center"/>
    </xf>
    <xf numFmtId="0" fontId="7" fillId="11" borderId="8" xfId="0" applyFont="1" applyFill="1" applyBorder="1"/>
    <xf numFmtId="49" fontId="3" fillId="12" borderId="4" xfId="0" applyNumberFormat="1" applyFont="1" applyFill="1" applyBorder="1"/>
    <xf numFmtId="49" fontId="3" fillId="13" borderId="4" xfId="0" applyNumberFormat="1" applyFont="1" applyFill="1" applyBorder="1" applyAlignment="1">
      <alignment horizontal="left"/>
    </xf>
    <xf numFmtId="2" fontId="3" fillId="13" borderId="4" xfId="0" applyNumberFormat="1" applyFont="1" applyFill="1" applyBorder="1"/>
    <xf numFmtId="49" fontId="3" fillId="13" borderId="13" xfId="0" applyNumberFormat="1" applyFont="1" applyFill="1" applyBorder="1" applyAlignment="1">
      <alignment horizontal="left"/>
    </xf>
    <xf numFmtId="0" fontId="0" fillId="13" borderId="4" xfId="0" applyFill="1" applyBorder="1" applyAlignment="1">
      <alignment horizontal="center" vertical="center"/>
    </xf>
    <xf numFmtId="49" fontId="3" fillId="14" borderId="4" xfId="0" applyNumberFormat="1" applyFont="1" applyFill="1" applyBorder="1" applyAlignment="1">
      <alignment horizontal="left"/>
    </xf>
    <xf numFmtId="2" fontId="3" fillId="14" borderId="4" xfId="0" applyNumberFormat="1" applyFont="1" applyFill="1" applyBorder="1"/>
    <xf numFmtId="0" fontId="3" fillId="14" borderId="4" xfId="0" applyFont="1" applyFill="1" applyBorder="1" applyAlignment="1">
      <alignment horizontal="center" vertical="center"/>
    </xf>
    <xf numFmtId="49" fontId="3" fillId="11" borderId="13" xfId="0" applyNumberFormat="1" applyFont="1" applyFill="1" applyBorder="1" applyAlignment="1">
      <alignment horizontal="left"/>
    </xf>
    <xf numFmtId="2" fontId="3" fillId="11" borderId="4" xfId="0" applyNumberFormat="1" applyFont="1" applyFill="1" applyBorder="1"/>
    <xf numFmtId="0" fontId="7" fillId="11" borderId="4" xfId="0" applyFont="1" applyFill="1" applyBorder="1" applyAlignment="1">
      <alignment horizontal="left"/>
    </xf>
    <xf numFmtId="2" fontId="7" fillId="11" borderId="4" xfId="0" applyNumberFormat="1" applyFont="1" applyFill="1" applyBorder="1"/>
    <xf numFmtId="4" fontId="3" fillId="11" borderId="4" xfId="0" applyNumberFormat="1" applyFont="1" applyFill="1" applyBorder="1" applyAlignment="1">
      <alignment horizontal="left"/>
    </xf>
    <xf numFmtId="4" fontId="3" fillId="11" borderId="22" xfId="0" applyNumberFormat="1" applyFont="1" applyFill="1" applyBorder="1" applyAlignment="1">
      <alignment horizontal="left"/>
    </xf>
    <xf numFmtId="0" fontId="3" fillId="11" borderId="23" xfId="0" applyFont="1" applyFill="1" applyBorder="1" applyAlignment="1">
      <alignment horizontal="left"/>
    </xf>
    <xf numFmtId="2" fontId="3" fillId="11" borderId="23" xfId="0" applyNumberFormat="1" applyFont="1" applyFill="1" applyBorder="1"/>
    <xf numFmtId="0" fontId="0" fillId="11" borderId="23" xfId="0" applyFill="1" applyBorder="1" applyAlignment="1">
      <alignment horizontal="center" vertical="center"/>
    </xf>
    <xf numFmtId="0" fontId="0" fillId="11" borderId="23" xfId="0" applyFill="1" applyBorder="1"/>
    <xf numFmtId="2" fontId="3" fillId="12" borderId="4" xfId="0" applyNumberFormat="1" applyFont="1" applyFill="1" applyBorder="1"/>
    <xf numFmtId="2" fontId="3" fillId="10" borderId="4" xfId="0" applyNumberFormat="1" applyFont="1" applyFill="1" applyBorder="1"/>
    <xf numFmtId="0" fontId="3" fillId="10" borderId="4" xfId="0" applyFont="1" applyFill="1" applyBorder="1" applyAlignment="1">
      <alignment horizontal="center" vertical="center"/>
    </xf>
    <xf numFmtId="49" fontId="3" fillId="10" borderId="4" xfId="0" applyNumberFormat="1" applyFont="1" applyFill="1" applyBorder="1"/>
    <xf numFmtId="2" fontId="3" fillId="15" borderId="4" xfId="0" applyNumberFormat="1" applyFont="1" applyFill="1" applyBorder="1"/>
    <xf numFmtId="0" fontId="3" fillId="15" borderId="4" xfId="0" applyFont="1" applyFill="1" applyBorder="1" applyAlignment="1">
      <alignment horizontal="center" vertical="center"/>
    </xf>
    <xf numFmtId="2" fontId="3" fillId="13" borderId="4" xfId="0" applyNumberFormat="1" applyFont="1" applyFill="1" applyBorder="1" applyAlignment="1">
      <alignment horizontal="right"/>
    </xf>
    <xf numFmtId="2" fontId="3" fillId="8" borderId="4" xfId="0" applyNumberFormat="1" applyFont="1" applyFill="1" applyBorder="1"/>
    <xf numFmtId="0" fontId="3" fillId="8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3" fillId="11" borderId="23" xfId="0" applyFont="1" applyFill="1" applyBorder="1"/>
    <xf numFmtId="0" fontId="3" fillId="16" borderId="4" xfId="0" applyFont="1" applyFill="1" applyBorder="1" applyAlignment="1">
      <alignment horizontal="center"/>
    </xf>
    <xf numFmtId="49" fontId="3" fillId="16" borderId="4" xfId="0" applyNumberFormat="1" applyFont="1" applyFill="1" applyBorder="1" applyAlignment="1">
      <alignment horizontal="left"/>
    </xf>
    <xf numFmtId="0" fontId="3" fillId="16" borderId="4" xfId="0" applyFont="1" applyFill="1" applyBorder="1" applyAlignment="1">
      <alignment horizontal="center" vertical="center"/>
    </xf>
    <xf numFmtId="0" fontId="3" fillId="16" borderId="4" xfId="0" applyFont="1" applyFill="1" applyBorder="1"/>
    <xf numFmtId="49" fontId="3" fillId="16" borderId="4" xfId="0" applyNumberFormat="1" applyFont="1" applyFill="1" applyBorder="1"/>
    <xf numFmtId="0" fontId="7" fillId="11" borderId="4" xfId="0" applyFont="1" applyFill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0" xfId="0" applyNumberFormat="1" applyFont="1"/>
    <xf numFmtId="0" fontId="2" fillId="0" borderId="18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3" fillId="0" borderId="12" xfId="0" applyFont="1" applyBorder="1"/>
    <xf numFmtId="0" fontId="2" fillId="0" borderId="4" xfId="0" applyFont="1" applyBorder="1"/>
    <xf numFmtId="49" fontId="3" fillId="0" borderId="13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/>
    <xf numFmtId="0" fontId="0" fillId="0" borderId="4" xfId="0" applyBorder="1"/>
    <xf numFmtId="16" fontId="0" fillId="0" borderId="13" xfId="0" applyNumberForma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3" fillId="0" borderId="4" xfId="0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49" fontId="0" fillId="0" borderId="4" xfId="0" applyNumberFormat="1" applyBorder="1"/>
    <xf numFmtId="0" fontId="2" fillId="0" borderId="28" xfId="0" applyFont="1" applyBorder="1"/>
    <xf numFmtId="49" fontId="2" fillId="0" borderId="28" xfId="0" applyNumberFormat="1" applyFont="1" applyBorder="1" applyAlignment="1">
      <alignment horizontal="center"/>
    </xf>
    <xf numFmtId="2" fontId="3" fillId="5" borderId="4" xfId="0" applyNumberFormat="1" applyFont="1" applyFill="1" applyBorder="1"/>
    <xf numFmtId="2" fontId="3" fillId="0" borderId="4" xfId="0" applyNumberFormat="1" applyFont="1" applyBorder="1"/>
    <xf numFmtId="2" fontId="2" fillId="0" borderId="0" xfId="0" applyNumberFormat="1" applyFont="1"/>
    <xf numFmtId="2" fontId="2" fillId="0" borderId="4" xfId="0" applyNumberFormat="1" applyFont="1" applyBorder="1"/>
    <xf numFmtId="0" fontId="3" fillId="0" borderId="23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3" xfId="0" applyBorder="1"/>
    <xf numFmtId="2" fontId="3" fillId="0" borderId="0" xfId="0" applyNumberFormat="1" applyFont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2" fillId="0" borderId="21" xfId="0" applyFont="1" applyBorder="1"/>
    <xf numFmtId="0" fontId="2" fillId="0" borderId="20" xfId="0" applyFont="1" applyBorder="1"/>
    <xf numFmtId="0" fontId="2" fillId="0" borderId="7" xfId="0" applyFont="1" applyBorder="1" applyAlignment="1">
      <alignment horizontal="left"/>
    </xf>
    <xf numFmtId="4" fontId="2" fillId="0" borderId="4" xfId="0" applyNumberFormat="1" applyFont="1" applyBorder="1"/>
    <xf numFmtId="4" fontId="3" fillId="0" borderId="4" xfId="0" applyNumberFormat="1" applyFont="1" applyBorder="1"/>
    <xf numFmtId="4" fontId="2" fillId="0" borderId="6" xfId="0" applyNumberFormat="1" applyFont="1" applyBorder="1"/>
    <xf numFmtId="4" fontId="0" fillId="0" borderId="6" xfId="0" applyNumberFormat="1" applyBorder="1" applyAlignment="1">
      <alignment horizontal="center" vertical="center"/>
    </xf>
    <xf numFmtId="4" fontId="3" fillId="0" borderId="6" xfId="0" applyNumberFormat="1" applyFont="1" applyBorder="1"/>
    <xf numFmtId="4" fontId="0" fillId="0" borderId="6" xfId="0" applyNumberFormat="1" applyBorder="1"/>
    <xf numFmtId="0" fontId="3" fillId="10" borderId="5" xfId="0" applyFont="1" applyFill="1" applyBorder="1" applyAlignment="1">
      <alignment horizontal="left"/>
    </xf>
    <xf numFmtId="2" fontId="3" fillId="10" borderId="5" xfId="0" applyNumberFormat="1" applyFont="1" applyFill="1" applyBorder="1"/>
    <xf numFmtId="0" fontId="0" fillId="10" borderId="5" xfId="0" applyFill="1" applyBorder="1" applyAlignment="1">
      <alignment horizontal="center" vertical="center"/>
    </xf>
    <xf numFmtId="0" fontId="0" fillId="2" borderId="29" xfId="0" applyFill="1" applyBorder="1"/>
    <xf numFmtId="0" fontId="2" fillId="0" borderId="21" xfId="0" applyFont="1" applyBorder="1" applyAlignment="1">
      <alignment horizontal="left"/>
    </xf>
    <xf numFmtId="0" fontId="0" fillId="0" borderId="6" xfId="0" applyBorder="1" applyAlignment="1">
      <alignment horizontal="left"/>
    </xf>
    <xf numFmtId="4" fontId="2" fillId="0" borderId="6" xfId="1" applyNumberFormat="1" applyFont="1" applyFill="1" applyBorder="1"/>
    <xf numFmtId="4" fontId="0" fillId="0" borderId="6" xfId="1" applyNumberFormat="1" applyFont="1" applyFill="1" applyBorder="1" applyAlignment="1">
      <alignment horizontal="center" vertical="center"/>
    </xf>
    <xf numFmtId="4" fontId="0" fillId="0" borderId="6" xfId="1" applyNumberFormat="1" applyFont="1" applyFill="1" applyBorder="1"/>
    <xf numFmtId="49" fontId="3" fillId="11" borderId="5" xfId="1" applyNumberFormat="1" applyFont="1" applyFill="1" applyBorder="1" applyAlignment="1" applyProtection="1">
      <alignment horizontal="left"/>
    </xf>
    <xf numFmtId="0" fontId="3" fillId="11" borderId="5" xfId="0" applyFont="1" applyFill="1" applyBorder="1" applyAlignment="1">
      <alignment horizontal="left"/>
    </xf>
    <xf numFmtId="2" fontId="3" fillId="11" borderId="5" xfId="0" applyNumberFormat="1" applyFont="1" applyFill="1" applyBorder="1"/>
    <xf numFmtId="0" fontId="0" fillId="11" borderId="5" xfId="0" applyFill="1" applyBorder="1" applyAlignment="1">
      <alignment horizontal="center" vertical="center"/>
    </xf>
    <xf numFmtId="0" fontId="7" fillId="11" borderId="5" xfId="0" applyFont="1" applyFill="1" applyBorder="1"/>
    <xf numFmtId="0" fontId="3" fillId="11" borderId="5" xfId="0" applyFont="1" applyFill="1" applyBorder="1"/>
    <xf numFmtId="2" fontId="0" fillId="6" borderId="0" xfId="0" applyNumberFormat="1" applyFill="1"/>
    <xf numFmtId="49" fontId="3" fillId="14" borderId="5" xfId="1" applyNumberFormat="1" applyFont="1" applyFill="1" applyBorder="1" applyAlignment="1" applyProtection="1">
      <alignment horizontal="left"/>
    </xf>
    <xf numFmtId="0" fontId="3" fillId="14" borderId="5" xfId="0" applyFont="1" applyFill="1" applyBorder="1" applyAlignment="1">
      <alignment horizontal="left"/>
    </xf>
    <xf numFmtId="2" fontId="3" fillId="14" borderId="5" xfId="0" applyNumberFormat="1" applyFont="1" applyFill="1" applyBorder="1"/>
    <xf numFmtId="0" fontId="0" fillId="14" borderId="5" xfId="0" applyFill="1" applyBorder="1" applyAlignment="1">
      <alignment horizontal="center" vertical="center"/>
    </xf>
    <xf numFmtId="0" fontId="0" fillId="14" borderId="5" xfId="0" applyFill="1" applyBorder="1"/>
    <xf numFmtId="0" fontId="3" fillId="14" borderId="5" xfId="0" applyFont="1" applyFill="1" applyBorder="1"/>
    <xf numFmtId="49" fontId="2" fillId="0" borderId="10" xfId="0" applyNumberFormat="1" applyFont="1" applyBorder="1" applyAlignment="1">
      <alignment horizontal="center"/>
    </xf>
    <xf numFmtId="49" fontId="3" fillId="6" borderId="4" xfId="0" applyNumberFormat="1" applyFont="1" applyFill="1" applyBorder="1"/>
    <xf numFmtId="49" fontId="3" fillId="8" borderId="4" xfId="0" applyNumberFormat="1" applyFont="1" applyFill="1" applyBorder="1"/>
    <xf numFmtId="49" fontId="3" fillId="7" borderId="4" xfId="0" applyNumberFormat="1" applyFont="1" applyFill="1" applyBorder="1"/>
    <xf numFmtId="0" fontId="2" fillId="0" borderId="30" xfId="0" applyFont="1" applyBorder="1"/>
    <xf numFmtId="49" fontId="2" fillId="0" borderId="30" xfId="0" applyNumberFormat="1" applyFont="1" applyBorder="1" applyAlignment="1">
      <alignment horizontal="center"/>
    </xf>
    <xf numFmtId="0" fontId="2" fillId="0" borderId="31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3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3" fillId="0" borderId="31" xfId="0" applyFont="1" applyBorder="1"/>
    <xf numFmtId="4" fontId="2" fillId="0" borderId="28" xfId="0" applyNumberFormat="1" applyFont="1" applyBorder="1"/>
    <xf numFmtId="4" fontId="3" fillId="10" borderId="4" xfId="0" applyNumberFormat="1" applyFont="1" applyFill="1" applyBorder="1"/>
    <xf numFmtId="4" fontId="0" fillId="11" borderId="4" xfId="0" applyNumberFormat="1" applyFill="1" applyBorder="1"/>
    <xf numFmtId="4" fontId="0" fillId="14" borderId="4" xfId="0" applyNumberFormat="1" applyFill="1" applyBorder="1"/>
    <xf numFmtId="4" fontId="0" fillId="15" borderId="4" xfId="0" applyNumberFormat="1" applyFill="1" applyBorder="1"/>
    <xf numFmtId="4" fontId="0" fillId="13" borderId="4" xfId="0" applyNumberFormat="1" applyFill="1" applyBorder="1"/>
    <xf numFmtId="4" fontId="0" fillId="12" borderId="4" xfId="0" applyNumberFormat="1" applyFill="1" applyBorder="1"/>
    <xf numFmtId="4" fontId="0" fillId="6" borderId="4" xfId="0" applyNumberFormat="1" applyFill="1" applyBorder="1"/>
    <xf numFmtId="4" fontId="0" fillId="8" borderId="4" xfId="0" applyNumberFormat="1" applyFill="1" applyBorder="1"/>
    <xf numFmtId="4" fontId="0" fillId="7" borderId="4" xfId="0" applyNumberFormat="1" applyFill="1" applyBorder="1"/>
    <xf numFmtId="2" fontId="3" fillId="9" borderId="4" xfId="0" applyNumberFormat="1" applyFont="1" applyFill="1" applyBorder="1"/>
    <xf numFmtId="2" fontId="7" fillId="11" borderId="8" xfId="0" applyNumberFormat="1" applyFont="1" applyFill="1" applyBorder="1"/>
    <xf numFmtId="0" fontId="2" fillId="0" borderId="9" xfId="0" applyFont="1" applyBorder="1"/>
    <xf numFmtId="49" fontId="0" fillId="0" borderId="0" xfId="0" applyNumberFormat="1"/>
    <xf numFmtId="4" fontId="3" fillId="0" borderId="23" xfId="0" applyNumberFormat="1" applyFont="1" applyBorder="1" applyAlignment="1">
      <alignment horizontal="left"/>
    </xf>
    <xf numFmtId="2" fontId="3" fillId="0" borderId="23" xfId="0" applyNumberFormat="1" applyFont="1" applyBorder="1"/>
    <xf numFmtId="4" fontId="2" fillId="0" borderId="32" xfId="0" applyNumberFormat="1" applyFont="1" applyBorder="1"/>
    <xf numFmtId="4" fontId="2" fillId="0" borderId="33" xfId="0" applyNumberFormat="1" applyFont="1" applyBorder="1"/>
    <xf numFmtId="4" fontId="0" fillId="5" borderId="4" xfId="0" applyNumberFormat="1" applyFill="1" applyBorder="1"/>
    <xf numFmtId="4" fontId="0" fillId="9" borderId="4" xfId="0" applyNumberFormat="1" applyFill="1" applyBorder="1"/>
    <xf numFmtId="1" fontId="2" fillId="0" borderId="11" xfId="0" applyNumberFormat="1" applyFont="1" applyBorder="1"/>
    <xf numFmtId="4" fontId="3" fillId="11" borderId="4" xfId="0" applyNumberFormat="1" applyFont="1" applyFill="1" applyBorder="1"/>
    <xf numFmtId="4" fontId="3" fillId="14" borderId="4" xfId="0" applyNumberFormat="1" applyFont="1" applyFill="1" applyBorder="1"/>
    <xf numFmtId="4" fontId="3" fillId="15" borderId="4" xfId="0" applyNumberFormat="1" applyFont="1" applyFill="1" applyBorder="1"/>
    <xf numFmtId="4" fontId="3" fillId="13" borderId="4" xfId="0" applyNumberFormat="1" applyFont="1" applyFill="1" applyBorder="1"/>
    <xf numFmtId="4" fontId="3" fillId="5" borderId="4" xfId="0" applyNumberFormat="1" applyFont="1" applyFill="1" applyBorder="1"/>
    <xf numFmtId="4" fontId="3" fillId="0" borderId="12" xfId="0" applyNumberFormat="1" applyFont="1" applyBorder="1"/>
    <xf numFmtId="4" fontId="7" fillId="11" borderId="4" xfId="0" applyNumberFormat="1" applyFont="1" applyFill="1" applyBorder="1"/>
    <xf numFmtId="4" fontId="3" fillId="16" borderId="4" xfId="0" applyNumberFormat="1" applyFont="1" applyFill="1" applyBorder="1"/>
    <xf numFmtId="4" fontId="2" fillId="0" borderId="30" xfId="0" applyNumberFormat="1" applyFont="1" applyBorder="1"/>
    <xf numFmtId="4" fontId="2" fillId="0" borderId="0" xfId="0" applyNumberFormat="1" applyFont="1"/>
    <xf numFmtId="4" fontId="0" fillId="16" borderId="4" xfId="0" applyNumberFormat="1" applyFill="1" applyBorder="1"/>
    <xf numFmtId="4" fontId="2" fillId="0" borderId="31" xfId="0" applyNumberFormat="1" applyFont="1" applyBorder="1"/>
    <xf numFmtId="49" fontId="3" fillId="10" borderId="5" xfId="1" applyNumberFormat="1" applyFont="1" applyFill="1" applyBorder="1" applyAlignment="1" applyProtection="1">
      <alignment horizontal="left"/>
    </xf>
    <xf numFmtId="0" fontId="3" fillId="10" borderId="5" xfId="0" applyFont="1" applyFill="1" applyBorder="1" applyAlignment="1">
      <alignment horizontal="center"/>
    </xf>
    <xf numFmtId="4" fontId="3" fillId="10" borderId="5" xfId="0" applyNumberFormat="1" applyFont="1" applyFill="1" applyBorder="1"/>
    <xf numFmtId="4" fontId="0" fillId="0" borderId="0" xfId="0" applyNumberFormat="1"/>
    <xf numFmtId="49" fontId="2" fillId="0" borderId="6" xfId="0" applyNumberFormat="1" applyFont="1" applyBorder="1" applyAlignment="1">
      <alignment horizontal="center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6" xfId="0" applyBorder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8BE1FF"/>
      <color rgb="FFFFFF66"/>
      <color rgb="FFCC99E3"/>
      <color rgb="FFA3FFA5"/>
      <color rgb="FFA3FF55"/>
      <color rgb="FFFFFF26"/>
      <color rgb="FFFFC000"/>
      <color rgb="FFF4A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34E4-B8A9-4197-8EF4-BFD0C1AD7D2B}">
  <sheetPr>
    <pageSetUpPr fitToPage="1"/>
  </sheetPr>
  <dimension ref="A1:AG73"/>
  <sheetViews>
    <sheetView tabSelected="1" zoomScaleNormal="100" workbookViewId="0">
      <selection activeCell="E9" sqref="E9"/>
    </sheetView>
  </sheetViews>
  <sheetFormatPr baseColWidth="10" defaultRowHeight="12.75" x14ac:dyDescent="0.2"/>
  <cols>
    <col min="2" max="2" width="11.85546875" bestFit="1" customWidth="1"/>
    <col min="3" max="3" width="40" bestFit="1" customWidth="1"/>
    <col min="4" max="4" width="24.140625" style="20" customWidth="1"/>
    <col min="6" max="6" width="8.5703125" bestFit="1" customWidth="1"/>
    <col min="7" max="7" width="16.140625" customWidth="1"/>
  </cols>
  <sheetData>
    <row r="1" spans="1:33" x14ac:dyDescent="0.2">
      <c r="A1" s="131" t="s">
        <v>184</v>
      </c>
    </row>
    <row r="2" spans="1:33" ht="13.5" thickBot="1" x14ac:dyDescent="0.25">
      <c r="A2" s="9"/>
    </row>
    <row r="3" spans="1:33" ht="16.5" thickBot="1" x14ac:dyDescent="0.25">
      <c r="A3" s="244" t="s">
        <v>21</v>
      </c>
      <c r="B3" s="245"/>
      <c r="C3" s="245"/>
      <c r="D3" s="245"/>
      <c r="E3" s="245"/>
      <c r="F3" s="245"/>
      <c r="G3" s="246"/>
    </row>
    <row r="4" spans="1:33" ht="26.25" thickBot="1" x14ac:dyDescent="0.25">
      <c r="A4" s="2" t="s">
        <v>168</v>
      </c>
      <c r="B4" s="3" t="s">
        <v>0</v>
      </c>
      <c r="C4" s="5" t="s">
        <v>1</v>
      </c>
      <c r="D4" s="19" t="s">
        <v>7</v>
      </c>
      <c r="E4" s="120" t="s">
        <v>8</v>
      </c>
      <c r="F4" s="121" t="s">
        <v>173</v>
      </c>
      <c r="G4" s="122" t="s">
        <v>163</v>
      </c>
    </row>
    <row r="5" spans="1:33" x14ac:dyDescent="0.2">
      <c r="A5" s="18" t="s">
        <v>169</v>
      </c>
      <c r="B5" s="173" t="s">
        <v>27</v>
      </c>
      <c r="C5" s="240" t="s">
        <v>22</v>
      </c>
      <c r="D5" s="241">
        <v>32</v>
      </c>
      <c r="E5" s="175">
        <v>6</v>
      </c>
      <c r="F5" s="72" t="s">
        <v>56</v>
      </c>
      <c r="G5" s="72" t="s">
        <v>23</v>
      </c>
    </row>
    <row r="6" spans="1:33" ht="13.5" customHeight="1" x14ac:dyDescent="0.2">
      <c r="A6" s="4"/>
      <c r="B6" s="47" t="s">
        <v>26</v>
      </c>
      <c r="C6" s="48" t="s">
        <v>24</v>
      </c>
      <c r="D6" s="227">
        <v>59</v>
      </c>
      <c r="E6" s="49">
        <v>6</v>
      </c>
      <c r="F6" s="50" t="s">
        <v>57</v>
      </c>
      <c r="G6" s="50" t="s">
        <v>23</v>
      </c>
    </row>
    <row r="7" spans="1:33" x14ac:dyDescent="0.2">
      <c r="A7" s="4"/>
      <c r="B7" s="47" t="s">
        <v>25</v>
      </c>
      <c r="C7" s="48" t="s">
        <v>64</v>
      </c>
      <c r="D7" s="227">
        <v>281</v>
      </c>
      <c r="E7" s="52">
        <v>6</v>
      </c>
      <c r="F7" s="50" t="s">
        <v>57</v>
      </c>
      <c r="G7" s="50" t="s">
        <v>23</v>
      </c>
    </row>
    <row r="8" spans="1:33" s="7" customFormat="1" x14ac:dyDescent="0.2">
      <c r="A8" s="4"/>
      <c r="B8" s="47" t="s">
        <v>28</v>
      </c>
      <c r="C8" s="48" t="s">
        <v>29</v>
      </c>
      <c r="D8" s="227">
        <v>77</v>
      </c>
      <c r="E8" s="49">
        <v>6</v>
      </c>
      <c r="F8" s="50" t="s">
        <v>57</v>
      </c>
      <c r="G8" s="50" t="s">
        <v>23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7" customFormat="1" x14ac:dyDescent="0.2">
      <c r="A9" s="4"/>
      <c r="B9" s="47" t="s">
        <v>30</v>
      </c>
      <c r="C9" s="48" t="s">
        <v>31</v>
      </c>
      <c r="D9" s="227">
        <v>60</v>
      </c>
      <c r="E9" s="49">
        <v>6</v>
      </c>
      <c r="F9" s="50" t="s">
        <v>57</v>
      </c>
      <c r="G9" s="50" t="s">
        <v>23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x14ac:dyDescent="0.2">
      <c r="A10" s="4"/>
      <c r="B10" s="66" t="s">
        <v>32</v>
      </c>
      <c r="C10" s="67" t="s">
        <v>33</v>
      </c>
      <c r="D10" s="228">
        <v>60</v>
      </c>
      <c r="E10" s="68">
        <v>1</v>
      </c>
      <c r="F10" s="69" t="s">
        <v>15</v>
      </c>
      <c r="G10" s="69" t="s">
        <v>23</v>
      </c>
    </row>
    <row r="11" spans="1:33" x14ac:dyDescent="0.2">
      <c r="A11" s="4"/>
      <c r="B11" s="66" t="s">
        <v>34</v>
      </c>
      <c r="C11" s="67" t="s">
        <v>35</v>
      </c>
      <c r="D11" s="228">
        <v>20</v>
      </c>
      <c r="E11" s="68">
        <v>1</v>
      </c>
      <c r="F11" s="69" t="s">
        <v>15</v>
      </c>
      <c r="G11" s="69" t="s">
        <v>23</v>
      </c>
    </row>
    <row r="12" spans="1:33" x14ac:dyDescent="0.2">
      <c r="A12" s="4"/>
      <c r="B12" s="66" t="s">
        <v>36</v>
      </c>
      <c r="C12" s="67" t="s">
        <v>37</v>
      </c>
      <c r="D12" s="228">
        <v>43</v>
      </c>
      <c r="E12" s="68">
        <v>1</v>
      </c>
      <c r="F12" s="69" t="s">
        <v>15</v>
      </c>
      <c r="G12" s="69" t="s">
        <v>23</v>
      </c>
    </row>
    <row r="13" spans="1:33" x14ac:dyDescent="0.2">
      <c r="A13" s="4"/>
      <c r="B13" s="43" t="s">
        <v>38</v>
      </c>
      <c r="C13" s="46" t="s">
        <v>9</v>
      </c>
      <c r="D13" s="207">
        <v>8</v>
      </c>
      <c r="E13" s="44">
        <v>6</v>
      </c>
      <c r="F13" s="45" t="s">
        <v>56</v>
      </c>
      <c r="G13" s="45" t="s">
        <v>23</v>
      </c>
    </row>
    <row r="14" spans="1:33" x14ac:dyDescent="0.2">
      <c r="A14" s="4"/>
      <c r="B14" s="66" t="s">
        <v>40</v>
      </c>
      <c r="C14" s="67" t="s">
        <v>39</v>
      </c>
      <c r="D14" s="228">
        <v>4</v>
      </c>
      <c r="E14" s="68">
        <v>1</v>
      </c>
      <c r="F14" s="69" t="s">
        <v>15</v>
      </c>
      <c r="G14" s="69" t="s">
        <v>23</v>
      </c>
    </row>
    <row r="15" spans="1:33" x14ac:dyDescent="0.2">
      <c r="A15" s="4"/>
      <c r="B15" s="66" t="s">
        <v>41</v>
      </c>
      <c r="C15" s="67" t="s">
        <v>42</v>
      </c>
      <c r="D15" s="228">
        <v>2</v>
      </c>
      <c r="E15" s="68">
        <v>1</v>
      </c>
      <c r="F15" s="69" t="s">
        <v>15</v>
      </c>
      <c r="G15" s="69" t="s">
        <v>23</v>
      </c>
    </row>
    <row r="16" spans="1:33" x14ac:dyDescent="0.2">
      <c r="A16" s="8"/>
      <c r="B16" s="76" t="s">
        <v>43</v>
      </c>
      <c r="C16" s="77" t="s">
        <v>44</v>
      </c>
      <c r="D16" s="229">
        <v>6</v>
      </c>
      <c r="E16" s="78">
        <v>6</v>
      </c>
      <c r="F16" s="79" t="s">
        <v>16</v>
      </c>
      <c r="G16" s="79" t="s">
        <v>23</v>
      </c>
    </row>
    <row r="17" spans="1:7" x14ac:dyDescent="0.2">
      <c r="A17" s="4"/>
      <c r="B17" s="76" t="s">
        <v>45</v>
      </c>
      <c r="C17" s="77" t="s">
        <v>2</v>
      </c>
      <c r="D17" s="229">
        <v>3</v>
      </c>
      <c r="E17" s="78">
        <v>6</v>
      </c>
      <c r="F17" s="79" t="s">
        <v>16</v>
      </c>
      <c r="G17" s="79" t="s">
        <v>23</v>
      </c>
    </row>
    <row r="18" spans="1:7" x14ac:dyDescent="0.2">
      <c r="A18" s="4"/>
      <c r="B18" s="76" t="s">
        <v>72</v>
      </c>
      <c r="C18" s="77" t="s">
        <v>3</v>
      </c>
      <c r="D18" s="229">
        <v>3</v>
      </c>
      <c r="E18" s="78">
        <v>6</v>
      </c>
      <c r="F18" s="79" t="s">
        <v>16</v>
      </c>
      <c r="G18" s="79" t="s">
        <v>23</v>
      </c>
    </row>
    <row r="19" spans="1:7" x14ac:dyDescent="0.2">
      <c r="A19" s="4"/>
      <c r="B19" s="57" t="s">
        <v>79</v>
      </c>
      <c r="C19" s="58" t="s">
        <v>166</v>
      </c>
      <c r="D19" s="230">
        <v>3</v>
      </c>
      <c r="E19" s="59">
        <v>6</v>
      </c>
      <c r="F19" s="60" t="s">
        <v>13</v>
      </c>
      <c r="G19" s="60" t="s">
        <v>73</v>
      </c>
    </row>
    <row r="20" spans="1:7" x14ac:dyDescent="0.2">
      <c r="A20" s="4"/>
      <c r="B20" s="21"/>
      <c r="C20" s="22" t="s">
        <v>75</v>
      </c>
      <c r="D20" s="231">
        <v>35</v>
      </c>
      <c r="E20" s="23" t="s">
        <v>69</v>
      </c>
      <c r="F20" s="24"/>
      <c r="G20" s="24" t="s">
        <v>76</v>
      </c>
    </row>
    <row r="21" spans="1:7" x14ac:dyDescent="0.2">
      <c r="A21" s="4"/>
      <c r="B21" s="147"/>
      <c r="C21" s="139" t="s">
        <v>67</v>
      </c>
      <c r="D21" s="168">
        <v>20</v>
      </c>
      <c r="E21" s="140" t="s">
        <v>69</v>
      </c>
      <c r="F21" s="141" t="s">
        <v>65</v>
      </c>
      <c r="G21" s="142" t="s">
        <v>66</v>
      </c>
    </row>
    <row r="22" spans="1:7" x14ac:dyDescent="0.2">
      <c r="A22" s="4"/>
      <c r="B22" s="148"/>
      <c r="C22" s="139" t="s">
        <v>68</v>
      </c>
      <c r="D22" s="168">
        <v>20</v>
      </c>
      <c r="E22" s="140" t="s">
        <v>70</v>
      </c>
      <c r="F22" s="142" t="s">
        <v>65</v>
      </c>
      <c r="G22" s="142" t="s">
        <v>66</v>
      </c>
    </row>
    <row r="23" spans="1:7" ht="13.5" thickBot="1" x14ac:dyDescent="0.25">
      <c r="A23" s="247" t="s">
        <v>20</v>
      </c>
      <c r="B23" s="248"/>
      <c r="C23" s="144"/>
      <c r="D23" s="169">
        <f>SUM(D5:D20)</f>
        <v>696</v>
      </c>
      <c r="E23" s="145"/>
      <c r="F23" s="146"/>
      <c r="G23" s="146"/>
    </row>
    <row r="24" spans="1:7" ht="13.5" customHeight="1" thickBot="1" x14ac:dyDescent="0.25">
      <c r="A24" s="13"/>
      <c r="B24" s="14"/>
      <c r="C24" s="15"/>
      <c r="D24" s="232"/>
      <c r="E24" s="16"/>
      <c r="F24" s="17"/>
      <c r="G24" s="17"/>
    </row>
    <row r="25" spans="1:7" x14ac:dyDescent="0.2">
      <c r="A25" s="18" t="s">
        <v>50</v>
      </c>
      <c r="B25" s="239" t="s">
        <v>46</v>
      </c>
      <c r="C25" s="240" t="s">
        <v>47</v>
      </c>
      <c r="D25" s="241">
        <v>21</v>
      </c>
      <c r="E25" s="175">
        <v>6</v>
      </c>
      <c r="F25" s="72" t="s">
        <v>56</v>
      </c>
      <c r="G25" s="72" t="s">
        <v>23</v>
      </c>
    </row>
    <row r="26" spans="1:7" x14ac:dyDescent="0.2">
      <c r="A26" s="1"/>
      <c r="B26" s="61" t="s">
        <v>48</v>
      </c>
      <c r="C26" s="129" t="s">
        <v>63</v>
      </c>
      <c r="D26" s="233">
        <v>157</v>
      </c>
      <c r="E26" s="62">
        <v>6</v>
      </c>
      <c r="F26" s="63" t="s">
        <v>57</v>
      </c>
      <c r="G26" s="63" t="s">
        <v>23</v>
      </c>
    </row>
    <row r="27" spans="1:7" x14ac:dyDescent="0.2">
      <c r="A27" s="4"/>
      <c r="B27" s="125" t="s">
        <v>49</v>
      </c>
      <c r="C27" s="124" t="s">
        <v>52</v>
      </c>
      <c r="D27" s="234">
        <v>158</v>
      </c>
      <c r="E27" s="126" t="s">
        <v>71</v>
      </c>
      <c r="F27" s="127" t="s">
        <v>58</v>
      </c>
      <c r="G27" s="127" t="s">
        <v>23</v>
      </c>
    </row>
    <row r="28" spans="1:7" x14ac:dyDescent="0.2">
      <c r="A28" s="4"/>
      <c r="B28" s="125" t="s">
        <v>51</v>
      </c>
      <c r="C28" s="124" t="s">
        <v>53</v>
      </c>
      <c r="D28" s="234">
        <v>141</v>
      </c>
      <c r="E28" s="126" t="s">
        <v>71</v>
      </c>
      <c r="F28" s="127" t="s">
        <v>58</v>
      </c>
      <c r="G28" s="127" t="s">
        <v>23</v>
      </c>
    </row>
    <row r="29" spans="1:7" x14ac:dyDescent="0.2">
      <c r="A29" s="4"/>
      <c r="B29" s="125" t="s">
        <v>78</v>
      </c>
      <c r="C29" s="124" t="s">
        <v>54</v>
      </c>
      <c r="D29" s="234">
        <v>158</v>
      </c>
      <c r="E29" s="126" t="s">
        <v>71</v>
      </c>
      <c r="F29" s="127" t="s">
        <v>58</v>
      </c>
      <c r="G29" s="127" t="s">
        <v>23</v>
      </c>
    </row>
    <row r="30" spans="1:7" x14ac:dyDescent="0.2">
      <c r="A30" s="4"/>
      <c r="B30" s="138"/>
      <c r="C30" s="139" t="s">
        <v>67</v>
      </c>
      <c r="D30" s="168">
        <v>80</v>
      </c>
      <c r="E30" s="140" t="s">
        <v>69</v>
      </c>
      <c r="F30" s="141" t="s">
        <v>65</v>
      </c>
      <c r="G30" s="141" t="s">
        <v>66</v>
      </c>
    </row>
    <row r="31" spans="1:7" x14ac:dyDescent="0.2">
      <c r="A31" s="4"/>
      <c r="B31" s="143"/>
      <c r="C31" s="139" t="s">
        <v>68</v>
      </c>
      <c r="D31" s="242">
        <v>80</v>
      </c>
      <c r="E31" s="140" t="s">
        <v>70</v>
      </c>
      <c r="F31" s="141" t="s">
        <v>65</v>
      </c>
      <c r="G31" s="141" t="s">
        <v>66</v>
      </c>
    </row>
    <row r="32" spans="1:7" ht="13.5" thickBot="1" x14ac:dyDescent="0.25">
      <c r="A32" s="133" t="s">
        <v>55</v>
      </c>
      <c r="B32" s="134"/>
      <c r="C32" s="15"/>
      <c r="D32" s="169">
        <f>SUM(D25:D29)</f>
        <v>635</v>
      </c>
      <c r="E32" s="135"/>
      <c r="F32" s="136"/>
      <c r="G32" s="136"/>
    </row>
    <row r="33" spans="1:7" x14ac:dyDescent="0.2">
      <c r="A33" s="201"/>
      <c r="B33" s="202"/>
      <c r="C33" s="203"/>
      <c r="D33" s="238"/>
      <c r="E33" s="204"/>
      <c r="F33" s="205"/>
      <c r="G33" s="205"/>
    </row>
    <row r="34" spans="1:7" ht="13.5" thickBot="1" x14ac:dyDescent="0.25">
      <c r="A34" s="199" t="s">
        <v>19</v>
      </c>
      <c r="B34" s="200"/>
      <c r="C34" s="199"/>
      <c r="D34" s="235">
        <f>D23+D32</f>
        <v>1331</v>
      </c>
      <c r="E34" s="199"/>
      <c r="F34" s="199"/>
      <c r="G34" s="199"/>
    </row>
    <row r="35" spans="1:7" ht="13.5" thickTop="1" x14ac:dyDescent="0.2">
      <c r="A35" s="131"/>
      <c r="B35" s="150"/>
      <c r="C35" s="131"/>
      <c r="D35" s="236"/>
      <c r="E35" s="131"/>
      <c r="F35" s="132"/>
      <c r="G35" s="131"/>
    </row>
    <row r="36" spans="1:7" x14ac:dyDescent="0.2">
      <c r="A36" s="142"/>
      <c r="B36" s="114" t="s">
        <v>56</v>
      </c>
      <c r="C36" s="45" t="s">
        <v>59</v>
      </c>
      <c r="D36" s="207">
        <f>D5+D13+D25</f>
        <v>61</v>
      </c>
      <c r="E36" s="9"/>
    </row>
    <row r="37" spans="1:7" x14ac:dyDescent="0.2">
      <c r="A37" s="142"/>
      <c r="B37" s="73" t="s">
        <v>57</v>
      </c>
      <c r="C37" s="50" t="s">
        <v>60</v>
      </c>
      <c r="D37" s="208">
        <f>D6+D7+D8+D9+D26</f>
        <v>634</v>
      </c>
    </row>
    <row r="38" spans="1:7" x14ac:dyDescent="0.2">
      <c r="A38" s="142"/>
      <c r="B38" s="70" t="s">
        <v>15</v>
      </c>
      <c r="C38" s="69" t="s">
        <v>62</v>
      </c>
      <c r="D38" s="209">
        <f>D10+D11+D12+D14+D15</f>
        <v>129</v>
      </c>
    </row>
    <row r="39" spans="1:7" x14ac:dyDescent="0.2">
      <c r="A39" s="149"/>
      <c r="B39" s="80" t="s">
        <v>16</v>
      </c>
      <c r="C39" s="79" t="s">
        <v>17</v>
      </c>
      <c r="D39" s="210">
        <f>D16+D17+D18</f>
        <v>12</v>
      </c>
      <c r="G39" s="20"/>
    </row>
    <row r="40" spans="1:7" x14ac:dyDescent="0.2">
      <c r="A40" s="149"/>
      <c r="B40" s="74" t="s">
        <v>13</v>
      </c>
      <c r="C40" s="60" t="s">
        <v>74</v>
      </c>
      <c r="D40" s="211">
        <v>3</v>
      </c>
    </row>
    <row r="41" spans="1:7" x14ac:dyDescent="0.2">
      <c r="A41" s="149"/>
      <c r="B41" s="25" t="s">
        <v>77</v>
      </c>
      <c r="C41" s="24" t="s">
        <v>75</v>
      </c>
      <c r="D41" s="224">
        <v>35</v>
      </c>
    </row>
    <row r="42" spans="1:7" x14ac:dyDescent="0.2">
      <c r="A42" s="149"/>
      <c r="B42" s="128" t="s">
        <v>58</v>
      </c>
      <c r="C42" s="127" t="s">
        <v>61</v>
      </c>
      <c r="D42" s="237">
        <f>D27+D28+D29</f>
        <v>457</v>
      </c>
    </row>
    <row r="43" spans="1:7" x14ac:dyDescent="0.2">
      <c r="A43" s="137" t="s">
        <v>18</v>
      </c>
      <c r="B43" s="151"/>
      <c r="C43" s="142"/>
      <c r="D43" s="167">
        <f>SUM(D36:D42)</f>
        <v>1331</v>
      </c>
    </row>
    <row r="47" spans="1:7" s="9" customFormat="1" x14ac:dyDescent="0.2">
      <c r="A47"/>
      <c r="B47"/>
      <c r="C47"/>
      <c r="D47" s="20"/>
      <c r="E47"/>
      <c r="F47"/>
      <c r="G47"/>
    </row>
    <row r="73" ht="13.5" customHeight="1" x14ac:dyDescent="0.2"/>
  </sheetData>
  <mergeCells count="2">
    <mergeCell ref="A3:G3"/>
    <mergeCell ref="A23:B23"/>
  </mergeCells>
  <pageMargins left="0.7" right="0.7" top="0.78740157499999996" bottom="0.78740157499999996" header="0.3" footer="0.3"/>
  <pageSetup paperSize="9" scale="74" fitToHeight="0" orientation="landscape" r:id="rId1"/>
  <ignoredErrors>
    <ignoredError sqref="D23 D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30147-EFA9-4789-BDF6-F8EC86344619}">
  <sheetPr>
    <pageSetUpPr fitToPage="1"/>
  </sheetPr>
  <dimension ref="A1:AA115"/>
  <sheetViews>
    <sheetView topLeftCell="A3" zoomScaleNormal="100" workbookViewId="0">
      <selection activeCell="L28" sqref="L28"/>
    </sheetView>
  </sheetViews>
  <sheetFormatPr baseColWidth="10" defaultRowHeight="12.75" x14ac:dyDescent="0.2"/>
  <cols>
    <col min="2" max="2" width="11.85546875" bestFit="1" customWidth="1"/>
    <col min="3" max="3" width="40" bestFit="1" customWidth="1"/>
    <col min="4" max="4" width="10.28515625" style="6" customWidth="1"/>
    <col min="6" max="6" width="12.28515625" customWidth="1"/>
    <col min="7" max="7" width="16.140625" customWidth="1"/>
  </cols>
  <sheetData>
    <row r="1" spans="1:27" x14ac:dyDescent="0.2">
      <c r="A1" s="131" t="s">
        <v>184</v>
      </c>
      <c r="D1" s="20"/>
    </row>
    <row r="2" spans="1:27" ht="13.5" thickBot="1" x14ac:dyDescent="0.25">
      <c r="A2" s="9"/>
      <c r="D2" s="20"/>
    </row>
    <row r="3" spans="1:27" ht="16.5" thickBot="1" x14ac:dyDescent="0.25">
      <c r="A3" s="244" t="s">
        <v>183</v>
      </c>
      <c r="B3" s="245"/>
      <c r="C3" s="245"/>
      <c r="D3" s="245"/>
      <c r="E3" s="245"/>
      <c r="F3" s="245"/>
      <c r="G3" s="246"/>
    </row>
    <row r="4" spans="1:27" ht="26.25" thickBot="1" x14ac:dyDescent="0.25">
      <c r="A4" s="2" t="s">
        <v>168</v>
      </c>
      <c r="B4" s="3" t="s">
        <v>0</v>
      </c>
      <c r="C4" s="5" t="s">
        <v>1</v>
      </c>
      <c r="D4" s="26" t="s">
        <v>7</v>
      </c>
      <c r="E4" s="120" t="s">
        <v>8</v>
      </c>
      <c r="F4" s="121" t="s">
        <v>173</v>
      </c>
      <c r="G4" s="122" t="s">
        <v>163</v>
      </c>
    </row>
    <row r="5" spans="1:27" x14ac:dyDescent="0.2">
      <c r="A5" s="18" t="s">
        <v>169</v>
      </c>
      <c r="B5" s="173" t="s">
        <v>119</v>
      </c>
      <c r="C5" s="173" t="s">
        <v>6</v>
      </c>
      <c r="D5" s="174">
        <v>22.29</v>
      </c>
      <c r="E5" s="175">
        <v>6</v>
      </c>
      <c r="F5" s="71" t="s">
        <v>56</v>
      </c>
      <c r="G5" s="72" t="s">
        <v>175</v>
      </c>
    </row>
    <row r="6" spans="1:27" ht="13.5" customHeight="1" x14ac:dyDescent="0.2">
      <c r="A6" s="4"/>
      <c r="B6" s="43" t="s">
        <v>120</v>
      </c>
      <c r="C6" s="43" t="s">
        <v>82</v>
      </c>
      <c r="D6" s="112">
        <v>53.19</v>
      </c>
      <c r="E6" s="44">
        <v>6</v>
      </c>
      <c r="F6" s="114" t="s">
        <v>56</v>
      </c>
      <c r="G6" s="45" t="s">
        <v>175</v>
      </c>
    </row>
    <row r="7" spans="1:27" x14ac:dyDescent="0.2">
      <c r="A7" s="4"/>
      <c r="B7" s="43" t="s">
        <v>121</v>
      </c>
      <c r="C7" s="43" t="s">
        <v>4</v>
      </c>
      <c r="D7" s="112">
        <v>8.9700000000000006</v>
      </c>
      <c r="E7" s="113">
        <v>6</v>
      </c>
      <c r="F7" s="114" t="s">
        <v>56</v>
      </c>
      <c r="G7" s="45" t="s">
        <v>175</v>
      </c>
    </row>
    <row r="8" spans="1:27" s="7" customFormat="1" x14ac:dyDescent="0.2">
      <c r="A8" s="4"/>
      <c r="B8" s="43" t="s">
        <v>122</v>
      </c>
      <c r="C8" s="43" t="s">
        <v>85</v>
      </c>
      <c r="D8" s="112">
        <v>2.4300000000000002</v>
      </c>
      <c r="E8" s="44">
        <v>6</v>
      </c>
      <c r="F8" s="114" t="s">
        <v>56</v>
      </c>
      <c r="G8" s="45" t="s">
        <v>175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s="7" customFormat="1" x14ac:dyDescent="0.2">
      <c r="A9" s="4"/>
      <c r="B9" s="43" t="s">
        <v>123</v>
      </c>
      <c r="C9" s="43" t="s">
        <v>118</v>
      </c>
      <c r="D9" s="112">
        <v>85.52</v>
      </c>
      <c r="E9" s="44">
        <v>6</v>
      </c>
      <c r="F9" s="114" t="s">
        <v>56</v>
      </c>
      <c r="G9" s="45" t="s">
        <v>175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x14ac:dyDescent="0.2">
      <c r="A10" s="4"/>
      <c r="B10" s="36" t="s">
        <v>124</v>
      </c>
      <c r="C10" s="36" t="s">
        <v>88</v>
      </c>
      <c r="D10" s="118">
        <v>4.97</v>
      </c>
      <c r="E10" s="37">
        <v>6</v>
      </c>
      <c r="F10" s="38" t="s">
        <v>115</v>
      </c>
      <c r="G10" s="38" t="s">
        <v>175</v>
      </c>
    </row>
    <row r="11" spans="1:27" x14ac:dyDescent="0.2">
      <c r="A11" s="4"/>
      <c r="B11" s="53" t="s">
        <v>125</v>
      </c>
      <c r="C11" s="53" t="s">
        <v>90</v>
      </c>
      <c r="D11" s="111">
        <v>4.3899999999999997</v>
      </c>
      <c r="E11" s="55">
        <v>1</v>
      </c>
      <c r="F11" s="56" t="s">
        <v>113</v>
      </c>
      <c r="G11" s="56" t="s">
        <v>174</v>
      </c>
    </row>
    <row r="12" spans="1:27" x14ac:dyDescent="0.2">
      <c r="A12" s="4"/>
      <c r="B12" s="76" t="s">
        <v>126</v>
      </c>
      <c r="C12" s="76" t="s">
        <v>92</v>
      </c>
      <c r="D12" s="115">
        <v>2.2599999999999998</v>
      </c>
      <c r="E12" s="78">
        <v>6</v>
      </c>
      <c r="F12" s="80" t="s">
        <v>16</v>
      </c>
      <c r="G12" s="79" t="s">
        <v>174</v>
      </c>
    </row>
    <row r="13" spans="1:27" x14ac:dyDescent="0.2">
      <c r="A13" s="4"/>
      <c r="B13" s="76" t="s">
        <v>127</v>
      </c>
      <c r="C13" s="76" t="s">
        <v>94</v>
      </c>
      <c r="D13" s="115">
        <v>2.38</v>
      </c>
      <c r="E13" s="78">
        <v>6</v>
      </c>
      <c r="F13" s="80" t="s">
        <v>16</v>
      </c>
      <c r="G13" s="79" t="s">
        <v>174</v>
      </c>
    </row>
    <row r="14" spans="1:27" x14ac:dyDescent="0.2">
      <c r="A14" s="4"/>
      <c r="B14" s="76" t="s">
        <v>128</v>
      </c>
      <c r="C14" s="76" t="s">
        <v>95</v>
      </c>
      <c r="D14" s="115">
        <v>2.13</v>
      </c>
      <c r="E14" s="78">
        <v>6</v>
      </c>
      <c r="F14" s="80" t="s">
        <v>16</v>
      </c>
      <c r="G14" s="79" t="s">
        <v>174</v>
      </c>
    </row>
    <row r="15" spans="1:27" x14ac:dyDescent="0.2">
      <c r="A15" s="4"/>
      <c r="B15" s="76" t="s">
        <v>129</v>
      </c>
      <c r="C15" s="76" t="s">
        <v>95</v>
      </c>
      <c r="D15" s="115">
        <v>2.2400000000000002</v>
      </c>
      <c r="E15" s="78">
        <v>6</v>
      </c>
      <c r="F15" s="80" t="s">
        <v>16</v>
      </c>
      <c r="G15" s="79" t="s">
        <v>174</v>
      </c>
    </row>
    <row r="16" spans="1:27" x14ac:dyDescent="0.2">
      <c r="A16" s="8"/>
      <c r="B16" s="76" t="s">
        <v>130</v>
      </c>
      <c r="C16" s="76" t="s">
        <v>96</v>
      </c>
      <c r="D16" s="115">
        <v>6.39</v>
      </c>
      <c r="E16" s="78">
        <v>6</v>
      </c>
      <c r="F16" s="80" t="s">
        <v>16</v>
      </c>
      <c r="G16" s="79" t="s">
        <v>174</v>
      </c>
    </row>
    <row r="17" spans="1:7" x14ac:dyDescent="0.2">
      <c r="A17" s="4"/>
      <c r="B17" s="76" t="s">
        <v>131</v>
      </c>
      <c r="C17" s="76" t="s">
        <v>97</v>
      </c>
      <c r="D17" s="115">
        <v>6.24</v>
      </c>
      <c r="E17" s="78">
        <v>6</v>
      </c>
      <c r="F17" s="80" t="s">
        <v>16</v>
      </c>
      <c r="G17" s="79" t="s">
        <v>174</v>
      </c>
    </row>
    <row r="18" spans="1:7" x14ac:dyDescent="0.2">
      <c r="A18" s="4"/>
      <c r="B18" s="76" t="s">
        <v>132</v>
      </c>
      <c r="C18" s="76" t="s">
        <v>98</v>
      </c>
      <c r="D18" s="115">
        <v>2.0299999999999998</v>
      </c>
      <c r="E18" s="78">
        <v>6</v>
      </c>
      <c r="F18" s="80" t="s">
        <v>16</v>
      </c>
      <c r="G18" s="79" t="s">
        <v>174</v>
      </c>
    </row>
    <row r="19" spans="1:7" x14ac:dyDescent="0.2">
      <c r="A19" s="4"/>
      <c r="B19" s="76" t="s">
        <v>133</v>
      </c>
      <c r="C19" s="76" t="s">
        <v>98</v>
      </c>
      <c r="D19" s="115">
        <v>2.09</v>
      </c>
      <c r="E19" s="116">
        <v>6</v>
      </c>
      <c r="F19" s="80" t="s">
        <v>16</v>
      </c>
      <c r="G19" s="79" t="s">
        <v>174</v>
      </c>
    </row>
    <row r="20" spans="1:7" x14ac:dyDescent="0.2">
      <c r="A20" s="4"/>
      <c r="B20" s="43" t="s">
        <v>134</v>
      </c>
      <c r="C20" s="43" t="s">
        <v>9</v>
      </c>
      <c r="D20" s="112">
        <v>42.61</v>
      </c>
      <c r="E20" s="113">
        <v>6</v>
      </c>
      <c r="F20" s="114" t="s">
        <v>56</v>
      </c>
      <c r="G20" s="45" t="s">
        <v>175</v>
      </c>
    </row>
    <row r="21" spans="1:7" x14ac:dyDescent="0.2">
      <c r="A21" s="4"/>
      <c r="B21" s="27" t="s">
        <v>135</v>
      </c>
      <c r="C21" s="27" t="s">
        <v>10</v>
      </c>
      <c r="D21" s="28">
        <v>21.06</v>
      </c>
      <c r="E21" s="29">
        <v>2</v>
      </c>
      <c r="F21" s="30" t="s">
        <v>14</v>
      </c>
      <c r="G21" s="30" t="s">
        <v>176</v>
      </c>
    </row>
    <row r="22" spans="1:7" x14ac:dyDescent="0.2">
      <c r="A22" s="4"/>
      <c r="B22" s="27" t="s">
        <v>136</v>
      </c>
      <c r="C22" s="27" t="s">
        <v>10</v>
      </c>
      <c r="D22" s="28">
        <v>11.48</v>
      </c>
      <c r="E22" s="29">
        <v>2</v>
      </c>
      <c r="F22" s="30" t="s">
        <v>14</v>
      </c>
      <c r="G22" s="30" t="s">
        <v>176</v>
      </c>
    </row>
    <row r="23" spans="1:7" x14ac:dyDescent="0.2">
      <c r="A23" s="4"/>
      <c r="B23" s="27" t="s">
        <v>137</v>
      </c>
      <c r="C23" s="27" t="s">
        <v>10</v>
      </c>
      <c r="D23" s="28">
        <v>21.06</v>
      </c>
      <c r="E23" s="29">
        <v>2</v>
      </c>
      <c r="F23" s="30" t="s">
        <v>14</v>
      </c>
      <c r="G23" s="30" t="s">
        <v>176</v>
      </c>
    </row>
    <row r="24" spans="1:7" x14ac:dyDescent="0.2">
      <c r="A24" s="4"/>
      <c r="B24" s="27" t="s">
        <v>138</v>
      </c>
      <c r="C24" s="27" t="s">
        <v>10</v>
      </c>
      <c r="D24" s="28">
        <v>11.11</v>
      </c>
      <c r="E24" s="29">
        <v>2</v>
      </c>
      <c r="F24" s="30" t="s">
        <v>14</v>
      </c>
      <c r="G24" s="30" t="s">
        <v>176</v>
      </c>
    </row>
    <row r="25" spans="1:7" x14ac:dyDescent="0.2">
      <c r="A25" s="4"/>
      <c r="B25" s="27" t="s">
        <v>139</v>
      </c>
      <c r="C25" s="27" t="s">
        <v>10</v>
      </c>
      <c r="D25" s="28">
        <v>11.3</v>
      </c>
      <c r="E25" s="29">
        <v>2</v>
      </c>
      <c r="F25" s="30" t="s">
        <v>14</v>
      </c>
      <c r="G25" s="30" t="s">
        <v>176</v>
      </c>
    </row>
    <row r="26" spans="1:7" x14ac:dyDescent="0.2">
      <c r="A26" s="4"/>
      <c r="B26" s="36" t="s">
        <v>140</v>
      </c>
      <c r="C26" s="36" t="s">
        <v>143</v>
      </c>
      <c r="D26" s="118">
        <v>11.3</v>
      </c>
      <c r="E26" s="119">
        <v>6</v>
      </c>
      <c r="F26" s="38" t="s">
        <v>14</v>
      </c>
      <c r="G26" s="38" t="s">
        <v>175</v>
      </c>
    </row>
    <row r="27" spans="1:7" x14ac:dyDescent="0.2">
      <c r="A27" s="4"/>
      <c r="B27" s="27" t="s">
        <v>141</v>
      </c>
      <c r="C27" s="27" t="s">
        <v>10</v>
      </c>
      <c r="D27" s="28">
        <v>11.3</v>
      </c>
      <c r="E27" s="29">
        <v>2</v>
      </c>
      <c r="F27" s="30" t="s">
        <v>14</v>
      </c>
      <c r="G27" s="30" t="s">
        <v>176</v>
      </c>
    </row>
    <row r="28" spans="1:7" x14ac:dyDescent="0.2">
      <c r="A28" s="4"/>
      <c r="B28" s="27" t="s">
        <v>142</v>
      </c>
      <c r="C28" s="27" t="s">
        <v>10</v>
      </c>
      <c r="D28" s="28">
        <v>11.78</v>
      </c>
      <c r="E28" s="29">
        <v>2</v>
      </c>
      <c r="F28" s="30" t="s">
        <v>14</v>
      </c>
      <c r="G28" s="30" t="s">
        <v>176</v>
      </c>
    </row>
    <row r="29" spans="1:7" x14ac:dyDescent="0.2">
      <c r="A29" s="4"/>
      <c r="B29" s="31" t="s">
        <v>144</v>
      </c>
      <c r="C29" s="31" t="s">
        <v>99</v>
      </c>
      <c r="D29" s="32">
        <v>54.49</v>
      </c>
      <c r="E29" s="33">
        <v>2</v>
      </c>
      <c r="F29" s="34" t="s">
        <v>116</v>
      </c>
      <c r="G29" s="34" t="s">
        <v>175</v>
      </c>
    </row>
    <row r="30" spans="1:7" x14ac:dyDescent="0.2">
      <c r="A30" s="4"/>
      <c r="B30" s="66" t="s">
        <v>145</v>
      </c>
      <c r="C30" s="66" t="s">
        <v>100</v>
      </c>
      <c r="D30" s="99">
        <v>3.85</v>
      </c>
      <c r="E30" s="68" t="s">
        <v>181</v>
      </c>
      <c r="F30" s="69" t="s">
        <v>15</v>
      </c>
      <c r="G30" s="69" t="s">
        <v>178</v>
      </c>
    </row>
    <row r="31" spans="1:7" x14ac:dyDescent="0.2">
      <c r="A31" s="4"/>
      <c r="B31" s="66" t="s">
        <v>146</v>
      </c>
      <c r="C31" s="66" t="s">
        <v>101</v>
      </c>
      <c r="D31" s="99">
        <v>11.68</v>
      </c>
      <c r="E31" s="68" t="s">
        <v>181</v>
      </c>
      <c r="F31" s="69" t="s">
        <v>15</v>
      </c>
      <c r="G31" s="69" t="s">
        <v>178</v>
      </c>
    </row>
    <row r="32" spans="1:7" x14ac:dyDescent="0.2">
      <c r="A32" s="4"/>
      <c r="B32" s="66" t="s">
        <v>147</v>
      </c>
      <c r="C32" s="66" t="s">
        <v>101</v>
      </c>
      <c r="D32" s="99">
        <v>8.2799999999999994</v>
      </c>
      <c r="E32" s="68" t="s">
        <v>181</v>
      </c>
      <c r="F32" s="69" t="s">
        <v>15</v>
      </c>
      <c r="G32" s="69" t="s">
        <v>178</v>
      </c>
    </row>
    <row r="33" spans="1:7" x14ac:dyDescent="0.2">
      <c r="A33" s="4"/>
      <c r="B33" s="66" t="s">
        <v>148</v>
      </c>
      <c r="C33" s="66" t="s">
        <v>102</v>
      </c>
      <c r="D33" s="99">
        <v>45.65</v>
      </c>
      <c r="E33" s="68" t="s">
        <v>181</v>
      </c>
      <c r="F33" s="69" t="s">
        <v>15</v>
      </c>
      <c r="G33" s="69" t="s">
        <v>178</v>
      </c>
    </row>
    <row r="34" spans="1:7" x14ac:dyDescent="0.2">
      <c r="A34" s="4"/>
      <c r="B34" s="57" t="s">
        <v>149</v>
      </c>
      <c r="C34" s="57" t="s">
        <v>103</v>
      </c>
      <c r="D34" s="95">
        <v>6.54</v>
      </c>
      <c r="E34" s="97">
        <v>6</v>
      </c>
      <c r="F34" s="60" t="s">
        <v>13</v>
      </c>
      <c r="G34" s="60" t="s">
        <v>180</v>
      </c>
    </row>
    <row r="35" spans="1:7" x14ac:dyDescent="0.2">
      <c r="A35" s="4"/>
      <c r="B35" s="53" t="s">
        <v>150</v>
      </c>
      <c r="C35" s="53" t="s">
        <v>5</v>
      </c>
      <c r="D35" s="111">
        <v>21.57</v>
      </c>
      <c r="E35" s="55">
        <v>1</v>
      </c>
      <c r="F35" s="56" t="s">
        <v>113</v>
      </c>
      <c r="G35" s="56" t="s">
        <v>175</v>
      </c>
    </row>
    <row r="36" spans="1:7" x14ac:dyDescent="0.2">
      <c r="A36" s="4"/>
      <c r="B36" s="57" t="s">
        <v>151</v>
      </c>
      <c r="C36" s="57" t="s">
        <v>104</v>
      </c>
      <c r="D36" s="95">
        <v>4.07</v>
      </c>
      <c r="E36" s="97">
        <v>6</v>
      </c>
      <c r="F36" s="60" t="s">
        <v>13</v>
      </c>
      <c r="G36" s="60" t="s">
        <v>179</v>
      </c>
    </row>
    <row r="37" spans="1:7" x14ac:dyDescent="0.2">
      <c r="A37" s="4"/>
      <c r="B37" s="57" t="s">
        <v>152</v>
      </c>
      <c r="C37" s="57" t="s">
        <v>103</v>
      </c>
      <c r="D37" s="95">
        <v>6.54</v>
      </c>
      <c r="E37" s="97">
        <v>6</v>
      </c>
      <c r="F37" s="60" t="s">
        <v>13</v>
      </c>
      <c r="G37" s="60" t="s">
        <v>179</v>
      </c>
    </row>
    <row r="38" spans="1:7" x14ac:dyDescent="0.2">
      <c r="A38" s="4"/>
      <c r="B38" s="105" t="s">
        <v>153</v>
      </c>
      <c r="C38" s="47" t="s">
        <v>105</v>
      </c>
      <c r="D38" s="102">
        <v>49.64</v>
      </c>
      <c r="E38" s="49">
        <v>6</v>
      </c>
      <c r="F38" s="51" t="s">
        <v>57</v>
      </c>
      <c r="G38" s="50" t="s">
        <v>175</v>
      </c>
    </row>
    <row r="39" spans="1:7" x14ac:dyDescent="0.2">
      <c r="A39" s="4"/>
      <c r="B39" s="106" t="s">
        <v>154</v>
      </c>
      <c r="C39" s="107" t="s">
        <v>106</v>
      </c>
      <c r="D39" s="108">
        <v>235.62</v>
      </c>
      <c r="E39" s="109">
        <v>6</v>
      </c>
      <c r="F39" s="110" t="s">
        <v>57</v>
      </c>
      <c r="G39" s="123" t="s">
        <v>179</v>
      </c>
    </row>
    <row r="40" spans="1:7" x14ac:dyDescent="0.2">
      <c r="A40" s="4"/>
      <c r="B40" s="106" t="s">
        <v>155</v>
      </c>
      <c r="C40" s="107" t="s">
        <v>172</v>
      </c>
      <c r="D40" s="108">
        <v>253.51</v>
      </c>
      <c r="E40" s="109">
        <v>6</v>
      </c>
      <c r="F40" s="110" t="s">
        <v>57</v>
      </c>
      <c r="G40" s="123" t="s">
        <v>180</v>
      </c>
    </row>
    <row r="41" spans="1:7" x14ac:dyDescent="0.2">
      <c r="A41" s="176"/>
      <c r="B41" s="106" t="s">
        <v>156</v>
      </c>
      <c r="C41" s="107" t="s">
        <v>171</v>
      </c>
      <c r="D41" s="108">
        <v>143.1</v>
      </c>
      <c r="E41" s="109">
        <v>6</v>
      </c>
      <c r="F41" s="110" t="s">
        <v>57</v>
      </c>
      <c r="G41" s="123" t="s">
        <v>175</v>
      </c>
    </row>
    <row r="42" spans="1:7" ht="13.5" thickBot="1" x14ac:dyDescent="0.25">
      <c r="A42" s="249" t="s">
        <v>182</v>
      </c>
      <c r="B42" s="250"/>
      <c r="C42" s="144"/>
      <c r="D42" s="179">
        <f>SUM(D5:D41)</f>
        <v>1205.06</v>
      </c>
      <c r="E42" s="180"/>
      <c r="F42" s="181"/>
      <c r="G42" s="181"/>
    </row>
    <row r="43" spans="1:7" ht="13.5" customHeight="1" thickBot="1" x14ac:dyDescent="0.25">
      <c r="A43" s="81"/>
      <c r="B43" s="82"/>
      <c r="C43" s="83"/>
      <c r="D43" s="161"/>
      <c r="E43" s="87"/>
    </row>
    <row r="44" spans="1:7" x14ac:dyDescent="0.2">
      <c r="A44" s="18" t="s">
        <v>112</v>
      </c>
      <c r="B44" s="182" t="s">
        <v>80</v>
      </c>
      <c r="C44" s="183" t="s">
        <v>107</v>
      </c>
      <c r="D44" s="184">
        <v>507.93</v>
      </c>
      <c r="E44" s="185">
        <v>6</v>
      </c>
      <c r="F44" s="186" t="s">
        <v>57</v>
      </c>
      <c r="G44" s="187" t="s">
        <v>177</v>
      </c>
    </row>
    <row r="45" spans="1:7" x14ac:dyDescent="0.2">
      <c r="A45" s="1"/>
      <c r="B45" s="61" t="s">
        <v>81</v>
      </c>
      <c r="C45" s="103" t="s">
        <v>60</v>
      </c>
      <c r="D45" s="104">
        <v>27.97</v>
      </c>
      <c r="E45" s="62">
        <v>6</v>
      </c>
      <c r="F45" s="63" t="s">
        <v>57</v>
      </c>
      <c r="G45" s="63" t="s">
        <v>177</v>
      </c>
    </row>
    <row r="46" spans="1:7" x14ac:dyDescent="0.2">
      <c r="A46" s="4"/>
      <c r="B46" s="98" t="s">
        <v>83</v>
      </c>
      <c r="C46" s="66" t="s">
        <v>108</v>
      </c>
      <c r="D46" s="99">
        <v>57.06</v>
      </c>
      <c r="E46" s="100" t="s">
        <v>181</v>
      </c>
      <c r="F46" s="69" t="s">
        <v>15</v>
      </c>
      <c r="G46" s="69" t="s">
        <v>178</v>
      </c>
    </row>
    <row r="47" spans="1:7" x14ac:dyDescent="0.2">
      <c r="A47" s="4"/>
      <c r="B47" s="94" t="s">
        <v>84</v>
      </c>
      <c r="C47" s="57" t="s">
        <v>103</v>
      </c>
      <c r="D47" s="95">
        <v>6.82</v>
      </c>
      <c r="E47" s="59">
        <v>6</v>
      </c>
      <c r="F47" s="60" t="s">
        <v>13</v>
      </c>
      <c r="G47" s="60" t="s">
        <v>177</v>
      </c>
    </row>
    <row r="48" spans="1:7" x14ac:dyDescent="0.2">
      <c r="A48" s="4"/>
      <c r="B48" s="94" t="s">
        <v>86</v>
      </c>
      <c r="C48" s="57" t="s">
        <v>104</v>
      </c>
      <c r="D48" s="95">
        <v>0</v>
      </c>
      <c r="E48" s="59"/>
      <c r="F48" s="60" t="s">
        <v>13</v>
      </c>
      <c r="G48" s="60" t="s">
        <v>179</v>
      </c>
    </row>
    <row r="49" spans="1:7" x14ac:dyDescent="0.2">
      <c r="A49" s="4"/>
      <c r="B49" s="96" t="s">
        <v>87</v>
      </c>
      <c r="C49" s="57" t="s">
        <v>103</v>
      </c>
      <c r="D49" s="95">
        <v>5.51</v>
      </c>
      <c r="E49" s="97">
        <v>6</v>
      </c>
      <c r="F49" s="60" t="s">
        <v>13</v>
      </c>
      <c r="G49" s="60" t="s">
        <v>177</v>
      </c>
    </row>
    <row r="50" spans="1:7" x14ac:dyDescent="0.2">
      <c r="A50" s="4"/>
      <c r="B50" s="101" t="s">
        <v>89</v>
      </c>
      <c r="C50" s="47" t="s">
        <v>109</v>
      </c>
      <c r="D50" s="102">
        <v>376.17</v>
      </c>
      <c r="E50" s="49">
        <v>6</v>
      </c>
      <c r="F50" s="63" t="s">
        <v>57</v>
      </c>
      <c r="G50" s="50" t="s">
        <v>177</v>
      </c>
    </row>
    <row r="51" spans="1:7" x14ac:dyDescent="0.2">
      <c r="A51" s="4"/>
      <c r="B51" s="101" t="s">
        <v>91</v>
      </c>
      <c r="C51" s="47" t="s">
        <v>110</v>
      </c>
      <c r="D51" s="102">
        <v>32.340000000000003</v>
      </c>
      <c r="E51" s="49">
        <v>6</v>
      </c>
      <c r="F51" s="50" t="s">
        <v>57</v>
      </c>
      <c r="G51" s="50" t="s">
        <v>177</v>
      </c>
    </row>
    <row r="52" spans="1:7" x14ac:dyDescent="0.2">
      <c r="A52" s="4"/>
      <c r="B52" s="35" t="s">
        <v>93</v>
      </c>
      <c r="C52" s="27" t="s">
        <v>111</v>
      </c>
      <c r="D52" s="188">
        <v>47.57</v>
      </c>
      <c r="E52" s="29">
        <v>2</v>
      </c>
      <c r="F52" s="30" t="s">
        <v>14</v>
      </c>
      <c r="G52" s="30" t="s">
        <v>177</v>
      </c>
    </row>
    <row r="53" spans="1:7" ht="13.5" thickBot="1" x14ac:dyDescent="0.25">
      <c r="A53" s="177" t="s">
        <v>157</v>
      </c>
      <c r="B53" s="178"/>
      <c r="C53" s="144"/>
      <c r="D53" s="169">
        <f>SUM(D44:D52)</f>
        <v>1061.3700000000001</v>
      </c>
      <c r="E53" s="170"/>
      <c r="F53" s="171"/>
      <c r="G53" s="171"/>
    </row>
    <row r="54" spans="1:7" ht="13.5" thickBot="1" x14ac:dyDescent="0.25">
      <c r="A54" s="81"/>
      <c r="B54" s="162"/>
      <c r="C54" s="83"/>
      <c r="D54" s="156"/>
      <c r="E54" s="9"/>
      <c r="F54" s="9"/>
      <c r="G54" s="9"/>
    </row>
    <row r="55" spans="1:7" x14ac:dyDescent="0.2">
      <c r="A55" s="18" t="s">
        <v>12</v>
      </c>
      <c r="B55" s="189" t="s">
        <v>160</v>
      </c>
      <c r="C55" s="190" t="s">
        <v>108</v>
      </c>
      <c r="D55" s="191">
        <v>64.42</v>
      </c>
      <c r="E55" s="192" t="s">
        <v>181</v>
      </c>
      <c r="F55" s="193" t="s">
        <v>15</v>
      </c>
      <c r="G55" s="194" t="s">
        <v>178</v>
      </c>
    </row>
    <row r="56" spans="1:7" x14ac:dyDescent="0.2">
      <c r="A56" s="4"/>
      <c r="B56" s="57" t="s">
        <v>159</v>
      </c>
      <c r="C56" s="57" t="s">
        <v>104</v>
      </c>
      <c r="D56" s="117">
        <v>0</v>
      </c>
      <c r="E56" s="57"/>
      <c r="F56" s="57"/>
      <c r="G56" s="57" t="s">
        <v>179</v>
      </c>
    </row>
    <row r="57" spans="1:7" ht="13.5" thickBot="1" x14ac:dyDescent="0.25">
      <c r="A57" s="133" t="s">
        <v>158</v>
      </c>
      <c r="B57" s="134"/>
      <c r="C57" s="15"/>
      <c r="D57" s="169">
        <f>SUM(D55:D56)</f>
        <v>64.42</v>
      </c>
      <c r="E57" s="170"/>
      <c r="F57" s="171"/>
      <c r="G57" s="171"/>
    </row>
    <row r="58" spans="1:7" x14ac:dyDescent="0.2">
      <c r="A58" s="81"/>
      <c r="B58" s="162"/>
      <c r="C58" s="83"/>
      <c r="D58" s="156"/>
      <c r="E58" s="87"/>
      <c r="F58" s="9"/>
      <c r="G58" s="9"/>
    </row>
    <row r="59" spans="1:7" ht="13.5" thickBot="1" x14ac:dyDescent="0.25">
      <c r="A59" s="152" t="s">
        <v>19</v>
      </c>
      <c r="B59" s="153"/>
      <c r="C59" s="152"/>
      <c r="D59" s="206">
        <f>D42+D53+D57</f>
        <v>2330.8500000000004</v>
      </c>
      <c r="E59" s="206"/>
      <c r="F59" s="206"/>
      <c r="G59" s="206"/>
    </row>
    <row r="60" spans="1:7" ht="13.5" thickTop="1" x14ac:dyDescent="0.2">
      <c r="A60" s="131"/>
      <c r="B60" s="150"/>
      <c r="C60" s="131"/>
      <c r="D60" s="156"/>
      <c r="E60" s="131"/>
      <c r="F60" s="132"/>
      <c r="G60" s="131"/>
    </row>
    <row r="61" spans="1:7" x14ac:dyDescent="0.2">
      <c r="A61" s="142"/>
      <c r="B61" s="114" t="s">
        <v>56</v>
      </c>
      <c r="C61" s="45" t="s">
        <v>59</v>
      </c>
      <c r="D61" s="207">
        <f>D5+D6+D7+D8+D9+D20</f>
        <v>215.01</v>
      </c>
      <c r="E61" s="9"/>
    </row>
    <row r="62" spans="1:7" x14ac:dyDescent="0.2">
      <c r="A62" s="142"/>
      <c r="B62" s="73" t="s">
        <v>57</v>
      </c>
      <c r="C62" s="50" t="s">
        <v>60</v>
      </c>
      <c r="D62" s="208">
        <f>D38+D39+D40+D41+D44+D45+D50+D51</f>
        <v>1626.28</v>
      </c>
      <c r="E62" s="9"/>
    </row>
    <row r="63" spans="1:7" x14ac:dyDescent="0.2">
      <c r="A63" s="142"/>
      <c r="B63" s="70" t="s">
        <v>15</v>
      </c>
      <c r="C63" s="69" t="s">
        <v>62</v>
      </c>
      <c r="D63" s="209">
        <f>D30+D31+D32+D33+D46+D55</f>
        <v>190.94</v>
      </c>
      <c r="E63" s="9"/>
    </row>
    <row r="64" spans="1:7" x14ac:dyDescent="0.2">
      <c r="A64" s="149"/>
      <c r="B64" s="80" t="s">
        <v>16</v>
      </c>
      <c r="C64" s="79" t="s">
        <v>17</v>
      </c>
      <c r="D64" s="210">
        <f>D12+D13+D14+D15+D16+D17+D18+D19</f>
        <v>25.76</v>
      </c>
      <c r="E64" s="9"/>
      <c r="G64" s="20"/>
    </row>
    <row r="65" spans="1:7" x14ac:dyDescent="0.2">
      <c r="A65" s="149"/>
      <c r="B65" s="74" t="s">
        <v>13</v>
      </c>
      <c r="C65" s="60" t="s">
        <v>74</v>
      </c>
      <c r="D65" s="211">
        <f>D34+D36+D37+D47+D48+D49</f>
        <v>29.479999999999997</v>
      </c>
      <c r="E65" s="9"/>
    </row>
    <row r="66" spans="1:7" x14ac:dyDescent="0.2">
      <c r="A66" s="149"/>
      <c r="B66" s="93" t="s">
        <v>113</v>
      </c>
      <c r="C66" s="56" t="s">
        <v>114</v>
      </c>
      <c r="D66" s="212">
        <f>D11+D35</f>
        <v>25.96</v>
      </c>
      <c r="E66" s="9"/>
    </row>
    <row r="67" spans="1:7" x14ac:dyDescent="0.2">
      <c r="A67" s="149"/>
      <c r="B67" s="196" t="s">
        <v>14</v>
      </c>
      <c r="C67" s="30" t="s">
        <v>10</v>
      </c>
      <c r="D67" s="213">
        <f>D21+D22+D23+D24+D25+D26+D27+D28+D52</f>
        <v>157.95999999999998</v>
      </c>
      <c r="E67" s="9"/>
    </row>
    <row r="68" spans="1:7" x14ac:dyDescent="0.2">
      <c r="A68" s="149"/>
      <c r="B68" s="197" t="s">
        <v>115</v>
      </c>
      <c r="C68" s="38" t="s">
        <v>88</v>
      </c>
      <c r="D68" s="214">
        <f>D10</f>
        <v>4.97</v>
      </c>
      <c r="E68" s="9"/>
    </row>
    <row r="69" spans="1:7" x14ac:dyDescent="0.2">
      <c r="A69" s="149"/>
      <c r="B69" s="198" t="s">
        <v>116</v>
      </c>
      <c r="C69" s="34" t="s">
        <v>117</v>
      </c>
      <c r="D69" s="215">
        <f>D29</f>
        <v>54.49</v>
      </c>
      <c r="E69" s="9"/>
    </row>
    <row r="70" spans="1:7" x14ac:dyDescent="0.2">
      <c r="A70" s="137" t="s">
        <v>18</v>
      </c>
      <c r="B70" s="137"/>
      <c r="C70" s="142"/>
      <c r="D70" s="167">
        <f>D61+D62+D63+D64+D65+D66+D67+D68+D69</f>
        <v>2330.85</v>
      </c>
    </row>
    <row r="71" spans="1:7" ht="13.5" thickBot="1" x14ac:dyDescent="0.25">
      <c r="A71" s="165"/>
    </row>
    <row r="72" spans="1:7" ht="16.5" thickBot="1" x14ac:dyDescent="0.25">
      <c r="A72" s="244" t="s">
        <v>161</v>
      </c>
      <c r="B72" s="245"/>
      <c r="C72" s="245"/>
      <c r="D72" s="245"/>
      <c r="E72" s="245"/>
      <c r="F72" s="245"/>
      <c r="G72" s="245"/>
    </row>
    <row r="73" spans="1:7" s="9" customFormat="1" ht="26.25" thickBot="1" x14ac:dyDescent="0.25">
      <c r="A73" s="2" t="s">
        <v>168</v>
      </c>
      <c r="B73" s="3" t="s">
        <v>0</v>
      </c>
      <c r="C73" s="5" t="s">
        <v>1</v>
      </c>
      <c r="D73" s="19" t="s">
        <v>7</v>
      </c>
      <c r="E73" s="10" t="s">
        <v>8</v>
      </c>
      <c r="F73" s="11" t="s">
        <v>11</v>
      </c>
      <c r="G73" s="12" t="s">
        <v>163</v>
      </c>
    </row>
    <row r="74" spans="1:7" x14ac:dyDescent="0.2">
      <c r="A74" s="18" t="s">
        <v>169</v>
      </c>
      <c r="B74" s="173" t="s">
        <v>27</v>
      </c>
      <c r="C74" s="240" t="s">
        <v>22</v>
      </c>
      <c r="D74" s="174">
        <v>32</v>
      </c>
      <c r="E74" s="175">
        <v>6</v>
      </c>
      <c r="F74" s="72" t="s">
        <v>56</v>
      </c>
      <c r="G74" s="72" t="s">
        <v>23</v>
      </c>
    </row>
    <row r="75" spans="1:7" x14ac:dyDescent="0.2">
      <c r="A75" s="4"/>
      <c r="B75" s="47" t="s">
        <v>26</v>
      </c>
      <c r="C75" s="48" t="s">
        <v>24</v>
      </c>
      <c r="D75" s="102">
        <v>59</v>
      </c>
      <c r="E75" s="49">
        <v>6</v>
      </c>
      <c r="F75" s="50" t="s">
        <v>57</v>
      </c>
      <c r="G75" s="50" t="s">
        <v>23</v>
      </c>
    </row>
    <row r="76" spans="1:7" x14ac:dyDescent="0.2">
      <c r="A76" s="4"/>
      <c r="B76" s="47" t="s">
        <v>25</v>
      </c>
      <c r="C76" s="48" t="s">
        <v>60</v>
      </c>
      <c r="D76" s="102">
        <v>281</v>
      </c>
      <c r="E76" s="52">
        <v>6</v>
      </c>
      <c r="F76" s="50" t="s">
        <v>57</v>
      </c>
      <c r="G76" s="50" t="s">
        <v>23</v>
      </c>
    </row>
    <row r="77" spans="1:7" x14ac:dyDescent="0.2">
      <c r="A77" s="4"/>
      <c r="B77" s="47" t="s">
        <v>28</v>
      </c>
      <c r="C77" s="48" t="s">
        <v>60</v>
      </c>
      <c r="D77" s="102">
        <v>77</v>
      </c>
      <c r="E77" s="49">
        <v>6</v>
      </c>
      <c r="F77" s="50" t="s">
        <v>57</v>
      </c>
      <c r="G77" s="50" t="s">
        <v>23</v>
      </c>
    </row>
    <row r="78" spans="1:7" x14ac:dyDescent="0.2">
      <c r="A78" s="4"/>
      <c r="B78" s="39" t="s">
        <v>30</v>
      </c>
      <c r="C78" s="40" t="s">
        <v>164</v>
      </c>
      <c r="D78" s="216">
        <v>60</v>
      </c>
      <c r="E78" s="41">
        <v>6</v>
      </c>
      <c r="F78" s="42" t="s">
        <v>58</v>
      </c>
      <c r="G78" s="42" t="s">
        <v>23</v>
      </c>
    </row>
    <row r="79" spans="1:7" x14ac:dyDescent="0.2">
      <c r="A79" s="4"/>
      <c r="B79" s="53" t="s">
        <v>32</v>
      </c>
      <c r="C79" s="54" t="s">
        <v>33</v>
      </c>
      <c r="D79" s="111">
        <v>60</v>
      </c>
      <c r="E79" s="55">
        <v>1</v>
      </c>
      <c r="F79" s="56" t="s">
        <v>113</v>
      </c>
      <c r="G79" s="56" t="s">
        <v>23</v>
      </c>
    </row>
    <row r="80" spans="1:7" x14ac:dyDescent="0.2">
      <c r="A80" s="4"/>
      <c r="B80" s="53" t="s">
        <v>34</v>
      </c>
      <c r="C80" s="54" t="s">
        <v>35</v>
      </c>
      <c r="D80" s="111">
        <v>20</v>
      </c>
      <c r="E80" s="55">
        <v>1</v>
      </c>
      <c r="F80" s="56" t="s">
        <v>113</v>
      </c>
      <c r="G80" s="56" t="s">
        <v>23</v>
      </c>
    </row>
    <row r="81" spans="1:7" x14ac:dyDescent="0.2">
      <c r="A81" s="4"/>
      <c r="B81" s="53" t="s">
        <v>36</v>
      </c>
      <c r="C81" s="54" t="s">
        <v>165</v>
      </c>
      <c r="D81" s="111">
        <v>43</v>
      </c>
      <c r="E81" s="55">
        <v>1</v>
      </c>
      <c r="F81" s="56" t="s">
        <v>113</v>
      </c>
      <c r="G81" s="56" t="s">
        <v>23</v>
      </c>
    </row>
    <row r="82" spans="1:7" x14ac:dyDescent="0.2">
      <c r="A82" s="4"/>
      <c r="B82" s="43" t="s">
        <v>38</v>
      </c>
      <c r="C82" s="46" t="s">
        <v>9</v>
      </c>
      <c r="D82" s="112">
        <v>8</v>
      </c>
      <c r="E82" s="44">
        <v>6</v>
      </c>
      <c r="F82" s="45" t="s">
        <v>56</v>
      </c>
      <c r="G82" s="45" t="s">
        <v>23</v>
      </c>
    </row>
    <row r="83" spans="1:7" x14ac:dyDescent="0.2">
      <c r="A83" s="4"/>
      <c r="B83" s="66" t="s">
        <v>40</v>
      </c>
      <c r="C83" s="67" t="s">
        <v>39</v>
      </c>
      <c r="D83" s="99">
        <v>4</v>
      </c>
      <c r="E83" s="68">
        <v>1</v>
      </c>
      <c r="F83" s="69" t="s">
        <v>15</v>
      </c>
      <c r="G83" s="69" t="s">
        <v>23</v>
      </c>
    </row>
    <row r="84" spans="1:7" x14ac:dyDescent="0.2">
      <c r="A84" s="4"/>
      <c r="B84" s="66" t="s">
        <v>41</v>
      </c>
      <c r="C84" s="67" t="s">
        <v>42</v>
      </c>
      <c r="D84" s="99">
        <v>2</v>
      </c>
      <c r="E84" s="68">
        <v>1</v>
      </c>
      <c r="F84" s="69" t="s">
        <v>15</v>
      </c>
      <c r="G84" s="69" t="s">
        <v>23</v>
      </c>
    </row>
    <row r="85" spans="1:7" x14ac:dyDescent="0.2">
      <c r="A85" s="8"/>
      <c r="B85" s="76" t="s">
        <v>43</v>
      </c>
      <c r="C85" s="77" t="s">
        <v>44</v>
      </c>
      <c r="D85" s="115">
        <v>6</v>
      </c>
      <c r="E85" s="78">
        <v>6</v>
      </c>
      <c r="F85" s="79" t="s">
        <v>16</v>
      </c>
      <c r="G85" s="79" t="s">
        <v>23</v>
      </c>
    </row>
    <row r="86" spans="1:7" x14ac:dyDescent="0.2">
      <c r="A86" s="4"/>
      <c r="B86" s="76" t="s">
        <v>45</v>
      </c>
      <c r="C86" s="77" t="s">
        <v>2</v>
      </c>
      <c r="D86" s="115">
        <v>3</v>
      </c>
      <c r="E86" s="78">
        <v>6</v>
      </c>
      <c r="F86" s="79" t="s">
        <v>16</v>
      </c>
      <c r="G86" s="79" t="s">
        <v>23</v>
      </c>
    </row>
    <row r="87" spans="1:7" x14ac:dyDescent="0.2">
      <c r="A87" s="4"/>
      <c r="B87" s="76" t="s">
        <v>72</v>
      </c>
      <c r="C87" s="77" t="s">
        <v>3</v>
      </c>
      <c r="D87" s="115">
        <v>3</v>
      </c>
      <c r="E87" s="78">
        <v>6</v>
      </c>
      <c r="F87" s="79" t="s">
        <v>16</v>
      </c>
      <c r="G87" s="79" t="s">
        <v>23</v>
      </c>
    </row>
    <row r="88" spans="1:7" x14ac:dyDescent="0.2">
      <c r="A88" s="4"/>
      <c r="B88" s="57" t="s">
        <v>79</v>
      </c>
      <c r="C88" s="58" t="s">
        <v>166</v>
      </c>
      <c r="D88" s="95">
        <v>3</v>
      </c>
      <c r="E88" s="59">
        <v>6</v>
      </c>
      <c r="F88" s="60" t="s">
        <v>13</v>
      </c>
      <c r="G88" s="60" t="s">
        <v>167</v>
      </c>
    </row>
    <row r="89" spans="1:7" x14ac:dyDescent="0.2">
      <c r="A89" s="4"/>
      <c r="B89" s="21"/>
      <c r="C89" s="22" t="s">
        <v>75</v>
      </c>
      <c r="D89" s="154">
        <v>35</v>
      </c>
      <c r="E89" s="23" t="s">
        <v>69</v>
      </c>
      <c r="F89" s="24"/>
      <c r="G89" s="24" t="s">
        <v>76</v>
      </c>
    </row>
    <row r="90" spans="1:7" x14ac:dyDescent="0.2">
      <c r="A90" s="4"/>
      <c r="B90" s="147"/>
      <c r="C90" s="139" t="s">
        <v>67</v>
      </c>
      <c r="D90" s="155">
        <v>20</v>
      </c>
      <c r="E90" s="140" t="s">
        <v>69</v>
      </c>
      <c r="F90" s="141" t="s">
        <v>65</v>
      </c>
      <c r="G90" s="142" t="s">
        <v>66</v>
      </c>
    </row>
    <row r="91" spans="1:7" x14ac:dyDescent="0.2">
      <c r="A91" s="88"/>
      <c r="B91" s="220"/>
      <c r="C91" s="158" t="s">
        <v>68</v>
      </c>
      <c r="D91" s="221">
        <v>20</v>
      </c>
      <c r="E91" s="159" t="s">
        <v>70</v>
      </c>
      <c r="F91" s="160" t="s">
        <v>65</v>
      </c>
      <c r="G91" s="160" t="s">
        <v>66</v>
      </c>
    </row>
    <row r="92" spans="1:7" ht="13.5" thickBot="1" x14ac:dyDescent="0.25">
      <c r="A92" s="249" t="s">
        <v>20</v>
      </c>
      <c r="B92" s="250"/>
      <c r="C92" s="144"/>
      <c r="D92" s="169">
        <f>SUM(D74:D89)</f>
        <v>696</v>
      </c>
      <c r="E92" s="170"/>
      <c r="F92" s="172"/>
      <c r="G92" s="172"/>
    </row>
    <row r="93" spans="1:7" ht="13.5" thickBot="1" x14ac:dyDescent="0.25">
      <c r="A93" s="81"/>
      <c r="B93" s="82"/>
      <c r="C93" s="83"/>
      <c r="D93" s="84"/>
      <c r="E93" s="85"/>
      <c r="F93" s="86"/>
      <c r="G93" s="86"/>
    </row>
    <row r="94" spans="1:7" x14ac:dyDescent="0.2">
      <c r="A94" s="18" t="s">
        <v>50</v>
      </c>
      <c r="B94" s="239" t="s">
        <v>46</v>
      </c>
      <c r="C94" s="240" t="s">
        <v>47</v>
      </c>
      <c r="D94" s="174">
        <v>21</v>
      </c>
      <c r="E94" s="175">
        <v>6</v>
      </c>
      <c r="F94" s="72" t="s">
        <v>56</v>
      </c>
      <c r="G94" s="72" t="s">
        <v>23</v>
      </c>
    </row>
    <row r="95" spans="1:7" x14ac:dyDescent="0.2">
      <c r="A95" s="1"/>
      <c r="B95" s="89" t="s">
        <v>48</v>
      </c>
      <c r="C95" s="90" t="s">
        <v>63</v>
      </c>
      <c r="D95" s="217">
        <v>157</v>
      </c>
      <c r="E95" s="91">
        <v>6</v>
      </c>
      <c r="F95" s="92" t="s">
        <v>57</v>
      </c>
      <c r="G95" s="92" t="s">
        <v>23</v>
      </c>
    </row>
    <row r="96" spans="1:7" ht="13.5" customHeight="1" x14ac:dyDescent="0.2">
      <c r="A96" s="4"/>
      <c r="B96" s="64" t="s">
        <v>49</v>
      </c>
      <c r="C96" s="40" t="s">
        <v>52</v>
      </c>
      <c r="D96" s="216">
        <v>158</v>
      </c>
      <c r="E96" s="65" t="s">
        <v>71</v>
      </c>
      <c r="F96" s="42" t="s">
        <v>58</v>
      </c>
      <c r="G96" s="42" t="s">
        <v>23</v>
      </c>
    </row>
    <row r="97" spans="1:7" x14ac:dyDescent="0.2">
      <c r="A97" s="4"/>
      <c r="B97" s="64" t="s">
        <v>51</v>
      </c>
      <c r="C97" s="40" t="s">
        <v>53</v>
      </c>
      <c r="D97" s="216">
        <v>141</v>
      </c>
      <c r="E97" s="65" t="s">
        <v>71</v>
      </c>
      <c r="F97" s="42" t="s">
        <v>58</v>
      </c>
      <c r="G97" s="42" t="s">
        <v>23</v>
      </c>
    </row>
    <row r="98" spans="1:7" x14ac:dyDescent="0.2">
      <c r="A98" s="4"/>
      <c r="B98" s="64" t="s">
        <v>78</v>
      </c>
      <c r="C98" s="40" t="s">
        <v>54</v>
      </c>
      <c r="D98" s="216">
        <v>158</v>
      </c>
      <c r="E98" s="65" t="s">
        <v>71</v>
      </c>
      <c r="F98" s="42" t="s">
        <v>58</v>
      </c>
      <c r="G98" s="42" t="s">
        <v>23</v>
      </c>
    </row>
    <row r="99" spans="1:7" x14ac:dyDescent="0.2">
      <c r="A99" s="4"/>
      <c r="B99" s="138"/>
      <c r="C99" s="139" t="s">
        <v>67</v>
      </c>
      <c r="D99" s="155">
        <v>80</v>
      </c>
      <c r="E99" s="140" t="s">
        <v>69</v>
      </c>
      <c r="F99" s="141" t="s">
        <v>65</v>
      </c>
      <c r="G99" s="141" t="s">
        <v>66</v>
      </c>
    </row>
    <row r="100" spans="1:7" x14ac:dyDescent="0.2">
      <c r="A100" s="4"/>
      <c r="B100" s="143"/>
      <c r="C100" s="139" t="s">
        <v>68</v>
      </c>
      <c r="D100" s="6">
        <v>80</v>
      </c>
      <c r="E100" s="140" t="s">
        <v>70</v>
      </c>
      <c r="F100" s="141" t="s">
        <v>65</v>
      </c>
      <c r="G100" s="141" t="s">
        <v>66</v>
      </c>
    </row>
    <row r="101" spans="1:7" x14ac:dyDescent="0.2">
      <c r="A101" s="166" t="s">
        <v>55</v>
      </c>
      <c r="B101" s="163"/>
      <c r="C101" s="139"/>
      <c r="D101" s="157">
        <f>SUM(D94:D98)</f>
        <v>635</v>
      </c>
      <c r="E101" s="140"/>
      <c r="F101" s="141"/>
      <c r="G101" s="141"/>
    </row>
    <row r="102" spans="1:7" ht="13.5" thickBot="1" x14ac:dyDescent="0.25">
      <c r="A102" s="164" t="s">
        <v>19</v>
      </c>
      <c r="B102" s="243"/>
      <c r="C102" s="169"/>
      <c r="D102" s="169">
        <f>D92+D101</f>
        <v>1331</v>
      </c>
      <c r="E102" s="169"/>
      <c r="F102" s="169"/>
      <c r="G102" s="169"/>
    </row>
    <row r="103" spans="1:7" x14ac:dyDescent="0.2">
      <c r="A103" s="165"/>
      <c r="B103" s="195"/>
      <c r="C103" s="130"/>
      <c r="D103" s="226"/>
      <c r="E103" s="131"/>
      <c r="F103" s="132"/>
      <c r="G103" s="131"/>
    </row>
    <row r="104" spans="1:7" x14ac:dyDescent="0.2">
      <c r="A104" s="142"/>
      <c r="B104" s="114" t="s">
        <v>56</v>
      </c>
      <c r="C104" s="45" t="s">
        <v>59</v>
      </c>
      <c r="D104" s="207">
        <f>D74+D82+D94</f>
        <v>61</v>
      </c>
      <c r="E104" s="9"/>
    </row>
    <row r="105" spans="1:7" x14ac:dyDescent="0.2">
      <c r="A105" s="142"/>
      <c r="B105" s="73" t="s">
        <v>57</v>
      </c>
      <c r="C105" s="50" t="s">
        <v>60</v>
      </c>
      <c r="D105" s="208">
        <f>D75+D76+D77+D78+D95</f>
        <v>634</v>
      </c>
    </row>
    <row r="106" spans="1:7" x14ac:dyDescent="0.2">
      <c r="A106" s="142"/>
      <c r="B106" s="93" t="s">
        <v>113</v>
      </c>
      <c r="C106" s="56" t="s">
        <v>170</v>
      </c>
      <c r="D106" s="212">
        <f>D79+D80+D81</f>
        <v>123</v>
      </c>
    </row>
    <row r="107" spans="1:7" x14ac:dyDescent="0.2">
      <c r="A107" s="142"/>
      <c r="B107" s="70" t="s">
        <v>15</v>
      </c>
      <c r="C107" s="69" t="s">
        <v>62</v>
      </c>
      <c r="D107" s="209">
        <f>D83+D84</f>
        <v>6</v>
      </c>
    </row>
    <row r="108" spans="1:7" x14ac:dyDescent="0.2">
      <c r="A108" s="149"/>
      <c r="B108" s="80" t="s">
        <v>16</v>
      </c>
      <c r="C108" s="79" t="s">
        <v>17</v>
      </c>
      <c r="D108" s="210">
        <f>D85+D86+D87</f>
        <v>12</v>
      </c>
      <c r="G108" s="20"/>
    </row>
    <row r="109" spans="1:7" x14ac:dyDescent="0.2">
      <c r="A109" s="149"/>
      <c r="B109" s="74" t="s">
        <v>13</v>
      </c>
      <c r="C109" s="60" t="s">
        <v>74</v>
      </c>
      <c r="D109" s="211">
        <v>3</v>
      </c>
    </row>
    <row r="110" spans="1:7" x14ac:dyDescent="0.2">
      <c r="A110" s="149"/>
      <c r="B110" s="25" t="s">
        <v>77</v>
      </c>
      <c r="C110" s="24" t="s">
        <v>75</v>
      </c>
      <c r="D110" s="224">
        <v>35</v>
      </c>
    </row>
    <row r="111" spans="1:7" x14ac:dyDescent="0.2">
      <c r="A111" s="149"/>
      <c r="B111" s="75" t="s">
        <v>58</v>
      </c>
      <c r="C111" s="42" t="s">
        <v>61</v>
      </c>
      <c r="D111" s="225">
        <f>D96+D97+D98</f>
        <v>457</v>
      </c>
    </row>
    <row r="112" spans="1:7" x14ac:dyDescent="0.2">
      <c r="A112" s="137" t="s">
        <v>18</v>
      </c>
      <c r="B112" s="151"/>
      <c r="C112" s="142"/>
      <c r="D112" s="167">
        <f>SUM(D104:D111)</f>
        <v>1331</v>
      </c>
    </row>
    <row r="113" spans="1:7" ht="13.5" thickBot="1" x14ac:dyDescent="0.25">
      <c r="A113" s="218"/>
      <c r="B113" s="219"/>
      <c r="D113" s="132"/>
    </row>
    <row r="114" spans="1:7" ht="13.5" thickBot="1" x14ac:dyDescent="0.25">
      <c r="A114" s="222" t="s">
        <v>162</v>
      </c>
      <c r="B114" s="223"/>
      <c r="C114" s="223"/>
      <c r="D114" s="223">
        <f>D102+D59</f>
        <v>3661.8500000000004</v>
      </c>
      <c r="E114" s="223"/>
      <c r="F114" s="223"/>
      <c r="G114" s="223"/>
    </row>
    <row r="115" spans="1:7" ht="13.5" thickTop="1" x14ac:dyDescent="0.2"/>
  </sheetData>
  <mergeCells count="4">
    <mergeCell ref="A3:G3"/>
    <mergeCell ref="A42:B42"/>
    <mergeCell ref="A72:G72"/>
    <mergeCell ref="A92:B92"/>
  </mergeCells>
  <pageMargins left="0.7" right="0.7" top="0.78740157499999996" bottom="0.78740157499999996" header="0.3" footer="0.3"/>
  <pageSetup paperSize="9" scale="72" fitToHeight="0" orientation="landscape" r:id="rId1"/>
  <ignoredErrors>
    <ignoredError sqref="D1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Kunsthalle Schaudepot</vt:lpstr>
      <vt:lpstr>Kunsthalle Hauptgebäude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baier</dc:creator>
  <cp:lastModifiedBy>Martin Dimieff</cp:lastModifiedBy>
  <cp:lastPrinted>2024-08-07T13:24:24Z</cp:lastPrinted>
  <dcterms:created xsi:type="dcterms:W3CDTF">2008-11-14T07:45:25Z</dcterms:created>
  <dcterms:modified xsi:type="dcterms:W3CDTF">2024-08-08T21:20:27Z</dcterms:modified>
</cp:coreProperties>
</file>