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autoCompressPictures="0"/>
  <mc:AlternateContent xmlns:mc="http://schemas.openxmlformats.org/markup-compatibility/2006">
    <mc:Choice Requires="x15">
      <x15ac:absPath xmlns:x15ac="http://schemas.microsoft.com/office/spreadsheetml/2010/11/ac" url="Z:\3-PROJEKTE SCHUBERT HORST\2398 VgV Ausstellung Bad Muskau\05-6_Aufgabenstellung\05_Honorarformular\"/>
    </mc:Choice>
  </mc:AlternateContent>
  <xr:revisionPtr revIDLastSave="0" documentId="13_ncr:1_{52597792-EB2F-4A7A-8706-D13CA4816218}" xr6:coauthVersionLast="47" xr6:coauthVersionMax="47" xr10:uidLastSave="{00000000-0000-0000-0000-000000000000}"/>
  <bookViews>
    <workbookView xWindow="1800" yWindow="315" windowWidth="24810" windowHeight="14790" tabRatio="500" xr2:uid="{00000000-000D-0000-FFFF-FFFF00000000}"/>
  </bookViews>
  <sheets>
    <sheet name="Kalkulations-Angebotsblatt" sheetId="1" r:id="rId1"/>
  </sheet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64" i="1" l="1"/>
  <c r="E58" i="1"/>
  <c r="E59" i="1"/>
  <c r="E57" i="1"/>
  <c r="E17" i="1"/>
  <c r="E50" i="1"/>
  <c r="E51" i="1"/>
  <c r="E52" i="1"/>
  <c r="E53" i="1"/>
  <c r="E54" i="1" l="1"/>
  <c r="E60" i="1" s="1"/>
  <c r="E37" i="1"/>
  <c r="E47" i="1" l="1"/>
  <c r="E23" i="1"/>
  <c r="E33" i="1"/>
  <c r="E29" i="1"/>
  <c r="E35" i="1"/>
  <c r="E25" i="1"/>
  <c r="E31" i="1"/>
  <c r="E27" i="1"/>
  <c r="E62" i="1" l="1"/>
  <c r="E67" i="1" s="1"/>
  <c r="E68" i="1" s="1"/>
  <c r="E70" i="1" s="1"/>
</calcChain>
</file>

<file path=xl/sharedStrings.xml><?xml version="1.0" encoding="utf-8"?>
<sst xmlns="http://schemas.openxmlformats.org/spreadsheetml/2006/main" count="74" uniqueCount="70">
  <si>
    <t>Honorarberechnung nach der HOAS</t>
  </si>
  <si>
    <t>Ausstellungsvorhaben:</t>
  </si>
  <si>
    <t>Honorar nach Leistungsphasen</t>
  </si>
  <si>
    <t>1.</t>
  </si>
  <si>
    <t>2.</t>
  </si>
  <si>
    <t>Ausführliches Konzept</t>
  </si>
  <si>
    <t>3.</t>
  </si>
  <si>
    <t>4.</t>
  </si>
  <si>
    <t>5.</t>
  </si>
  <si>
    <t>Mitwirkung beim Vergabeprozess</t>
  </si>
  <si>
    <t>6.</t>
  </si>
  <si>
    <t>Baulich-technische Überwachung und Koordinierung der Realisierung</t>
  </si>
  <si>
    <t>7.</t>
  </si>
  <si>
    <t>Abnahme- und Übergabeprozess, Dokumentation und Inbetriebnahme</t>
  </si>
  <si>
    <t>Zwischensumme Honorar</t>
  </si>
  <si>
    <t>a</t>
  </si>
  <si>
    <t>b</t>
  </si>
  <si>
    <t>c</t>
  </si>
  <si>
    <t>d</t>
  </si>
  <si>
    <t>Anzahl Tagewerke oder Pauschale</t>
  </si>
  <si>
    <t xml:space="preserve">Zwischensumme Honorar </t>
  </si>
  <si>
    <t>Grundlagenermittlung, Konzeptskizze</t>
  </si>
  <si>
    <t>Entwurfsplanung</t>
  </si>
  <si>
    <t>Ausführungsplanung mit detaillierten Leistungsverzeichnissen</t>
  </si>
  <si>
    <t>Anzusetzender Prozentwert gemäß Honorartabelle § 9</t>
  </si>
  <si>
    <t xml:space="preserve">Honorarzone gemäß § 7 HOAS </t>
  </si>
  <si>
    <t>Anrechenbares Budget gemäß § 8 HOAS:</t>
  </si>
  <si>
    <t>Mit anrechenbare, zu verarbeitender Substanz gem. § 8 (2)</t>
  </si>
  <si>
    <t>Summe insgesamt anzusetzendes Ausstellungsbudget (= anrechenbares Budget)</t>
  </si>
  <si>
    <t>Ausstellungsbudget (netto)  gem. § 8 (1), wie vom Auftraggeber benannt</t>
  </si>
  <si>
    <t>Gemäß § 10 HOAS, Kernleistungen Leistungsphase 1, u.a. Konzeptskizze mit gestalterisch-konzeptioneller Grundidee, Skizzierung Kostenrahmen und Zeitrahmen.</t>
  </si>
  <si>
    <t>Gemäß § 10 HOAS, Kernleistungen Leistungsphase 2, u.a. umfassendes Gesamtkonzept, Visualisierung der Haupträume und wesentlicher Gestaltungselemente, grafisches Konzept, Medienkonzept, technisches Konzept, Interaktionskonzept, grobe Verortung Inhalte und Leitexponate, Konzept Inszenierungslicht, Terminplan, Kostenschätzung differenziert nach Bereichen, Schnittstellenklärungen und Beratung des Auftraggebers, Einarbeiten von Änderungswünschen und Korrekturen, ggf. auch Erarbeitung einer Alternative für einzelne Stationen.</t>
  </si>
  <si>
    <t>Gemäß § 10 HOAS, Kernleistungen Leistungsphase 3, u.a., Ausarbeitung Szenografie und räumlich-bauliche Gestaltung aller Elemente, Planung Ausstellungsbau, Ausarbeitung grafisches Konzept, Detaillierung des Medienkonzeptes mit Mengengerüst und gestalterischem Konzept der Auswahlmenüs, Planung Ausstellungstechnik und technische Software, Ausarbeitung des Interaktionskonzepts mit Visualisierungen und Beschreibung des Besuchserlebnisses, Verortung Inhalte und Exponate, Ausarbeitung Lichtkonzept, Budgetsteuerung mit differenzierter und plausibilisierter Kostenschätzung, Einarbeiten von Änderungswünschen für in Leistungsphase 3 neu vorgestellten Details oder Bereichen, Korrekturen oder budgetbedingte Anpassungen, Einarbeiten von Ergänzungsinhalten/-exponaten.</t>
  </si>
  <si>
    <t>Gemäß § 10 HOAS, Kernleistungen Leistungsphase 4, u.a. Ausarbeitung der baulichen Planung zu Leistungsverzeichnissen mit zeichnerischen Darstellungen und z.T. funktionalen Leistungsbeschreibungen als Ausschreibungsgrundlage, entsprechend Grafikproduktionsleistungen mit allen Mengen, Maßen, Druckqualitäten, Objektlayout Vitrinen, Finalisierung der grafischen Layouts mit Einarbeitung der vom Auftraggeber bereitgestellten Texte und Bildinhalte, Erarbeitung der Leistungsverzeichnisse für die Medienproduktionen, Erarbeitung der Leistungsverzeichnisse für die Ausschreibung von Ausstellungstechnik und technischer Software, Erarbeitung der Ausschreibung für die interaktiven Exponate und Hands-on-Stationen, Koordinierung Workflow Inhalte und Texte zu Lektorat und Übersetzung, Erarbeitung der technischen Ausschreibung Inszenierungslicht, laufende Budgetaktualisierung, -pflege und -steuerung in Abstimmung mit dem Auftraggeber, Koordinierung ggf. budgetbedingter Anpassungen, Einarbeiten von Änderungswünschen an den Leistungsverzeichnissen.</t>
  </si>
  <si>
    <t>Gemäß § 10 HOAS, Kernleistungen Leistungsphase 5, u.a. Vorschlag, Prüfung geeigneter Bieter. Mitwirkung an der Gewinnung geeigneter Bieter.  Auswertung der Angebote, Vergabeempfehlungen, Mitwirkung an Verhandlungen und Vertragsschlüssen. Kostenermittlung, Fortführung der Budgetpflege, bei Budgetüberschreitung Vorschläge für mögliche Einsparungen.</t>
  </si>
  <si>
    <t>Gemäß § 10 HOAS, Kernleistungen Leistungsphase 6, u.a. Koordinierung der Gesamtrealisierung der Ausstellung, Terminkoordination und -überwachung Gewerke. Überprüfung der Werkplanung ausführender Gewerke. Schnittstellen-Koordination, Koordinierung und Überwachung der fristgerechten und fachgerechten Leistungserbringung und Lieferung bei Vorproduktion und Montagen vor Ort. Kostenverfolgung,  Qualitätskontrolle, Ablaufkoordination Baustellenabläufe, Koordination der Einbringung von künstlerischen Leistungen und Medieninstallationen, Mitwirkung Test- und Probebetrieb, Kostenverfolgung.</t>
  </si>
  <si>
    <t>Gemäß § 10 HOAS, Kernleistungen, Leistungsphase 7, u.a. Mitwirkung bei der Abnahme der Leistungen der Nachunternehmen, Mitwirkung bei Prüfung der Schlussrechnungen, Aufstellen der abschließenden Kostenauswertung. Mitwirkung bei Einweisung Betriebspersonal, Übergabe der technischen Dokumentationen, Betriebshandbücher und Garantieurkunden. Übergabe Lizenzdokumenation, Unterstützung des Betriebspersonals bei Gewährleistungs- und Garantieansprüchen und sonstigen technischen Anlaufproblemen in den ersten 6 Monaten des Ausstellungsbetriebs.</t>
  </si>
  <si>
    <t>Mit anzurechnende Planungskosten, falls vom Auftraggeber nicht mit benannt, behelfsmäßig pauschal 30 % gem. § 8 (5)</t>
  </si>
  <si>
    <t>Zuzüglich zu berücksichtigende Kosten gem. § 8 (4)</t>
  </si>
  <si>
    <t xml:space="preserve">ANGEBOT </t>
  </si>
  <si>
    <t>Gestaltung und Planung des Ausstellungsvorhabens Informations- und Bildungszentrum
UNESCO Geopark Muskauer Faltenbogen</t>
  </si>
  <si>
    <t>§ 13 HOAS Zuschläge und Abschläge:</t>
  </si>
  <si>
    <t>Einzelpreis je Tagewerke
oder Pauschale</t>
  </si>
  <si>
    <t>Stunden</t>
  </si>
  <si>
    <t xml:space="preserve">Stundensatz </t>
  </si>
  <si>
    <t>Summe EUR netto</t>
  </si>
  <si>
    <t>Preisnachlass ohne Bedingungen auf die Abrechungssumme in %</t>
  </si>
  <si>
    <t>Angebotsendsumme, pauschal, netto</t>
  </si>
  <si>
    <r>
      <t xml:space="preserve">Reisekostenpauschale gem. § 15 (4) HOAS 
</t>
    </r>
    <r>
      <rPr>
        <sz val="12"/>
        <color theme="1"/>
        <rFont val="Arial Narrow"/>
        <family val="2"/>
      </rPr>
      <t>Basis: Sächs. Reisekostengesetz; nur für die Planungsphase</t>
    </r>
  </si>
  <si>
    <t>EUR / Reise</t>
  </si>
  <si>
    <r>
      <t xml:space="preserve">Ansatz
 </t>
    </r>
    <r>
      <rPr>
        <b/>
        <sz val="9"/>
        <color theme="1"/>
        <rFont val="Arial Narrow"/>
        <family val="2"/>
      </rPr>
      <t>10 Reisen</t>
    </r>
  </si>
  <si>
    <t>Bieter:</t>
  </si>
  <si>
    <t>B mitte</t>
  </si>
  <si>
    <t>Alle grünen Felder sind vom Anbieter auszufüllen!</t>
  </si>
  <si>
    <t>%</t>
  </si>
  <si>
    <t xml:space="preserve">§ 11 (5) HOAS: Im Bereich Schnittstelle Hochbau Ziff. a) </t>
  </si>
  <si>
    <t>§ 11 (6) HOAS: Im Bereich Grafik Ziff. a)</t>
  </si>
  <si>
    <t>§ 11 (7) HOAS: Im Bereich Neuentwicklungen und Innovationen Ziff. a), b), c)</t>
  </si>
  <si>
    <t>§ 11 (10) HOAS: Im Bereich Aufbau, Montage und Einrichtung der Ausstellung Ziff. b), c)</t>
  </si>
  <si>
    <t xml:space="preserve">Bedarfsposition Zeithonorare </t>
  </si>
  <si>
    <t>Auftragnehmer / Projektleiter</t>
  </si>
  <si>
    <t>qualifizierte Fachkraft</t>
  </si>
  <si>
    <t xml:space="preserve">Hilfs- / Assistenztätigkeiten </t>
  </si>
  <si>
    <t xml:space="preserve">Nebenkostenpauschale </t>
  </si>
  <si>
    <t>Zusatzleistungen / Besondere Leistungen gem. § 11 HOAS</t>
  </si>
  <si>
    <t>Zwischensumme Honorar Zusatzleistungen / Besondere Leistungen</t>
  </si>
  <si>
    <t>Zwischensumme Zeithonorare</t>
  </si>
  <si>
    <t>Summe Honorare Kernleistungen und Zusatzleistungen / Besondere Leistungen, Zeithonorare, einschl. Zuschlägen und Neben- u. Reisekosten, netto (ohne Mehrwertsteuer)</t>
  </si>
  <si>
    <t>Honorarabschlag wg. Entfall wesentlicher Kernleistungen u. ä. gem. § 13 (2), in Prozent mit Minuszeichen     
                                                                                                                                                                                                      entfällt</t>
  </si>
  <si>
    <t>Umbau/Neubau Ausstellungsräume parallel zur Planung, Mitwirkung oder BIM-Modeling, gemäß § 13 (3) HOAS
                                                                                                                                                                                                      entfällt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</si>
</sst>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
    <numFmt numFmtId="166" formatCode="#,##0.00\ &quot;€&quot;"/>
  </numFmts>
  <fonts count="17"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rial Narrow"/>
      <family val="2"/>
    </font>
    <font>
      <sz val="20"/>
      <color theme="0"/>
      <name val="Arial Narrow"/>
      <family val="2"/>
    </font>
    <font>
      <b/>
      <sz val="22"/>
      <color theme="1"/>
      <name val="Arial Narrow"/>
      <family val="2"/>
    </font>
    <font>
      <sz val="22"/>
      <color theme="1"/>
      <name val="Arial Narrow"/>
      <family val="2"/>
    </font>
    <font>
      <sz val="14"/>
      <color theme="1"/>
      <name val="Arial Narrow"/>
      <family val="2"/>
    </font>
    <font>
      <b/>
      <sz val="16"/>
      <color theme="1"/>
      <name val="Arial Narrow"/>
      <family val="2"/>
    </font>
    <font>
      <b/>
      <sz val="14"/>
      <color theme="1"/>
      <name val="Arial Narrow"/>
      <family val="2"/>
    </font>
    <font>
      <b/>
      <sz val="12"/>
      <color theme="1"/>
      <name val="Arial Narrow"/>
      <family val="2"/>
    </font>
    <font>
      <b/>
      <u/>
      <sz val="14"/>
      <color theme="1"/>
      <name val="Arial Narrow"/>
      <family val="2"/>
    </font>
    <font>
      <b/>
      <u/>
      <sz val="12"/>
      <color theme="1"/>
      <name val="Arial Narrow"/>
      <family val="2"/>
    </font>
    <font>
      <i/>
      <sz val="12"/>
      <color theme="1"/>
      <name val="Arial Narrow"/>
      <family val="2"/>
    </font>
    <font>
      <sz val="9"/>
      <color theme="1"/>
      <name val="Arial Narrow"/>
      <family val="2"/>
    </font>
    <font>
      <b/>
      <sz val="9"/>
      <color theme="1"/>
      <name val="Arial Narrow"/>
      <family val="2"/>
    </font>
  </fonts>
  <fills count="5">
    <fill>
      <patternFill patternType="none"/>
    </fill>
    <fill>
      <patternFill patternType="gray125"/>
    </fill>
    <fill>
      <patternFill patternType="solid">
        <fgColor theme="0" tint="-4.9989318521683403E-2"/>
        <bgColor indexed="64"/>
      </patternFill>
    </fill>
    <fill>
      <patternFill patternType="solid">
        <fgColor theme="9" tint="-0.249977111117893"/>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auto="1"/>
      </right>
      <top style="thin">
        <color auto="1"/>
      </top>
      <bottom/>
      <diagonal/>
    </border>
    <border>
      <left/>
      <right/>
      <top style="thin">
        <color auto="1"/>
      </top>
      <bottom/>
      <diagonal/>
    </border>
    <border>
      <left/>
      <right/>
      <top/>
      <bottom style="thin">
        <color auto="1"/>
      </bottom>
      <diagonal/>
    </border>
  </borders>
  <cellStyleXfs count="6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2">
    <xf numFmtId="0" fontId="0" fillId="0" borderId="0" xfId="0"/>
    <xf numFmtId="0" fontId="4" fillId="0" borderId="0" xfId="0" applyFont="1"/>
    <xf numFmtId="0" fontId="6" fillId="0" borderId="0" xfId="0" applyFont="1" applyAlignment="1">
      <alignment vertical="top"/>
    </xf>
    <xf numFmtId="0" fontId="7" fillId="0" borderId="0" xfId="0" applyFont="1"/>
    <xf numFmtId="0" fontId="10" fillId="0" borderId="0" xfId="0" applyFont="1" applyAlignment="1">
      <alignment horizontal="left" vertical="center"/>
    </xf>
    <xf numFmtId="0" fontId="12" fillId="0" borderId="0" xfId="0" applyFont="1"/>
    <xf numFmtId="0" fontId="13" fillId="0" borderId="0" xfId="0" applyFont="1"/>
    <xf numFmtId="0" fontId="4" fillId="0" borderId="0" xfId="0" applyFont="1" applyAlignment="1">
      <alignment vertical="center"/>
    </xf>
    <xf numFmtId="0" fontId="4" fillId="0" borderId="0" xfId="0" applyFont="1" applyAlignment="1">
      <alignment horizontal="left" vertical="center"/>
    </xf>
    <xf numFmtId="164" fontId="8" fillId="0" borderId="0" xfId="0" applyNumberFormat="1" applyFont="1"/>
    <xf numFmtId="0" fontId="10" fillId="0" borderId="7" xfId="0" applyFont="1" applyBorder="1" applyAlignment="1">
      <alignment horizontal="left" vertical="center"/>
    </xf>
    <xf numFmtId="0" fontId="11" fillId="0" borderId="8" xfId="0" applyFont="1" applyBorder="1" applyAlignment="1">
      <alignment horizontal="left" vertical="center"/>
    </xf>
    <xf numFmtId="164" fontId="10" fillId="0" borderId="9" xfId="0" applyNumberFormat="1" applyFont="1" applyBorder="1" applyAlignment="1">
      <alignment horizontal="right" vertical="center"/>
    </xf>
    <xf numFmtId="0" fontId="8" fillId="0" borderId="0" xfId="0" applyFont="1"/>
    <xf numFmtId="0" fontId="4" fillId="0" borderId="8" xfId="0" applyFont="1" applyBorder="1"/>
    <xf numFmtId="0" fontId="11" fillId="0" borderId="0" xfId="0" applyFont="1"/>
    <xf numFmtId="0" fontId="10" fillId="0" borderId="3" xfId="0" applyFont="1" applyBorder="1" applyAlignment="1">
      <alignment vertical="center"/>
    </xf>
    <xf numFmtId="0" fontId="10" fillId="0" borderId="4" xfId="0" applyFont="1" applyBorder="1" applyAlignment="1">
      <alignment vertical="center"/>
    </xf>
    <xf numFmtId="9" fontId="8" fillId="0" borderId="4" xfId="0" applyNumberFormat="1" applyFont="1" applyBorder="1" applyAlignment="1">
      <alignment horizontal="center" vertical="center"/>
    </xf>
    <xf numFmtId="166" fontId="8" fillId="0" borderId="2" xfId="0" applyNumberFormat="1" applyFont="1" applyBorder="1" applyAlignment="1">
      <alignment vertical="center"/>
    </xf>
    <xf numFmtId="0" fontId="4" fillId="0" borderId="0" xfId="0" applyFont="1" applyAlignment="1">
      <alignment vertical="top" wrapText="1"/>
    </xf>
    <xf numFmtId="9" fontId="4" fillId="0" borderId="0" xfId="0" applyNumberFormat="1" applyFont="1" applyAlignment="1">
      <alignment horizontal="center"/>
    </xf>
    <xf numFmtId="0" fontId="14" fillId="0" borderId="0" xfId="0" applyFont="1" applyAlignment="1">
      <alignment horizontal="left" vertical="center" indent="10"/>
    </xf>
    <xf numFmtId="0" fontId="8" fillId="0" borderId="4" xfId="0" applyFont="1" applyBorder="1"/>
    <xf numFmtId="166" fontId="10" fillId="0" borderId="2" xfId="0" applyNumberFormat="1" applyFont="1" applyBorder="1"/>
    <xf numFmtId="0" fontId="12" fillId="0" borderId="0" xfId="0" applyFont="1" applyAlignment="1">
      <alignment vertical="center"/>
    </xf>
    <xf numFmtId="0" fontId="10" fillId="0" borderId="0" xfId="0" applyFont="1" applyAlignment="1">
      <alignment vertical="center" wrapText="1"/>
    </xf>
    <xf numFmtId="166" fontId="10" fillId="0" borderId="2" xfId="0" applyNumberFormat="1" applyFont="1" applyBorder="1" applyAlignment="1">
      <alignment vertical="center"/>
    </xf>
    <xf numFmtId="0" fontId="10" fillId="0" borderId="0" xfId="0" applyFont="1"/>
    <xf numFmtId="0" fontId="15" fillId="0" borderId="6" xfId="0" applyFont="1" applyBorder="1" applyAlignment="1">
      <alignment horizontal="center" vertical="top" wrapText="1"/>
    </xf>
    <xf numFmtId="0" fontId="15" fillId="0" borderId="6"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9" fillId="0" borderId="3" xfId="0" applyFont="1" applyBorder="1" applyAlignment="1">
      <alignment vertical="center" wrapText="1"/>
    </xf>
    <xf numFmtId="0" fontId="4" fillId="0" borderId="5" xfId="0" applyFont="1" applyBorder="1" applyAlignment="1">
      <alignment wrapText="1"/>
    </xf>
    <xf numFmtId="0" fontId="4" fillId="0" borderId="0" xfId="0" applyFont="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164" fontId="8" fillId="2" borderId="2" xfId="0" applyNumberFormat="1" applyFont="1" applyFill="1" applyBorder="1"/>
    <xf numFmtId="10" fontId="8" fillId="2" borderId="2" xfId="0" applyNumberFormat="1" applyFont="1" applyFill="1" applyBorder="1"/>
    <xf numFmtId="0" fontId="4" fillId="2" borderId="1" xfId="0" applyFont="1" applyFill="1" applyBorder="1" applyAlignment="1">
      <alignment vertical="center"/>
    </xf>
    <xf numFmtId="0" fontId="4" fillId="0" borderId="1" xfId="0" applyFont="1" applyBorder="1" applyAlignment="1">
      <alignment horizontal="center" vertical="center"/>
    </xf>
    <xf numFmtId="165" fontId="8" fillId="2" borderId="1" xfId="0" applyNumberFormat="1" applyFont="1" applyFill="1" applyBorder="1" applyAlignment="1">
      <alignment horizontal="center" vertical="center"/>
    </xf>
    <xf numFmtId="166" fontId="8" fillId="2" borderId="1" xfId="0" applyNumberFormat="1" applyFont="1" applyFill="1" applyBorder="1" applyAlignment="1">
      <alignment vertical="center"/>
    </xf>
    <xf numFmtId="166" fontId="10" fillId="2" borderId="2" xfId="0" applyNumberFormat="1" applyFont="1" applyFill="1" applyBorder="1" applyAlignment="1">
      <alignment vertical="center"/>
    </xf>
    <xf numFmtId="166" fontId="8" fillId="2" borderId="9" xfId="0" applyNumberFormat="1" applyFont="1" applyFill="1" applyBorder="1" applyAlignment="1">
      <alignment vertical="center"/>
    </xf>
    <xf numFmtId="166" fontId="9" fillId="2" borderId="2" xfId="0" applyNumberFormat="1" applyFont="1" applyFill="1" applyBorder="1" applyAlignment="1">
      <alignment vertical="center"/>
    </xf>
    <xf numFmtId="166" fontId="8" fillId="2" borderId="2" xfId="0" applyNumberFormat="1" applyFont="1" applyFill="1" applyBorder="1" applyAlignment="1">
      <alignment vertical="center"/>
    </xf>
    <xf numFmtId="166" fontId="9" fillId="2" borderId="2" xfId="0" applyNumberFormat="1"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center"/>
    </xf>
    <xf numFmtId="0" fontId="8" fillId="0" borderId="0" xfId="0" applyFont="1" applyAlignment="1">
      <alignment horizontal="right" vertical="top" indent="1"/>
    </xf>
    <xf numFmtId="0" fontId="8" fillId="2" borderId="2" xfId="0" applyFont="1" applyFill="1" applyBorder="1" applyAlignment="1">
      <alignment horizontal="center" vertical="center"/>
    </xf>
    <xf numFmtId="166" fontId="4" fillId="0" borderId="0" xfId="0" applyNumberFormat="1" applyFont="1"/>
    <xf numFmtId="0" fontId="9" fillId="4" borderId="1" xfId="0" applyFont="1" applyFill="1" applyBorder="1" applyAlignment="1">
      <alignment horizontal="center" vertical="center"/>
    </xf>
    <xf numFmtId="165" fontId="8" fillId="4" borderId="1" xfId="0" applyNumberFormat="1" applyFont="1" applyFill="1" applyBorder="1" applyAlignment="1" applyProtection="1">
      <alignment horizontal="center" vertical="center"/>
      <protection locked="0"/>
    </xf>
    <xf numFmtId="166" fontId="8" fillId="4" borderId="1" xfId="0" applyNumberFormat="1" applyFont="1" applyFill="1" applyBorder="1" applyAlignment="1" applyProtection="1">
      <alignment horizontal="center" vertical="center"/>
      <protection locked="0"/>
    </xf>
    <xf numFmtId="9" fontId="11" fillId="4" borderId="2" xfId="0" applyNumberFormat="1" applyFont="1" applyFill="1" applyBorder="1" applyAlignment="1" applyProtection="1">
      <alignment horizontal="center" vertical="center"/>
      <protection locked="0"/>
    </xf>
    <xf numFmtId="1" fontId="11" fillId="4" borderId="2" xfId="0" applyNumberFormat="1" applyFont="1" applyFill="1" applyBorder="1" applyAlignment="1" applyProtection="1">
      <alignment horizontal="center" vertical="center"/>
      <protection locked="0"/>
    </xf>
    <xf numFmtId="9" fontId="10" fillId="2" borderId="1" xfId="0" applyNumberFormat="1" applyFont="1" applyFill="1" applyBorder="1" applyAlignment="1">
      <alignment vertical="center"/>
    </xf>
    <xf numFmtId="0" fontId="10" fillId="0" borderId="10" xfId="0" applyFont="1" applyBorder="1" applyAlignment="1">
      <alignment vertical="center"/>
    </xf>
    <xf numFmtId="165" fontId="15" fillId="0" borderId="10" xfId="0" applyNumberFormat="1" applyFont="1" applyBorder="1" applyAlignment="1">
      <alignment horizontal="center" vertical="center"/>
    </xf>
    <xf numFmtId="0" fontId="10" fillId="0" borderId="12" xfId="0" applyFont="1" applyBorder="1" applyAlignment="1">
      <alignment vertical="center"/>
    </xf>
    <xf numFmtId="0" fontId="8" fillId="0" borderId="11" xfId="0" applyFont="1" applyBorder="1"/>
    <xf numFmtId="0" fontId="11" fillId="0" borderId="12" xfId="0" applyFont="1" applyBorder="1" applyAlignment="1">
      <alignment vertical="center"/>
    </xf>
    <xf numFmtId="0" fontId="11" fillId="0" borderId="13" xfId="0" applyFont="1" applyBorder="1" applyAlignment="1">
      <alignment vertical="center"/>
    </xf>
    <xf numFmtId="0" fontId="10" fillId="0" borderId="13" xfId="0" applyFont="1" applyBorder="1" applyAlignment="1">
      <alignment vertical="center"/>
    </xf>
    <xf numFmtId="0" fontId="8" fillId="0" borderId="13" xfId="0" applyFont="1" applyBorder="1"/>
    <xf numFmtId="0" fontId="8" fillId="0" borderId="12" xfId="0" applyFont="1" applyBorder="1"/>
    <xf numFmtId="0" fontId="9" fillId="0" borderId="3" xfId="0" applyFont="1" applyBorder="1" applyAlignment="1">
      <alignment vertical="center" wrapText="1"/>
    </xf>
    <xf numFmtId="0" fontId="4" fillId="0" borderId="4" xfId="0" applyFont="1" applyBorder="1" applyAlignment="1">
      <alignment wrapText="1"/>
    </xf>
    <xf numFmtId="0" fontId="4" fillId="0" borderId="5" xfId="0" applyFont="1" applyBorder="1" applyAlignment="1">
      <alignment wrapText="1"/>
    </xf>
    <xf numFmtId="0" fontId="5" fillId="3" borderId="0" xfId="0" applyFont="1" applyFill="1" applyAlignment="1">
      <alignment vertical="center"/>
    </xf>
    <xf numFmtId="0" fontId="11" fillId="2" borderId="7" xfId="0" applyFont="1" applyFill="1" applyBorder="1" applyAlignment="1">
      <alignment horizontal="left" vertical="center" wrapText="1" indent="1"/>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0" fillId="0" borderId="0" xfId="0" applyFont="1" applyAlignment="1">
      <alignment vertical="center" wrapText="1"/>
    </xf>
    <xf numFmtId="0" fontId="4" fillId="0" borderId="0" xfId="0" applyFont="1" applyAlignment="1">
      <alignmen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4" fillId="4" borderId="0" xfId="0" applyFont="1" applyFill="1" applyAlignment="1" applyProtection="1">
      <alignment vertical="center" wrapText="1"/>
      <protection locked="0"/>
    </xf>
    <xf numFmtId="0" fontId="0" fillId="4" borderId="0" xfId="0" applyFill="1" applyAlignment="1" applyProtection="1">
      <alignment vertical="center"/>
      <protection locked="0"/>
    </xf>
  </cellXfs>
  <cellStyles count="63">
    <cellStyle name="Besuchter Hyperlink" xfId="56" builtinId="9" hidden="1"/>
    <cellStyle name="Besuchter Hyperlink" xfId="60" builtinId="9" hidden="1"/>
    <cellStyle name="Besuchter Hyperlink" xfId="62" builtinId="9" hidden="1"/>
    <cellStyle name="Besuchter Hyperlink" xfId="58" builtinId="9" hidden="1"/>
    <cellStyle name="Besuchter Hyperlink" xfId="54" builtinId="9" hidden="1"/>
    <cellStyle name="Besuchter Hyperlink" xfId="20" builtinId="9" hidden="1"/>
    <cellStyle name="Besuchter Hyperlink" xfId="22" builtinId="9" hidden="1"/>
    <cellStyle name="Besuchter Hyperlink" xfId="24" builtinId="9" hidden="1"/>
    <cellStyle name="Besuchter Hyperlink" xfId="28" builtinId="9" hidden="1"/>
    <cellStyle name="Besuchter Hyperlink" xfId="30" builtinId="9" hidden="1"/>
    <cellStyle name="Besuchter Hyperlink" xfId="32" builtinId="9" hidden="1"/>
    <cellStyle name="Besuchter Hyperlink" xfId="36" builtinId="9" hidden="1"/>
    <cellStyle name="Besuchter Hyperlink" xfId="38" builtinId="9" hidden="1"/>
    <cellStyle name="Besuchter Hyperlink" xfId="40" builtinId="9" hidden="1"/>
    <cellStyle name="Besuchter Hyperlink" xfId="44" builtinId="9" hidden="1"/>
    <cellStyle name="Besuchter Hyperlink" xfId="46" builtinId="9" hidden="1"/>
    <cellStyle name="Besuchter Hyperlink" xfId="48" builtinId="9" hidden="1"/>
    <cellStyle name="Besuchter Hyperlink" xfId="52" builtinId="9" hidden="1"/>
    <cellStyle name="Besuchter Hyperlink" xfId="50" builtinId="9" hidden="1"/>
    <cellStyle name="Besuchter Hyperlink" xfId="42" builtinId="9" hidden="1"/>
    <cellStyle name="Besuchter Hyperlink" xfId="34" builtinId="9" hidden="1"/>
    <cellStyle name="Besuchter Hyperlink" xfId="26" builtinId="9" hidden="1"/>
    <cellStyle name="Besuchter Hyperlink" xfId="18" builtinId="9" hidden="1"/>
    <cellStyle name="Besuchter Hyperlink" xfId="8" builtinId="9" hidden="1"/>
    <cellStyle name="Besuchter Hyperlink" xfId="12" builtinId="9" hidden="1"/>
    <cellStyle name="Besuchter Hyperlink" xfId="14" builtinId="9" hidden="1"/>
    <cellStyle name="Besuchter Hyperlink" xfId="16" builtinId="9" hidden="1"/>
    <cellStyle name="Besuchter Hyperlink" xfId="10" builtinId="9" hidden="1"/>
    <cellStyle name="Besuchter Hyperlink" xfId="4" builtinId="9" hidden="1"/>
    <cellStyle name="Besuchter Hyperlink" xfId="6" builtinId="9" hidden="1"/>
    <cellStyle name="Besuchter Hyperlink" xfId="2" builtinId="9" hidden="1"/>
    <cellStyle name="Link" xfId="43" builtinId="8" hidden="1"/>
    <cellStyle name="Link" xfId="45" builtinId="8" hidden="1"/>
    <cellStyle name="Link" xfId="49" builtinId="8" hidden="1"/>
    <cellStyle name="Link" xfId="51" builtinId="8" hidden="1"/>
    <cellStyle name="Link" xfId="53" builtinId="8" hidden="1"/>
    <cellStyle name="Link" xfId="57" builtinId="8" hidden="1"/>
    <cellStyle name="Link" xfId="59" builtinId="8" hidden="1"/>
    <cellStyle name="Link" xfId="61" builtinId="8" hidden="1"/>
    <cellStyle name="Link" xfId="55" builtinId="8" hidden="1"/>
    <cellStyle name="Link" xfId="4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3" builtinId="8" hidden="1"/>
    <cellStyle name="Link" xfId="35" builtinId="8" hidden="1"/>
    <cellStyle name="Link" xfId="37" builtinId="8" hidden="1"/>
    <cellStyle name="Link" xfId="39" builtinId="8" hidden="1"/>
    <cellStyle name="Link" xfId="41" builtinId="8" hidden="1"/>
    <cellStyle name="Link" xfId="31" builtinId="8" hidden="1"/>
    <cellStyle name="Link" xfId="9" builtinId="8" hidden="1"/>
    <cellStyle name="Link" xfId="11" builtinId="8" hidden="1"/>
    <cellStyle name="Link" xfId="13" builtinId="8" hidden="1"/>
    <cellStyle name="Link" xfId="15" builtinId="8" hidden="1"/>
    <cellStyle name="Link" xfId="17" builtinId="8" hidden="1"/>
    <cellStyle name="Link" xfId="5" builtinId="8" hidden="1"/>
    <cellStyle name="Link" xfId="7" builtinId="8" hidden="1"/>
    <cellStyle name="Link" xfId="3" builtinId="8" hidden="1"/>
    <cellStyle name="Link" xfId="1" builtinId="8" hidden="1"/>
    <cellStyle name="Standard"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G70"/>
  <sheetViews>
    <sheetView tabSelected="1" showWhiteSpace="0" view="pageLayout" topLeftCell="A32" workbookViewId="0">
      <selection activeCell="C5" sqref="C5:E6"/>
    </sheetView>
  </sheetViews>
  <sheetFormatPr baseColWidth="10" defaultColWidth="10.875" defaultRowHeight="15.75" x14ac:dyDescent="0.25"/>
  <cols>
    <col min="1" max="1" width="4" style="1" customWidth="1"/>
    <col min="2" max="2" width="79.5" style="1" customWidth="1"/>
    <col min="3" max="3" width="10.875" style="1" customWidth="1"/>
    <col min="4" max="4" width="16.375" style="1" customWidth="1"/>
    <col min="5" max="5" width="18.875" style="1" customWidth="1"/>
    <col min="6" max="6" width="10.875" style="1" customWidth="1"/>
    <col min="7" max="7" width="20.5" style="1" customWidth="1"/>
    <col min="8" max="14" width="11.125" style="1" bestFit="1" customWidth="1"/>
    <col min="15" max="16384" width="10.875" style="1"/>
  </cols>
  <sheetData>
    <row r="4" spans="1:7" ht="35.1" customHeight="1" x14ac:dyDescent="0.25">
      <c r="A4" s="72" t="s">
        <v>39</v>
      </c>
      <c r="B4" s="72"/>
      <c r="C4" s="72"/>
      <c r="D4" s="72"/>
      <c r="E4" s="72"/>
    </row>
    <row r="5" spans="1:7" ht="33.75" customHeight="1" x14ac:dyDescent="0.35">
      <c r="A5" s="2" t="s">
        <v>0</v>
      </c>
      <c r="B5" s="3"/>
      <c r="C5" s="80"/>
      <c r="D5" s="81"/>
      <c r="E5" s="81"/>
    </row>
    <row r="6" spans="1:7" ht="45.75" customHeight="1" x14ac:dyDescent="0.25">
      <c r="B6" s="51" t="s">
        <v>51</v>
      </c>
      <c r="C6" s="81"/>
      <c r="D6" s="81"/>
      <c r="E6" s="81"/>
    </row>
    <row r="7" spans="1:7" ht="20.25" x14ac:dyDescent="0.25">
      <c r="B7" s="54" t="s">
        <v>53</v>
      </c>
    </row>
    <row r="8" spans="1:7" ht="57" customHeight="1" x14ac:dyDescent="0.25">
      <c r="B8" s="4" t="s">
        <v>1</v>
      </c>
      <c r="C8" s="73" t="s">
        <v>40</v>
      </c>
      <c r="D8" s="74"/>
      <c r="E8" s="75"/>
    </row>
    <row r="9" spans="1:7" ht="18.75" customHeight="1" thickBot="1" x14ac:dyDescent="0.3">
      <c r="B9" s="4"/>
      <c r="C9" s="4"/>
      <c r="D9" s="4"/>
      <c r="E9" s="4"/>
      <c r="F9" s="4"/>
      <c r="G9" s="4"/>
    </row>
    <row r="10" spans="1:7" ht="27" customHeight="1" thickBot="1" x14ac:dyDescent="0.3">
      <c r="B10" s="4" t="s">
        <v>25</v>
      </c>
      <c r="E10" s="52" t="s">
        <v>52</v>
      </c>
      <c r="G10" s="53"/>
    </row>
    <row r="11" spans="1:7" ht="24" customHeight="1" thickBot="1" x14ac:dyDescent="0.3">
      <c r="B11" s="5" t="s">
        <v>26</v>
      </c>
      <c r="C11" s="6"/>
    </row>
    <row r="12" spans="1:7" ht="24.95" customHeight="1" thickBot="1" x14ac:dyDescent="0.3">
      <c r="B12" s="7" t="s">
        <v>29</v>
      </c>
      <c r="C12" s="7"/>
      <c r="E12" s="38">
        <v>3855600</v>
      </c>
    </row>
    <row r="13" spans="1:7" ht="24.95" customHeight="1" thickBot="1" x14ac:dyDescent="0.3">
      <c r="B13" s="7" t="s">
        <v>37</v>
      </c>
      <c r="C13" s="7"/>
      <c r="E13" s="38">
        <v>0</v>
      </c>
    </row>
    <row r="14" spans="1:7" ht="24.95" customHeight="1" thickBot="1" x14ac:dyDescent="0.3">
      <c r="B14" s="7" t="s">
        <v>27</v>
      </c>
      <c r="C14" s="7"/>
      <c r="E14" s="38">
        <v>0</v>
      </c>
    </row>
    <row r="15" spans="1:7" ht="26.1" customHeight="1" thickBot="1" x14ac:dyDescent="0.3">
      <c r="B15" s="8" t="s">
        <v>38</v>
      </c>
      <c r="C15" s="8"/>
      <c r="E15" s="38">
        <v>0</v>
      </c>
      <c r="F15" s="7"/>
    </row>
    <row r="16" spans="1:7" ht="18" x14ac:dyDescent="0.25">
      <c r="E16" s="9"/>
    </row>
    <row r="17" spans="1:5" ht="27.95" customHeight="1" x14ac:dyDescent="0.25">
      <c r="B17" s="10" t="s">
        <v>28</v>
      </c>
      <c r="C17" s="11"/>
      <c r="D17" s="11"/>
      <c r="E17" s="12">
        <f>E12+E13+E14+E15</f>
        <v>3855600</v>
      </c>
    </row>
    <row r="18" spans="1:5" ht="18.75" thickBot="1" x14ac:dyDescent="0.3">
      <c r="B18" s="13"/>
      <c r="E18" s="13"/>
    </row>
    <row r="19" spans="1:5" ht="27.95" customHeight="1" thickBot="1" x14ac:dyDescent="0.3">
      <c r="B19" s="10" t="s">
        <v>24</v>
      </c>
      <c r="C19" s="14"/>
      <c r="D19" s="14"/>
      <c r="E19" s="39">
        <v>0.22500000000000001</v>
      </c>
    </row>
    <row r="21" spans="1:5" ht="23.1" customHeight="1" x14ac:dyDescent="0.25">
      <c r="A21" s="15" t="s">
        <v>2</v>
      </c>
    </row>
    <row r="22" spans="1:5" ht="16.5" thickBot="1" x14ac:dyDescent="0.3"/>
    <row r="23" spans="1:5" ht="27.95" customHeight="1" thickBot="1" x14ac:dyDescent="0.3">
      <c r="A23" s="16" t="s">
        <v>3</v>
      </c>
      <c r="B23" s="17" t="s">
        <v>21</v>
      </c>
      <c r="C23" s="17"/>
      <c r="D23" s="18">
        <v>0.09</v>
      </c>
      <c r="E23" s="19">
        <f>E37*D23</f>
        <v>78075.899999999994</v>
      </c>
    </row>
    <row r="24" spans="1:5" ht="54" customHeight="1" thickBot="1" x14ac:dyDescent="0.3">
      <c r="B24" s="20" t="s">
        <v>30</v>
      </c>
      <c r="C24" s="20"/>
      <c r="D24" s="21"/>
    </row>
    <row r="25" spans="1:5" ht="26.1" customHeight="1" thickBot="1" x14ac:dyDescent="0.3">
      <c r="A25" s="16" t="s">
        <v>4</v>
      </c>
      <c r="B25" s="17" t="s">
        <v>5</v>
      </c>
      <c r="C25" s="17"/>
      <c r="D25" s="18">
        <v>0.16</v>
      </c>
      <c r="E25" s="19">
        <f>E37*D25</f>
        <v>138801.60000000001</v>
      </c>
    </row>
    <row r="26" spans="1:5" ht="107.25" customHeight="1" thickBot="1" x14ac:dyDescent="0.3">
      <c r="B26" s="20" t="s">
        <v>31</v>
      </c>
      <c r="C26" s="22"/>
      <c r="D26" s="21"/>
    </row>
    <row r="27" spans="1:5" ht="27.95" customHeight="1" thickBot="1" x14ac:dyDescent="0.3">
      <c r="A27" s="16" t="s">
        <v>6</v>
      </c>
      <c r="B27" s="17" t="s">
        <v>22</v>
      </c>
      <c r="C27" s="17"/>
      <c r="D27" s="18">
        <v>0.23</v>
      </c>
      <c r="E27" s="19">
        <f>E37*D27</f>
        <v>199527.30000000002</v>
      </c>
    </row>
    <row r="28" spans="1:5" ht="143.25" customHeight="1" thickBot="1" x14ac:dyDescent="0.3">
      <c r="B28" s="20" t="s">
        <v>32</v>
      </c>
      <c r="C28" s="22"/>
      <c r="D28" s="21"/>
    </row>
    <row r="29" spans="1:5" ht="27.95" customHeight="1" thickBot="1" x14ac:dyDescent="0.3">
      <c r="A29" s="16" t="s">
        <v>7</v>
      </c>
      <c r="B29" s="17" t="s">
        <v>23</v>
      </c>
      <c r="C29" s="17"/>
      <c r="D29" s="18">
        <v>0.22</v>
      </c>
      <c r="E29" s="19">
        <f>E37*D29</f>
        <v>190852.2</v>
      </c>
    </row>
    <row r="30" spans="1:5" ht="189" customHeight="1" thickBot="1" x14ac:dyDescent="0.3">
      <c r="B30" s="20" t="s">
        <v>33</v>
      </c>
      <c r="C30" s="22"/>
      <c r="D30" s="21"/>
    </row>
    <row r="31" spans="1:5" ht="26.1" customHeight="1" thickBot="1" x14ac:dyDescent="0.3">
      <c r="A31" s="16" t="s">
        <v>8</v>
      </c>
      <c r="B31" s="17" t="s">
        <v>9</v>
      </c>
      <c r="C31" s="17"/>
      <c r="D31" s="18">
        <v>0.04</v>
      </c>
      <c r="E31" s="19">
        <f>E37*D31</f>
        <v>34700.400000000001</v>
      </c>
    </row>
    <row r="32" spans="1:5" ht="81" customHeight="1" thickBot="1" x14ac:dyDescent="0.3">
      <c r="A32" s="15"/>
      <c r="B32" s="20" t="s">
        <v>34</v>
      </c>
      <c r="C32" s="22"/>
      <c r="D32" s="21"/>
    </row>
    <row r="33" spans="1:5" ht="26.1" customHeight="1" thickBot="1" x14ac:dyDescent="0.3">
      <c r="A33" s="16" t="s">
        <v>10</v>
      </c>
      <c r="B33" s="17" t="s">
        <v>11</v>
      </c>
      <c r="C33" s="17"/>
      <c r="D33" s="18">
        <v>0.21</v>
      </c>
      <c r="E33" s="19">
        <f>E37*D33</f>
        <v>182177.1</v>
      </c>
    </row>
    <row r="34" spans="1:5" ht="118.5" customHeight="1" thickBot="1" x14ac:dyDescent="0.3">
      <c r="A34" s="15"/>
      <c r="B34" s="20" t="s">
        <v>35</v>
      </c>
      <c r="C34" s="22"/>
      <c r="D34" s="21"/>
    </row>
    <row r="35" spans="1:5" ht="32.1" customHeight="1" thickBot="1" x14ac:dyDescent="0.3">
      <c r="A35" s="16" t="s">
        <v>12</v>
      </c>
      <c r="B35" s="17" t="s">
        <v>13</v>
      </c>
      <c r="C35" s="17"/>
      <c r="D35" s="18">
        <v>0.05</v>
      </c>
      <c r="E35" s="19">
        <f>E37*D35</f>
        <v>43375.5</v>
      </c>
    </row>
    <row r="36" spans="1:5" ht="116.25" customHeight="1" thickBot="1" x14ac:dyDescent="0.3">
      <c r="B36" s="20" t="s">
        <v>36</v>
      </c>
      <c r="C36" s="22"/>
    </row>
    <row r="37" spans="1:5" ht="42" customHeight="1" thickBot="1" x14ac:dyDescent="0.3">
      <c r="B37" s="16" t="s">
        <v>14</v>
      </c>
      <c r="C37" s="17"/>
      <c r="D37" s="23"/>
      <c r="E37" s="24">
        <f>E17*E19</f>
        <v>867510</v>
      </c>
    </row>
    <row r="39" spans="1:5" ht="21" customHeight="1" x14ac:dyDescent="0.25"/>
    <row r="43" spans="1:5" ht="35.1" customHeight="1" x14ac:dyDescent="0.25">
      <c r="B43" s="25" t="s">
        <v>41</v>
      </c>
      <c r="C43" s="5"/>
      <c r="D43" s="13"/>
      <c r="E43" s="13"/>
    </row>
    <row r="44" spans="1:5" ht="50.1" customHeight="1" x14ac:dyDescent="0.25">
      <c r="B44" s="76" t="s">
        <v>68</v>
      </c>
      <c r="C44" s="77"/>
      <c r="D44" s="77"/>
      <c r="E44" s="59"/>
    </row>
    <row r="45" spans="1:5" ht="48" customHeight="1" x14ac:dyDescent="0.25">
      <c r="B45" s="78" t="s">
        <v>69</v>
      </c>
      <c r="C45" s="79"/>
      <c r="D45" s="79"/>
      <c r="E45" s="59"/>
    </row>
    <row r="46" spans="1:5" ht="16.5" customHeight="1" thickBot="1" x14ac:dyDescent="0.3"/>
    <row r="47" spans="1:5" ht="39" customHeight="1" thickBot="1" x14ac:dyDescent="0.3">
      <c r="B47" s="16" t="s">
        <v>20</v>
      </c>
      <c r="C47" s="17"/>
      <c r="D47" s="23"/>
      <c r="E47" s="27">
        <f>(E37*(SUM(E44+E45)))+E37</f>
        <v>867510</v>
      </c>
    </row>
    <row r="49" spans="1:6" ht="30.75" customHeight="1" x14ac:dyDescent="0.25">
      <c r="B49" s="28" t="s">
        <v>64</v>
      </c>
      <c r="C49" s="29" t="s">
        <v>19</v>
      </c>
      <c r="D49" s="29" t="s">
        <v>42</v>
      </c>
      <c r="E49" s="29" t="s">
        <v>45</v>
      </c>
    </row>
    <row r="50" spans="1:6" ht="33.950000000000003" customHeight="1" x14ac:dyDescent="0.25">
      <c r="A50" s="41" t="s">
        <v>15</v>
      </c>
      <c r="B50" s="40" t="s">
        <v>55</v>
      </c>
      <c r="C50" s="55"/>
      <c r="D50" s="56"/>
      <c r="E50" s="43">
        <f>C50*D50</f>
        <v>0</v>
      </c>
    </row>
    <row r="51" spans="1:6" ht="33.950000000000003" customHeight="1" x14ac:dyDescent="0.25">
      <c r="A51" s="41" t="s">
        <v>16</v>
      </c>
      <c r="B51" s="40" t="s">
        <v>56</v>
      </c>
      <c r="C51" s="55"/>
      <c r="D51" s="56"/>
      <c r="E51" s="43">
        <f t="shared" ref="E51:E53" si="0">C51*D51</f>
        <v>0</v>
      </c>
    </row>
    <row r="52" spans="1:6" ht="33" customHeight="1" x14ac:dyDescent="0.25">
      <c r="A52" s="41" t="s">
        <v>17</v>
      </c>
      <c r="B52" s="40" t="s">
        <v>57</v>
      </c>
      <c r="C52" s="55"/>
      <c r="D52" s="56"/>
      <c r="E52" s="43">
        <f t="shared" si="0"/>
        <v>0</v>
      </c>
    </row>
    <row r="53" spans="1:6" ht="30" customHeight="1" thickBot="1" x14ac:dyDescent="0.3">
      <c r="A53" s="41" t="s">
        <v>18</v>
      </c>
      <c r="B53" s="40" t="s">
        <v>58</v>
      </c>
      <c r="C53" s="55"/>
      <c r="D53" s="56"/>
      <c r="E53" s="43">
        <f t="shared" si="0"/>
        <v>0</v>
      </c>
    </row>
    <row r="54" spans="1:6" ht="30" customHeight="1" thickBot="1" x14ac:dyDescent="0.3">
      <c r="A54" s="13"/>
      <c r="B54" s="64" t="s">
        <v>65</v>
      </c>
      <c r="C54" s="62"/>
      <c r="D54" s="68"/>
      <c r="E54" s="44">
        <f>SUM(E50:E53)</f>
        <v>0</v>
      </c>
    </row>
    <row r="55" spans="1:6" ht="20.25" customHeight="1" x14ac:dyDescent="0.25">
      <c r="A55" s="13"/>
      <c r="B55" s="65"/>
      <c r="C55" s="66"/>
      <c r="D55" s="67"/>
      <c r="E55" s="67"/>
    </row>
    <row r="56" spans="1:6" ht="22.5" customHeight="1" x14ac:dyDescent="0.25">
      <c r="A56" s="41"/>
      <c r="B56" s="60" t="s">
        <v>59</v>
      </c>
      <c r="C56" s="61" t="s">
        <v>43</v>
      </c>
      <c r="D56" s="61" t="s">
        <v>44</v>
      </c>
      <c r="E56" s="30" t="s">
        <v>45</v>
      </c>
    </row>
    <row r="57" spans="1:6" ht="30" customHeight="1" x14ac:dyDescent="0.25">
      <c r="A57" s="41" t="s">
        <v>15</v>
      </c>
      <c r="B57" s="40" t="s">
        <v>60</v>
      </c>
      <c r="C57" s="42">
        <v>15</v>
      </c>
      <c r="D57" s="56"/>
      <c r="E57" s="43">
        <f t="shared" ref="E57" si="1">C57*D57</f>
        <v>0</v>
      </c>
    </row>
    <row r="58" spans="1:6" ht="30" customHeight="1" x14ac:dyDescent="0.25">
      <c r="A58" s="41" t="s">
        <v>16</v>
      </c>
      <c r="B58" s="40" t="s">
        <v>61</v>
      </c>
      <c r="C58" s="42">
        <v>20</v>
      </c>
      <c r="D58" s="56"/>
      <c r="E58" s="43">
        <f t="shared" ref="E58:E59" si="2">C58*D58</f>
        <v>0</v>
      </c>
    </row>
    <row r="59" spans="1:6" ht="30" customHeight="1" thickBot="1" x14ac:dyDescent="0.3">
      <c r="A59" s="41" t="s">
        <v>17</v>
      </c>
      <c r="B59" s="40" t="s">
        <v>62</v>
      </c>
      <c r="C59" s="42">
        <v>30</v>
      </c>
      <c r="D59" s="56"/>
      <c r="E59" s="43">
        <f t="shared" si="2"/>
        <v>0</v>
      </c>
    </row>
    <row r="60" spans="1:6" ht="32.25" customHeight="1" thickBot="1" x14ac:dyDescent="0.3">
      <c r="A60" s="13"/>
      <c r="B60" s="64" t="s">
        <v>66</v>
      </c>
      <c r="C60" s="62"/>
      <c r="D60" s="63"/>
      <c r="E60" s="44">
        <f>SUM(E50:E59)</f>
        <v>0</v>
      </c>
    </row>
    <row r="61" spans="1:6" ht="30.95" customHeight="1" thickBot="1" x14ac:dyDescent="0.3">
      <c r="D61" s="50" t="s">
        <v>54</v>
      </c>
    </row>
    <row r="62" spans="1:6" ht="28.5" customHeight="1" thickBot="1" x14ac:dyDescent="0.3">
      <c r="B62" s="31" t="s">
        <v>63</v>
      </c>
      <c r="C62" s="32"/>
      <c r="D62" s="57"/>
      <c r="E62" s="45">
        <f>(E47+E54+E60)*D62</f>
        <v>0</v>
      </c>
    </row>
    <row r="63" spans="1:6" ht="23.25" customHeight="1" thickBot="1" x14ac:dyDescent="0.3">
      <c r="B63" s="31"/>
      <c r="C63" s="32"/>
      <c r="D63" s="50" t="s">
        <v>49</v>
      </c>
      <c r="E63" s="32"/>
      <c r="F63" s="32"/>
    </row>
    <row r="64" spans="1:6" ht="36.950000000000003" customHeight="1" thickBot="1" x14ac:dyDescent="0.3">
      <c r="B64" s="26" t="s">
        <v>48</v>
      </c>
      <c r="C64" s="49" t="s">
        <v>50</v>
      </c>
      <c r="D64" s="58"/>
      <c r="E64" s="45">
        <f>D64*10</f>
        <v>0</v>
      </c>
    </row>
    <row r="65" spans="2:6" ht="12.75" customHeight="1" x14ac:dyDescent="0.25">
      <c r="B65" s="26"/>
      <c r="C65" s="49"/>
      <c r="D65" s="49"/>
      <c r="E65" s="49"/>
      <c r="F65" s="49"/>
    </row>
    <row r="66" spans="2:6" ht="15.75" customHeight="1" thickBot="1" x14ac:dyDescent="0.3"/>
    <row r="67" spans="2:6" ht="66" customHeight="1" thickBot="1" x14ac:dyDescent="0.3">
      <c r="B67" s="69" t="s">
        <v>67</v>
      </c>
      <c r="C67" s="70"/>
      <c r="D67" s="71"/>
      <c r="E67" s="46">
        <f>E47+E54+E60+E62+E64</f>
        <v>867510</v>
      </c>
      <c r="F67" s="35"/>
    </row>
    <row r="68" spans="2:6" ht="42" customHeight="1" thickBot="1" x14ac:dyDescent="0.3">
      <c r="B68" s="33" t="s">
        <v>46</v>
      </c>
      <c r="C68" s="34"/>
      <c r="D68" s="57"/>
      <c r="E68" s="47">
        <f>E67*D68</f>
        <v>0</v>
      </c>
      <c r="F68" s="35"/>
    </row>
    <row r="69" spans="2:6" ht="16.5" thickBot="1" x14ac:dyDescent="0.3"/>
    <row r="70" spans="2:6" ht="57.95" customHeight="1" thickBot="1" x14ac:dyDescent="0.3">
      <c r="B70" s="36" t="s">
        <v>47</v>
      </c>
      <c r="C70" s="37"/>
      <c r="D70" s="37"/>
      <c r="E70" s="48">
        <f>E67-E68</f>
        <v>867510</v>
      </c>
    </row>
  </sheetData>
  <sheetProtection algorithmName="SHA-512" hashValue="Mj+bc7TB1Dmf9p/+phqzyNs9m9ye70PjkMxlRAoo/+e8gGMAl9m52ZW0YX/wIWMxGs3vkQsJ2UToZa75bMmt9g==" saltValue="3da+6joJgA/ic9Am+V+vXQ==" spinCount="100000" sheet="1" objects="1" scenarios="1" selectLockedCells="1"/>
  <mergeCells count="6">
    <mergeCell ref="B67:D67"/>
    <mergeCell ref="A4:E4"/>
    <mergeCell ref="C8:E8"/>
    <mergeCell ref="B44:D44"/>
    <mergeCell ref="B45:D45"/>
    <mergeCell ref="C5:E6"/>
  </mergeCells>
  <phoneticPr fontId="3" type="noConversion"/>
  <dataValidations disablePrompts="1" count="1">
    <dataValidation type="list" allowBlank="1" showInputMessage="1" showErrorMessage="1" sqref="E10" xr:uid="{00000000-0002-0000-0000-000000000000}">
      <formula1>"A unten , A mitte, A oben, B unten, B mitte, B oben, C unten, C mitte, C oben, D unten, D mitte, D oben"</formula1>
    </dataValidation>
  </dataValidations>
  <pageMargins left="0.9055118110236221" right="0.51181102362204722" top="0.55118110236220474" bottom="0.70866141732283472" header="0.31496062992125984" footer="0.31496062992125984"/>
  <pageSetup paperSize="9" scale="45" fitToHeight="2" orientation="portrait" horizontalDpi="2400" verticalDpi="2400" r:id="rId1"/>
  <headerFooter>
    <oddHeader xml:space="preserve">&amp;L&amp;"Arial Narrow,Standard"&amp;10Gestaltung und Planung des Ausstellungsvorhabens Informations- und Bildungszentrum
UNESCO Geopark Muskauer Faltenbogen&amp;"-,Standard"&amp;12
</oddHeader>
  </headerFooter>
  <rowBreaks count="1" manualBreakCount="1">
    <brk id="39" max="16383" man="1"/>
  </rowBreak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Kalkulations-Angebotsblatt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Helgrid</cp:lastModifiedBy>
  <cp:lastPrinted>2024-07-31T12:23:46Z</cp:lastPrinted>
  <dcterms:created xsi:type="dcterms:W3CDTF">2017-12-30T15:58:26Z</dcterms:created>
  <dcterms:modified xsi:type="dcterms:W3CDTF">2024-07-31T12:24:34Z</dcterms:modified>
</cp:coreProperties>
</file>