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51_VgV_BSZ12_Robert-Blum-Schule\4_Angebotsphase\4.1_Aufforderung-zur-Angebotsabgabe\P251-3_Angebotsaufforderung_Los3\"/>
    </mc:Choice>
  </mc:AlternateContent>
  <xr:revisionPtr revIDLastSave="0" documentId="8_{2638BF95-3B8F-4A44-BFE0-DF65FD35146A}" xr6:coauthVersionLast="47" xr6:coauthVersionMax="47" xr10:uidLastSave="{00000000-0000-0000-0000-000000000000}"/>
  <bookViews>
    <workbookView xWindow="-108" yWindow="-108" windowWidth="23256" windowHeight="12720" tabRatio="296" xr2:uid="{00000000-000D-0000-FFFF-FFFF00000000}"/>
  </bookViews>
  <sheets>
    <sheet name="Honorardatenblatt" sheetId="1" r:id="rId1"/>
  </sheets>
  <definedNames>
    <definedName name="_xlnm.Print_Area" localSheetId="0">Honorardatenblatt!$A$1:$F$51</definedName>
    <definedName name="_xlnm.Print_Titles" localSheetId="0">Honorardatenblatt!$1:$6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D28" i="1"/>
  <c r="F28" i="1" s="1"/>
  <c r="D27" i="1"/>
  <c r="F27" i="1" s="1"/>
  <c r="D26" i="1"/>
  <c r="F26" i="1" s="1"/>
  <c r="D25" i="1"/>
  <c r="F25" i="1" s="1"/>
  <c r="D24" i="1"/>
  <c r="F24" i="1" s="1"/>
  <c r="D23" i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F17" i="1" l="1"/>
  <c r="F18" i="1" s="1"/>
  <c r="F19" i="1" s="1"/>
  <c r="D29" i="1"/>
  <c r="F23" i="1"/>
  <c r="F29" i="1" s="1"/>
  <c r="D17" i="1"/>
  <c r="F30" i="1" l="1"/>
  <c r="F31" i="1" s="1"/>
  <c r="F45" i="1" s="1"/>
  <c r="F46" i="1" l="1"/>
  <c r="F47" i="1" s="1"/>
  <c r="F48" i="1" l="1"/>
  <c r="F49" i="1" s="1"/>
</calcChain>
</file>

<file path=xl/sharedStrings.xml><?xml version="1.0" encoding="utf-8"?>
<sst xmlns="http://schemas.openxmlformats.org/spreadsheetml/2006/main" count="83" uniqueCount="63">
  <si>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</si>
  <si>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</si>
  <si>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</si>
  <si>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</si>
  <si>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</si>
  <si>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</si>
  <si>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</si>
  <si>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</si>
  <si>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</si>
  <si>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</si>
  <si>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</si>
  <si>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</si>
  <si>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A.2.</t>
  </si>
  <si>
    <t>B.1.</t>
  </si>
  <si>
    <t>B.2.</t>
  </si>
  <si>
    <t>C.1.</t>
  </si>
  <si>
    <t>C.2.</t>
  </si>
  <si>
    <t>A.</t>
  </si>
  <si>
    <t>B.</t>
  </si>
  <si>
    <t>C.</t>
  </si>
  <si>
    <t>Stundensatz für:</t>
  </si>
  <si>
    <t>B.3.</t>
  </si>
  <si>
    <t>Stundensätze gemäß Vertrag §7 (9)</t>
  </si>
  <si>
    <t>C.3.</t>
  </si>
  <si>
    <t>C.4.</t>
  </si>
  <si>
    <t>C.5.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</si>
  <si>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</si>
  <si>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</si>
  <si>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</si>
  <si>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</si>
  <si>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</si>
  <si>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davon Leistungsphase 3   (15 %)</t>
  </si>
  <si>
    <t xml:space="preserve">Zusammenfassung </t>
  </si>
  <si>
    <t>Umbauzuschlag</t>
  </si>
  <si>
    <t>Technische Zeichner und sonstige Mitarbeiter</t>
  </si>
  <si>
    <t>davon Leistungsphase 1   (  3 %)</t>
  </si>
  <si>
    <t>davon Leistungsphase 2   (10 %)</t>
  </si>
  <si>
    <t>davon Leistungsphase 4   (30 %)</t>
  </si>
  <si>
    <t>davon Leistungsphase 5   (40 %)</t>
  </si>
  <si>
    <t>davon Leistungsphase 6   (  2 %)</t>
  </si>
  <si>
    <t>Tragwerksplanung</t>
  </si>
  <si>
    <t>den Mitarbeiter / Dipl.Ing.</t>
  </si>
  <si>
    <t xml:space="preserve">Summe Grundleistungen LPH 1 - 6  (100 %)              </t>
  </si>
  <si>
    <t>Honorarerstangebot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</si>
  <si>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
                                                </t>
    </r>
  </si>
  <si>
    <t xml:space="preserve">Summe Grundleistungen inkl. Umbauzuschlag Gebäudeteil A       </t>
  </si>
  <si>
    <t>Modernisierung BSZ 12 Robert-Blum-Schule Haus 2 und 3-Feld-Sporthalle 
Rosenowstraße 56, 04357 Leipzig
Los 3 – Vergabe der Tragwerksplanung</t>
  </si>
  <si>
    <t>Honorar Grundleistungen Tragwerksplanung Gebäudeteil A BSZ 12 Haus 2</t>
  </si>
  <si>
    <t>Honorar Grundleistungen Tragwerksplanung Gebäudeteil B Modernisierung Sporthalle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</si>
  <si>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225.121,02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 einschl. mitzuverarbeitende Bausubstanz: 3.956.852,58 Euro netto, bei 100% Leistungsumfang für LP 1-6)</t>
    </r>
    <r>
      <rPr>
        <sz val="10"/>
        <rFont val="Arial"/>
        <family val="2"/>
      </rPr>
      <t xml:space="preserve">
</t>
    </r>
  </si>
  <si>
    <t xml:space="preserve">Summe Grundleistungen inkl. Umbauzuschlag Gebäudeteil B        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</si>
  <si>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93.260,64 Euro netto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(Basissatz, HZ III, anrechenb. Kosten einschl. mitzuverarbeitende Bausubstanz: 1.276.913,95 Euro netto, bei 100% Leistungsumfang für LP 1-6)</t>
    </r>
    <r>
      <rPr>
        <sz val="10"/>
        <rFont val="Arial"/>
        <family val="2"/>
      </rPr>
      <t xml:space="preserve">
</t>
    </r>
  </si>
  <si>
    <t>A.3.</t>
  </si>
  <si>
    <t xml:space="preserve">Honorar Besondere Leistungen Tragwerksplanung gemäß Vertrag § 3 (2.3): </t>
  </si>
  <si>
    <t>LP 8 - Ingenieurtechnische Kontrolle der Ausführung des Tragwerks auf Übereinstimmung mit den geprüften statischen Unterlagen</t>
  </si>
  <si>
    <t>LP 8 - Ingenieurtechnische Kontrolle der Baubehelfe, zum Beispiel Arbeits- und Lehrgerüste, Kranbahnen, Baugrubensicherungen</t>
  </si>
  <si>
    <t>LP 8 - Kontrolle der Betonherstellung und -verarbeitung auf der Baustelle in besonderen Fällen sowie Auswertung der Güteprüfungen</t>
  </si>
  <si>
    <t>LP 8 - Mitwirken bei der Überwachung der Ausführung der Tragwerkseingriffe bei Umbauten und Modernisierungen</t>
  </si>
  <si>
    <t>Summe Honorare Besondere Leistungen:</t>
  </si>
  <si>
    <t>Gesamthonorar ohne Nebenkosten (A.1.-A.3.)</t>
  </si>
  <si>
    <t>LP 8 - Betontechnologische Beratung</t>
  </si>
  <si>
    <t>Honorar auf Stundennachweis: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</si>
  <si>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08.08.2024)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</si>
</sst>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7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4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4" fillId="3" borderId="19" xfId="0" applyFont="1" applyFill="1" applyBorder="1" applyAlignment="1" applyProtection="1">
      <alignment horizontal="left" vertical="top" wrapText="1"/>
      <protection locked="0"/>
    </xf>
    <xf numFmtId="0" fontId="4" fillId="3" borderId="28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showRuler="0" zoomScale="130" zoomScaleNormal="130" workbookViewId="0">
      <selection activeCell="E11" sqref="E11"/>
    </sheetView>
  </sheetViews>
  <sheetFormatPr baseColWidth="10" defaultColWidth="11.44140625" defaultRowHeight="13.2" x14ac:dyDescent="0.25"/>
  <cols>
    <col min="1" max="1" width="7" style="13" bestFit="1" customWidth="1"/>
    <col min="2" max="2" width="42" style="13" customWidth="1"/>
    <col min="3" max="3" width="22.6640625" style="13" customWidth="1"/>
    <col min="4" max="4" width="13.88671875" style="13" customWidth="1"/>
    <col min="5" max="5" width="14.5546875" style="13" customWidth="1"/>
    <col min="6" max="6" width="16.33203125" style="13" customWidth="1"/>
    <col min="7" max="7" width="6.44140625" style="13" customWidth="1"/>
    <col min="8" max="8" width="11.44140625" style="13"/>
    <col min="9" max="9" width="11.6640625" style="13" bestFit="1" customWidth="1"/>
    <col min="10" max="16384" width="11.44140625" style="13"/>
  </cols>
  <sheetData>
    <row r="1" spans="1:9" s="5" customFormat="1" ht="39.75" customHeight="1" x14ac:dyDescent="0.3">
      <c r="A1" s="67" t="s">
        <v>46</v>
      </c>
      <c r="B1" s="68"/>
      <c r="C1" s="68"/>
      <c r="D1" s="68"/>
      <c r="E1" s="66" t="s">
        <v>62</v>
      </c>
      <c r="F1" s="66"/>
    </row>
    <row r="2" spans="1:9" s="6" customFormat="1" ht="16.5" customHeight="1" thickBot="1" x14ac:dyDescent="0.3">
      <c r="A2" s="40"/>
      <c r="B2" s="40"/>
      <c r="C2" s="77" t="s">
        <v>43</v>
      </c>
      <c r="D2" s="77"/>
      <c r="E2" s="77"/>
      <c r="F2" s="77"/>
    </row>
    <row r="3" spans="1:9" s="7" customFormat="1" ht="41.25" customHeight="1" thickBot="1" x14ac:dyDescent="0.3">
      <c r="A3" s="69" t="s">
        <v>44</v>
      </c>
      <c r="B3" s="70"/>
      <c r="C3" s="74"/>
      <c r="D3" s="75"/>
      <c r="E3" s="75"/>
      <c r="F3" s="76"/>
    </row>
    <row r="4" spans="1:9" s="4" customFormat="1" ht="5.25" customHeight="1" thickBot="1" x14ac:dyDescent="0.3">
      <c r="A4" s="8"/>
      <c r="B4" s="9"/>
      <c r="C4" s="9"/>
      <c r="D4" s="9"/>
      <c r="E4" s="9"/>
      <c r="F4" s="41"/>
    </row>
    <row r="5" spans="1:9" s="4" customFormat="1" ht="13.8" thickBot="1" x14ac:dyDescent="0.3">
      <c r="A5" s="71" t="s">
        <v>3</v>
      </c>
      <c r="B5" s="72"/>
      <c r="C5" s="72"/>
      <c r="D5" s="72"/>
      <c r="E5" s="72"/>
      <c r="F5" s="73"/>
    </row>
    <row r="6" spans="1:9" s="4" customFormat="1" ht="6" customHeight="1" thickBot="1" x14ac:dyDescent="0.3">
      <c r="A6" s="42"/>
      <c r="B6" s="42"/>
      <c r="C6" s="42"/>
      <c r="D6" s="42"/>
      <c r="E6" s="42"/>
      <c r="F6" s="42"/>
    </row>
    <row r="7" spans="1:9" s="10" customFormat="1" ht="15" customHeight="1" x14ac:dyDescent="0.25">
      <c r="A7" s="30" t="s">
        <v>17</v>
      </c>
      <c r="B7" s="56" t="s">
        <v>40</v>
      </c>
      <c r="C7" s="57"/>
      <c r="D7" s="57"/>
      <c r="E7" s="57"/>
      <c r="F7" s="58"/>
      <c r="G7" s="3"/>
    </row>
    <row r="8" spans="1:9" s="23" customFormat="1" ht="15" customHeight="1" x14ac:dyDescent="0.25">
      <c r="A8" s="50" t="s">
        <v>12</v>
      </c>
      <c r="B8" s="51" t="s">
        <v>47</v>
      </c>
      <c r="C8" s="52"/>
      <c r="D8" s="52"/>
      <c r="E8" s="52"/>
      <c r="F8" s="59"/>
    </row>
    <row r="9" spans="1:9" s="23" customFormat="1" ht="18.75" customHeight="1" x14ac:dyDescent="0.25">
      <c r="A9" s="31" t="s">
        <v>9</v>
      </c>
      <c r="B9" s="80" t="s">
        <v>0</v>
      </c>
      <c r="C9" s="81"/>
      <c r="D9" s="48" t="s">
        <v>2</v>
      </c>
      <c r="E9" s="48" t="s">
        <v>5</v>
      </c>
      <c r="F9" s="49" t="s">
        <v>1</v>
      </c>
    </row>
    <row r="10" spans="1:9" s="11" customFormat="1" ht="51.75" customHeight="1" x14ac:dyDescent="0.25">
      <c r="A10" s="38"/>
      <c r="B10" s="82" t="s">
        <v>49</v>
      </c>
      <c r="C10" s="83"/>
      <c r="D10" s="60">
        <v>225121.02</v>
      </c>
      <c r="E10" s="36" t="s">
        <v>26</v>
      </c>
      <c r="F10" s="14"/>
      <c r="I10" s="43"/>
    </row>
    <row r="11" spans="1:9" s="4" customFormat="1" ht="15" customHeight="1" x14ac:dyDescent="0.25">
      <c r="A11" s="26"/>
      <c r="B11" s="47" t="s">
        <v>35</v>
      </c>
      <c r="C11" s="46"/>
      <c r="D11" s="1">
        <f>(0.03*D$10)</f>
        <v>6753.6305999999995</v>
      </c>
      <c r="E11" s="15"/>
      <c r="F11" s="14">
        <f t="shared" ref="F11:F16" si="0">($D11*E11)</f>
        <v>0</v>
      </c>
    </row>
    <row r="12" spans="1:9" s="4" customFormat="1" ht="15" customHeight="1" x14ac:dyDescent="0.25">
      <c r="A12" s="26"/>
      <c r="B12" s="47" t="s">
        <v>36</v>
      </c>
      <c r="C12" s="46"/>
      <c r="D12" s="1">
        <f>(0.1*D$10)</f>
        <v>22512.101999999999</v>
      </c>
      <c r="E12" s="15"/>
      <c r="F12" s="14">
        <f t="shared" si="0"/>
        <v>0</v>
      </c>
    </row>
    <row r="13" spans="1:9" s="4" customFormat="1" ht="15" customHeight="1" x14ac:dyDescent="0.25">
      <c r="A13" s="26"/>
      <c r="B13" s="47" t="s">
        <v>31</v>
      </c>
      <c r="C13" s="46"/>
      <c r="D13" s="1">
        <f>(0.15*D$10)</f>
        <v>33768.152999999998</v>
      </c>
      <c r="E13" s="15"/>
      <c r="F13" s="14">
        <f t="shared" si="0"/>
        <v>0</v>
      </c>
    </row>
    <row r="14" spans="1:9" s="4" customFormat="1" ht="15" customHeight="1" x14ac:dyDescent="0.25">
      <c r="A14" s="26"/>
      <c r="B14" s="47" t="s">
        <v>37</v>
      </c>
      <c r="C14" s="46"/>
      <c r="D14" s="1">
        <f>(0.3*D$10)</f>
        <v>67536.305999999997</v>
      </c>
      <c r="E14" s="15"/>
      <c r="F14" s="14">
        <f t="shared" si="0"/>
        <v>0</v>
      </c>
    </row>
    <row r="15" spans="1:9" s="4" customFormat="1" ht="15" customHeight="1" x14ac:dyDescent="0.25">
      <c r="A15" s="26"/>
      <c r="B15" s="47" t="s">
        <v>38</v>
      </c>
      <c r="C15" s="46"/>
      <c r="D15" s="1">
        <f>(0.4*D$10)</f>
        <v>90048.407999999996</v>
      </c>
      <c r="E15" s="15"/>
      <c r="F15" s="14">
        <f t="shared" si="0"/>
        <v>0</v>
      </c>
    </row>
    <row r="16" spans="1:9" s="4" customFormat="1" ht="15" customHeight="1" x14ac:dyDescent="0.25">
      <c r="A16" s="26"/>
      <c r="B16" s="47" t="s">
        <v>39</v>
      </c>
      <c r="C16" s="46"/>
      <c r="D16" s="1">
        <f>(0.02*D$10)</f>
        <v>4502.4204</v>
      </c>
      <c r="E16" s="15"/>
      <c r="F16" s="14">
        <f t="shared" si="0"/>
        <v>0</v>
      </c>
    </row>
    <row r="17" spans="1:9" s="4" customFormat="1" ht="20.100000000000001" customHeight="1" x14ac:dyDescent="0.25">
      <c r="A17" s="26"/>
      <c r="B17" s="84" t="s">
        <v>42</v>
      </c>
      <c r="C17" s="85"/>
      <c r="D17" s="60">
        <f>SUM(D11:D16)</f>
        <v>225121.02</v>
      </c>
      <c r="E17" s="12"/>
      <c r="F17" s="2">
        <f>SUM(F11:F16)</f>
        <v>0</v>
      </c>
    </row>
    <row r="18" spans="1:9" s="4" customFormat="1" ht="15" customHeight="1" x14ac:dyDescent="0.25">
      <c r="A18" s="26"/>
      <c r="B18" s="44" t="s">
        <v>33</v>
      </c>
      <c r="C18" s="86" t="s">
        <v>11</v>
      </c>
      <c r="D18" s="87"/>
      <c r="E18" s="45"/>
      <c r="F18" s="21">
        <f>ROUND(E18*F17,2)</f>
        <v>0</v>
      </c>
    </row>
    <row r="19" spans="1:9" s="4" customFormat="1" ht="20.100000000000001" customHeight="1" thickBot="1" x14ac:dyDescent="0.3">
      <c r="A19" s="29"/>
      <c r="B19" s="88" t="s">
        <v>45</v>
      </c>
      <c r="C19" s="89"/>
      <c r="D19" s="89"/>
      <c r="E19" s="55"/>
      <c r="F19" s="18">
        <f>SUM(F17:F18)</f>
        <v>0</v>
      </c>
    </row>
    <row r="20" spans="1:9" s="23" customFormat="1" ht="15" customHeight="1" x14ac:dyDescent="0.25">
      <c r="A20" s="50" t="s">
        <v>12</v>
      </c>
      <c r="B20" s="51" t="s">
        <v>48</v>
      </c>
      <c r="C20" s="52"/>
      <c r="D20" s="52"/>
      <c r="E20" s="52"/>
      <c r="F20" s="59"/>
    </row>
    <row r="21" spans="1:9" s="23" customFormat="1" ht="18.75" customHeight="1" x14ac:dyDescent="0.25">
      <c r="A21" s="31" t="s">
        <v>9</v>
      </c>
      <c r="B21" s="80" t="s">
        <v>0</v>
      </c>
      <c r="C21" s="81"/>
      <c r="D21" s="48" t="s">
        <v>2</v>
      </c>
      <c r="E21" s="48" t="s">
        <v>5</v>
      </c>
      <c r="F21" s="49" t="s">
        <v>1</v>
      </c>
    </row>
    <row r="22" spans="1:9" s="11" customFormat="1" ht="52.5" customHeight="1" x14ac:dyDescent="0.25">
      <c r="A22" s="38"/>
      <c r="B22" s="82" t="s">
        <v>51</v>
      </c>
      <c r="C22" s="83"/>
      <c r="D22" s="60">
        <v>93260.64</v>
      </c>
      <c r="E22" s="36" t="s">
        <v>26</v>
      </c>
      <c r="F22" s="14"/>
      <c r="I22" s="43"/>
    </row>
    <row r="23" spans="1:9" s="4" customFormat="1" ht="15" customHeight="1" x14ac:dyDescent="0.25">
      <c r="A23" s="26"/>
      <c r="B23" s="47" t="s">
        <v>35</v>
      </c>
      <c r="C23" s="46"/>
      <c r="D23" s="1">
        <f>(0.03*D$22)</f>
        <v>2797.8191999999999</v>
      </c>
      <c r="E23" s="15"/>
      <c r="F23" s="14">
        <f t="shared" ref="F23:F28" si="1">($D23*E23)</f>
        <v>0</v>
      </c>
    </row>
    <row r="24" spans="1:9" s="4" customFormat="1" ht="15" customHeight="1" x14ac:dyDescent="0.25">
      <c r="A24" s="26"/>
      <c r="B24" s="47" t="s">
        <v>36</v>
      </c>
      <c r="C24" s="46"/>
      <c r="D24" s="1">
        <f>(0.1*D$22)</f>
        <v>9326.0640000000003</v>
      </c>
      <c r="E24" s="15"/>
      <c r="F24" s="14">
        <f t="shared" si="1"/>
        <v>0</v>
      </c>
    </row>
    <row r="25" spans="1:9" s="4" customFormat="1" ht="15" customHeight="1" x14ac:dyDescent="0.25">
      <c r="A25" s="26"/>
      <c r="B25" s="47" t="s">
        <v>31</v>
      </c>
      <c r="C25" s="46"/>
      <c r="D25" s="1">
        <f>(0.15*D$22)</f>
        <v>13989.096</v>
      </c>
      <c r="E25" s="15"/>
      <c r="F25" s="14">
        <f t="shared" si="1"/>
        <v>0</v>
      </c>
    </row>
    <row r="26" spans="1:9" s="4" customFormat="1" ht="15" customHeight="1" x14ac:dyDescent="0.25">
      <c r="A26" s="26"/>
      <c r="B26" s="47" t="s">
        <v>37</v>
      </c>
      <c r="C26" s="46"/>
      <c r="D26" s="1">
        <f>(0.3*D$22)</f>
        <v>27978.191999999999</v>
      </c>
      <c r="E26" s="15"/>
      <c r="F26" s="14">
        <f t="shared" si="1"/>
        <v>0</v>
      </c>
    </row>
    <row r="27" spans="1:9" s="4" customFormat="1" ht="15" customHeight="1" x14ac:dyDescent="0.25">
      <c r="A27" s="26"/>
      <c r="B27" s="47" t="s">
        <v>38</v>
      </c>
      <c r="C27" s="46"/>
      <c r="D27" s="1">
        <f>(0.4*D$22)</f>
        <v>37304.256000000001</v>
      </c>
      <c r="E27" s="15"/>
      <c r="F27" s="14">
        <f t="shared" si="1"/>
        <v>0</v>
      </c>
    </row>
    <row r="28" spans="1:9" s="4" customFormat="1" ht="15" customHeight="1" x14ac:dyDescent="0.25">
      <c r="A28" s="26"/>
      <c r="B28" s="47" t="s">
        <v>39</v>
      </c>
      <c r="C28" s="46"/>
      <c r="D28" s="1">
        <f>(0.02*D$22)</f>
        <v>1865.2128</v>
      </c>
      <c r="E28" s="15"/>
      <c r="F28" s="14">
        <f t="shared" si="1"/>
        <v>0</v>
      </c>
    </row>
    <row r="29" spans="1:9" s="4" customFormat="1" ht="20.100000000000001" customHeight="1" x14ac:dyDescent="0.25">
      <c r="A29" s="26"/>
      <c r="B29" s="84" t="s">
        <v>42</v>
      </c>
      <c r="C29" s="85"/>
      <c r="D29" s="60">
        <f>SUM(D23:D28)</f>
        <v>93260.64</v>
      </c>
      <c r="E29" s="12"/>
      <c r="F29" s="2">
        <f>SUM(F23:F28)</f>
        <v>0</v>
      </c>
    </row>
    <row r="30" spans="1:9" s="4" customFormat="1" ht="15" customHeight="1" x14ac:dyDescent="0.25">
      <c r="A30" s="26"/>
      <c r="B30" s="44" t="s">
        <v>33</v>
      </c>
      <c r="C30" s="86" t="s">
        <v>11</v>
      </c>
      <c r="D30" s="87"/>
      <c r="E30" s="45"/>
      <c r="F30" s="21">
        <f>ROUND(E30*F29,2)</f>
        <v>0</v>
      </c>
    </row>
    <row r="31" spans="1:9" s="4" customFormat="1" ht="20.100000000000001" customHeight="1" thickBot="1" x14ac:dyDescent="0.3">
      <c r="A31" s="29"/>
      <c r="B31" s="88" t="s">
        <v>50</v>
      </c>
      <c r="C31" s="89"/>
      <c r="D31" s="89"/>
      <c r="E31" s="55"/>
      <c r="F31" s="18">
        <f>SUM(F29:F30)</f>
        <v>0</v>
      </c>
    </row>
    <row r="32" spans="1:9" s="4" customFormat="1" ht="15" customHeight="1" x14ac:dyDescent="0.25">
      <c r="A32" s="61" t="s">
        <v>52</v>
      </c>
      <c r="B32" s="62" t="s">
        <v>53</v>
      </c>
      <c r="C32" s="63"/>
      <c r="D32" s="63"/>
      <c r="E32" s="63"/>
      <c r="F32" s="64" t="s">
        <v>61</v>
      </c>
    </row>
    <row r="33" spans="1:7" s="4" customFormat="1" ht="25.5" customHeight="1" x14ac:dyDescent="0.25">
      <c r="A33" s="103"/>
      <c r="B33" s="96" t="s">
        <v>54</v>
      </c>
      <c r="C33" s="97"/>
      <c r="D33" s="97"/>
      <c r="E33" s="78"/>
      <c r="F33" s="79"/>
    </row>
    <row r="34" spans="1:7" s="4" customFormat="1" ht="25.5" customHeight="1" x14ac:dyDescent="0.25">
      <c r="A34" s="103"/>
      <c r="B34" s="96" t="s">
        <v>55</v>
      </c>
      <c r="C34" s="97"/>
      <c r="D34" s="97"/>
      <c r="E34" s="78"/>
      <c r="F34" s="79"/>
    </row>
    <row r="35" spans="1:7" s="4" customFormat="1" ht="25.5" customHeight="1" x14ac:dyDescent="0.25">
      <c r="A35" s="103"/>
      <c r="B35" s="96" t="s">
        <v>56</v>
      </c>
      <c r="C35" s="97"/>
      <c r="D35" s="97"/>
      <c r="E35" s="78"/>
      <c r="F35" s="79"/>
    </row>
    <row r="36" spans="1:7" s="4" customFormat="1" ht="25.5" customHeight="1" x14ac:dyDescent="0.25">
      <c r="A36" s="103"/>
      <c r="B36" s="96" t="s">
        <v>60</v>
      </c>
      <c r="C36" s="97"/>
      <c r="D36" s="97"/>
      <c r="E36" s="78"/>
      <c r="F36" s="79"/>
    </row>
    <row r="37" spans="1:7" s="4" customFormat="1" ht="25.5" customHeight="1" x14ac:dyDescent="0.25">
      <c r="A37" s="103"/>
      <c r="B37" s="96" t="s">
        <v>57</v>
      </c>
      <c r="C37" s="97"/>
      <c r="D37" s="97"/>
      <c r="E37" s="78"/>
      <c r="F37" s="79"/>
    </row>
    <row r="38" spans="1:7" s="4" customFormat="1" ht="20.100000000000001" customHeight="1" thickBot="1" x14ac:dyDescent="0.3">
      <c r="A38" s="104"/>
      <c r="B38" s="65" t="s">
        <v>58</v>
      </c>
      <c r="C38" s="35"/>
      <c r="D38" s="35"/>
      <c r="E38" s="105">
        <f>SUM(E33:F37)</f>
        <v>0</v>
      </c>
      <c r="F38" s="106"/>
    </row>
    <row r="39" spans="1:7" s="10" customFormat="1" ht="15" customHeight="1" x14ac:dyDescent="0.25">
      <c r="A39" s="30" t="s">
        <v>18</v>
      </c>
      <c r="B39" s="56" t="s">
        <v>22</v>
      </c>
      <c r="C39" s="57"/>
      <c r="D39" s="57"/>
      <c r="E39" s="57"/>
      <c r="F39" s="58"/>
      <c r="G39" s="3"/>
    </row>
    <row r="40" spans="1:7" s="23" customFormat="1" ht="16.5" customHeight="1" x14ac:dyDescent="0.25">
      <c r="A40" s="31" t="s">
        <v>9</v>
      </c>
      <c r="B40" s="92" t="s">
        <v>20</v>
      </c>
      <c r="C40" s="90"/>
      <c r="D40" s="32"/>
      <c r="E40" s="90" t="s">
        <v>28</v>
      </c>
      <c r="F40" s="91"/>
    </row>
    <row r="41" spans="1:7" s="4" customFormat="1" ht="20.100000000000001" customHeight="1" x14ac:dyDescent="0.25">
      <c r="A41" s="33" t="s">
        <v>13</v>
      </c>
      <c r="B41" s="96" t="s">
        <v>27</v>
      </c>
      <c r="C41" s="97"/>
      <c r="D41" s="98"/>
      <c r="E41" s="99"/>
      <c r="F41" s="100"/>
    </row>
    <row r="42" spans="1:7" s="4" customFormat="1" ht="20.100000000000001" customHeight="1" x14ac:dyDescent="0.25">
      <c r="A42" s="33" t="s">
        <v>14</v>
      </c>
      <c r="B42" s="96" t="s">
        <v>41</v>
      </c>
      <c r="C42" s="97"/>
      <c r="D42" s="98"/>
      <c r="E42" s="99"/>
      <c r="F42" s="100"/>
    </row>
    <row r="43" spans="1:7" s="4" customFormat="1" ht="20.100000000000001" customHeight="1" thickBot="1" x14ac:dyDescent="0.3">
      <c r="A43" s="37" t="s">
        <v>21</v>
      </c>
      <c r="B43" s="96" t="s">
        <v>34</v>
      </c>
      <c r="C43" s="97"/>
      <c r="D43" s="98"/>
      <c r="E43" s="99"/>
      <c r="F43" s="100"/>
    </row>
    <row r="44" spans="1:7" s="10" customFormat="1" ht="15" customHeight="1" x14ac:dyDescent="0.25">
      <c r="A44" s="30" t="s">
        <v>19</v>
      </c>
      <c r="B44" s="56" t="s">
        <v>32</v>
      </c>
      <c r="C44" s="57"/>
      <c r="D44" s="57"/>
      <c r="E44" s="57"/>
      <c r="F44" s="58"/>
      <c r="G44" s="3"/>
    </row>
    <row r="45" spans="1:7" s="4" customFormat="1" ht="21" customHeight="1" x14ac:dyDescent="0.25">
      <c r="A45" s="39" t="s">
        <v>15</v>
      </c>
      <c r="B45" s="84" t="s">
        <v>59</v>
      </c>
      <c r="C45" s="85"/>
      <c r="D45" s="85"/>
      <c r="E45" s="53" t="s">
        <v>6</v>
      </c>
      <c r="F45" s="54">
        <f>F19+F31+E38</f>
        <v>0</v>
      </c>
    </row>
    <row r="46" spans="1:7" s="4" customFormat="1" ht="21" customHeight="1" x14ac:dyDescent="0.25">
      <c r="A46" s="25" t="s">
        <v>16</v>
      </c>
      <c r="B46" s="27" t="s">
        <v>10</v>
      </c>
      <c r="C46" s="101" t="s">
        <v>11</v>
      </c>
      <c r="D46" s="102"/>
      <c r="E46" s="28"/>
      <c r="F46" s="21">
        <f>ROUND(E46*F45,2)</f>
        <v>0</v>
      </c>
    </row>
    <row r="47" spans="1:7" s="4" customFormat="1" ht="21" customHeight="1" x14ac:dyDescent="0.25">
      <c r="A47" s="33" t="s">
        <v>23</v>
      </c>
      <c r="B47" s="34" t="s">
        <v>8</v>
      </c>
      <c r="C47" s="34"/>
      <c r="D47" s="16"/>
      <c r="E47" s="12" t="s">
        <v>6</v>
      </c>
      <c r="F47" s="2">
        <f>F45+F46</f>
        <v>0</v>
      </c>
    </row>
    <row r="48" spans="1:7" s="4" customFormat="1" ht="21" customHeight="1" x14ac:dyDescent="0.25">
      <c r="A48" s="33" t="s">
        <v>24</v>
      </c>
      <c r="B48" s="34" t="s">
        <v>4</v>
      </c>
      <c r="C48" s="34"/>
      <c r="D48" s="19"/>
      <c r="E48" s="22">
        <v>0.19</v>
      </c>
      <c r="F48" s="20">
        <f>ROUND(E48*F47,2)</f>
        <v>0</v>
      </c>
    </row>
    <row r="49" spans="1:7" s="17" customFormat="1" ht="21" customHeight="1" thickBot="1" x14ac:dyDescent="0.3">
      <c r="A49" s="37" t="s">
        <v>25</v>
      </c>
      <c r="B49" s="35" t="s">
        <v>8</v>
      </c>
      <c r="C49" s="35"/>
      <c r="D49" s="35"/>
      <c r="E49" s="24" t="s">
        <v>7</v>
      </c>
      <c r="F49" s="18">
        <f>F47+F48</f>
        <v>0</v>
      </c>
    </row>
    <row r="50" spans="1:7" s="10" customFormat="1" ht="15" customHeight="1" x14ac:dyDescent="0.25">
      <c r="A50" s="30" t="s">
        <v>29</v>
      </c>
      <c r="B50" s="56" t="s">
        <v>30</v>
      </c>
      <c r="C50" s="57"/>
      <c r="D50" s="57"/>
      <c r="E50" s="57"/>
      <c r="F50" s="58"/>
      <c r="G50" s="3"/>
    </row>
    <row r="51" spans="1:7" ht="132.75" customHeight="1" thickBot="1" x14ac:dyDescent="0.3">
      <c r="A51" s="93"/>
      <c r="B51" s="94"/>
      <c r="C51" s="94"/>
      <c r="D51" s="94"/>
      <c r="E51" s="94"/>
      <c r="F51" s="95"/>
    </row>
  </sheetData>
  <sheetProtection algorithmName="SHA-512" hashValue="KMJoq3Bo3Gc0mdaWP4bwcQxEcp/WpDLb/dZuJbEEGnV0/4Kv1e3m1aOYyA3hMKX4v1bfmthcfPdupo8z9BUciw==" saltValue="Axyds9nBIO26aLimI8vxTA==" spinCount="100000" sheet="1" selectLockedCells="1"/>
  <mergeCells count="39">
    <mergeCell ref="A33:A38"/>
    <mergeCell ref="B33:D33"/>
    <mergeCell ref="B34:D34"/>
    <mergeCell ref="C30:D30"/>
    <mergeCell ref="E38:F38"/>
    <mergeCell ref="B36:D36"/>
    <mergeCell ref="E36:F36"/>
    <mergeCell ref="E34:F34"/>
    <mergeCell ref="B35:D35"/>
    <mergeCell ref="E35:F35"/>
    <mergeCell ref="B37:D37"/>
    <mergeCell ref="E37:F37"/>
    <mergeCell ref="E40:F40"/>
    <mergeCell ref="B40:C40"/>
    <mergeCell ref="A51:F51"/>
    <mergeCell ref="B43:D43"/>
    <mergeCell ref="E43:F43"/>
    <mergeCell ref="E41:F41"/>
    <mergeCell ref="E42:F42"/>
    <mergeCell ref="C46:D46"/>
    <mergeCell ref="B45:D45"/>
    <mergeCell ref="B41:D41"/>
    <mergeCell ref="B42:D42"/>
    <mergeCell ref="E33:F33"/>
    <mergeCell ref="B9:C9"/>
    <mergeCell ref="B10:C10"/>
    <mergeCell ref="B17:C17"/>
    <mergeCell ref="C18:D18"/>
    <mergeCell ref="B19:D19"/>
    <mergeCell ref="B21:C21"/>
    <mergeCell ref="B22:C22"/>
    <mergeCell ref="B29:C29"/>
    <mergeCell ref="B31:D31"/>
    <mergeCell ref="E1:F1"/>
    <mergeCell ref="A1:D1"/>
    <mergeCell ref="A3:B3"/>
    <mergeCell ref="A5:F5"/>
    <mergeCell ref="C3:F3"/>
    <mergeCell ref="C2:F2"/>
  </mergeCells>
  <phoneticPr fontId="0" type="noConversion"/>
  <printOptions horizontalCentered="1"/>
  <pageMargins left="0.7" right="0.7" top="0.75" bottom="0.75" header="0.3" footer="0.3"/>
  <pageSetup paperSize="9" scale="76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Claudia Herrmann</cp:lastModifiedBy>
  <cp:lastPrinted>2024-08-07T08:38:07Z</cp:lastPrinted>
  <dcterms:created xsi:type="dcterms:W3CDTF">2011-08-17T11:10:42Z</dcterms:created>
  <dcterms:modified xsi:type="dcterms:W3CDTF">2024-08-08T08:37:51Z</dcterms:modified>
</cp:coreProperties>
</file>