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B:\MC\MCE\Ausschreibungen_Preisanfragen\MCEA\2024\Reinigung M&amp;C Kitas VL Jena\Nachlieferung Preisblätter\"/>
    </mc:Choice>
  </mc:AlternateContent>
  <xr:revisionPtr revIDLastSave="0" documentId="8_{1800F8DB-EABB-4933-93A2-D12C8CF3F73B}" xr6:coauthVersionLast="47" xr6:coauthVersionMax="47" xr10:uidLastSave="{00000000-0000-0000-0000-000000000000}"/>
  <bookViews>
    <workbookView xWindow="-120" yWindow="-120" windowWidth="29040" windowHeight="15840" xr2:uid="{239F9A6C-8FBA-41BE-93CC-24BC81E954B2}"/>
  </bookViews>
  <sheets>
    <sheet name="Tabelle1" sheetId="1" r:id="rId1"/>
    <sheet name="Tabelle11" sheetId="11" r:id="rId2"/>
    <sheet name="Tabelle12" sheetId="12" r:id="rId3"/>
    <sheet name="Tabelle13" sheetId="13" r:id="rId4"/>
    <sheet name="Tabelle14" sheetId="14" r:id="rId5"/>
    <sheet name="Tabelle15" sheetId="15" r:id="rId6"/>
    <sheet name="Tabelle16" sheetId="16" r:id="rId7"/>
    <sheet name="Tabelle17" sheetId="17" r:id="rId8"/>
    <sheet name="Tabelle18" sheetId="18" r:id="rId9"/>
    <sheet name="Tabelle19" sheetId="19" r:id="rId10"/>
    <sheet name="Tabelle20" sheetId="20" r:id="rId11"/>
    <sheet name="Tabelle21" sheetId="21" r:id="rId12"/>
    <sheet name="Tabelle22" sheetId="22" r:id="rId13"/>
    <sheet name="Tabelle23" sheetId="23" r:id="rId14"/>
    <sheet name="Tabelle24" sheetId="24" r:id="rId15"/>
    <sheet name="Tabelle25" sheetId="25" r:id="rId16"/>
    <sheet name="Tabelle26" sheetId="26" r:id="rId17"/>
    <sheet name="Tabelle27" sheetId="27" r:id="rId18"/>
    <sheet name="Tabelle28" sheetId="28" r:id="rId19"/>
    <sheet name="Tabelle29" sheetId="29" r:id="rId20"/>
    <sheet name="Tabelle30" sheetId="30" r:id="rId21"/>
    <sheet name="Tabelle31" sheetId="31" r:id="rId22"/>
    <sheet name="Tabelle32" sheetId="32" r:id="rId23"/>
    <sheet name="Tabelle33" sheetId="33" r:id="rId24"/>
    <sheet name="Tabelle34" sheetId="34" r:id="rId25"/>
    <sheet name="Tabelle35" sheetId="35" r:id="rId26"/>
    <sheet name="Tabelle36" sheetId="36" r:id="rId27"/>
    <sheet name="Tabelle37" sheetId="37" r:id="rId28"/>
    <sheet name="Tabelle38" sheetId="38" r:id="rId29"/>
    <sheet name="Tabelle39" sheetId="39" r:id="rId30"/>
    <sheet name="Tabelle40" sheetId="40" r:id="rId31"/>
    <sheet name="Tabelle41" sheetId="41" r:id="rId32"/>
    <sheet name="Tabelle42" sheetId="42" r:id="rId33"/>
    <sheet name="Tabelle43" sheetId="43" r:id="rId34"/>
    <sheet name="Tabelle44" sheetId="44" r:id="rId35"/>
    <sheet name="Tabelle45" sheetId="45" r:id="rId36"/>
  </sheets>
  <definedNames>
    <definedName name="_xlnm.Print_Titles" localSheetId="0">Tabelle1!$1:$5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G59" i="1"/>
  <c r="G55" i="1"/>
  <c r="K55" i="1"/>
  <c r="G54" i="1"/>
  <c r="K54" i="1"/>
  <c r="G53" i="1"/>
  <c r="K53" i="1"/>
  <c r="G52" i="1"/>
  <c r="K52" i="1"/>
  <c r="G51" i="1"/>
  <c r="K51" i="1"/>
  <c r="K50" i="1"/>
  <c r="G50" i="1"/>
  <c r="K49" i="1"/>
  <c r="G49" i="1"/>
  <c r="G48" i="1"/>
  <c r="K48" i="1"/>
  <c r="G47" i="1"/>
  <c r="K47" i="1"/>
  <c r="G46" i="1"/>
  <c r="K46" i="1"/>
  <c r="G45" i="1"/>
  <c r="K45" i="1"/>
  <c r="G44" i="1"/>
  <c r="K44" i="1"/>
  <c r="G43" i="1"/>
  <c r="K43" i="1"/>
  <c r="K42" i="1"/>
  <c r="G42" i="1"/>
  <c r="K41" i="1"/>
  <c r="G41" i="1"/>
  <c r="G40" i="1"/>
  <c r="K40" i="1"/>
  <c r="G39" i="1"/>
  <c r="K39" i="1"/>
  <c r="G38" i="1"/>
  <c r="K38" i="1"/>
  <c r="H37" i="1"/>
  <c r="G37" i="1"/>
  <c r="K37" i="1"/>
  <c r="G36" i="1"/>
  <c r="K36" i="1"/>
  <c r="G35" i="1"/>
  <c r="K35" i="1"/>
  <c r="K34" i="1"/>
  <c r="G34" i="1"/>
  <c r="H34" i="1"/>
  <c r="K33" i="1"/>
  <c r="G33" i="1"/>
  <c r="G32" i="1"/>
  <c r="K32" i="1"/>
  <c r="G31" i="1"/>
  <c r="K31" i="1"/>
  <c r="G30" i="1"/>
  <c r="K30" i="1"/>
  <c r="H29" i="1"/>
  <c r="G29" i="1"/>
  <c r="K29" i="1"/>
  <c r="G28" i="1"/>
  <c r="K28" i="1"/>
  <c r="G27" i="1"/>
  <c r="K27" i="1"/>
  <c r="K26" i="1"/>
  <c r="G26" i="1"/>
  <c r="K25" i="1"/>
  <c r="G25" i="1"/>
  <c r="G24" i="1"/>
  <c r="K24" i="1"/>
  <c r="G23" i="1"/>
  <c r="K23" i="1"/>
  <c r="G22" i="1"/>
  <c r="K22" i="1"/>
  <c r="G21" i="1"/>
  <c r="K21" i="1"/>
  <c r="G20" i="1"/>
  <c r="K20" i="1"/>
  <c r="G19" i="1"/>
  <c r="K19" i="1"/>
  <c r="K18" i="1"/>
  <c r="G18" i="1"/>
  <c r="K17" i="1"/>
  <c r="G17" i="1"/>
  <c r="G16" i="1"/>
  <c r="K16" i="1"/>
  <c r="G15" i="1"/>
  <c r="K15" i="1"/>
  <c r="G63" i="1"/>
  <c r="G14" i="1"/>
  <c r="K14" i="1"/>
  <c r="G13" i="1"/>
  <c r="K13" i="1"/>
  <c r="G12" i="1"/>
  <c r="K12" i="1"/>
  <c r="K11" i="1"/>
  <c r="G11" i="1"/>
  <c r="K10" i="1"/>
  <c r="G10" i="1"/>
  <c r="K9" i="1"/>
  <c r="G9" i="1"/>
  <c r="G8" i="1"/>
  <c r="K8" i="1"/>
  <c r="G7" i="1"/>
  <c r="K7" i="1"/>
  <c r="G6" i="1"/>
  <c r="K6" i="1"/>
  <c r="F55" i="1"/>
  <c r="H55" i="1"/>
  <c r="F54" i="1"/>
  <c r="F53" i="1"/>
  <c r="H53" i="1"/>
  <c r="F52" i="1"/>
  <c r="H52" i="1"/>
  <c r="F51" i="1"/>
  <c r="H51" i="1"/>
  <c r="F50" i="1"/>
  <c r="H50" i="1"/>
  <c r="F49" i="1"/>
  <c r="H49" i="1"/>
  <c r="F48" i="1"/>
  <c r="H48" i="1"/>
  <c r="F47" i="1"/>
  <c r="F46" i="1"/>
  <c r="F45" i="1"/>
  <c r="H45" i="1"/>
  <c r="F44" i="1"/>
  <c r="H44" i="1"/>
  <c r="F43" i="1"/>
  <c r="F42" i="1"/>
  <c r="H42" i="1"/>
  <c r="F41" i="1"/>
  <c r="H41" i="1"/>
  <c r="F40" i="1"/>
  <c r="F39" i="1"/>
  <c r="F38" i="1"/>
  <c r="F37" i="1"/>
  <c r="F36" i="1"/>
  <c r="H36" i="1"/>
  <c r="F35" i="1"/>
  <c r="H35" i="1"/>
  <c r="F34" i="1"/>
  <c r="F33" i="1"/>
  <c r="H33" i="1"/>
  <c r="F32" i="1"/>
  <c r="F31" i="1"/>
  <c r="F30" i="1"/>
  <c r="F29" i="1"/>
  <c r="F28" i="1"/>
  <c r="H28" i="1"/>
  <c r="F27" i="1"/>
  <c r="F26" i="1"/>
  <c r="H26" i="1"/>
  <c r="F25" i="1"/>
  <c r="F24" i="1"/>
  <c r="F23" i="1"/>
  <c r="H23" i="1"/>
  <c r="F22" i="1"/>
  <c r="H22" i="1"/>
  <c r="F21" i="1"/>
  <c r="H21" i="1"/>
  <c r="F20" i="1"/>
  <c r="H20" i="1"/>
  <c r="F19" i="1"/>
  <c r="H19" i="1"/>
  <c r="F18" i="1"/>
  <c r="H18" i="1"/>
  <c r="F17" i="1"/>
  <c r="H17" i="1"/>
  <c r="F16" i="1"/>
  <c r="H16" i="1"/>
  <c r="F15" i="1"/>
  <c r="F14" i="1"/>
  <c r="F13" i="1"/>
  <c r="H13" i="1"/>
  <c r="F12" i="1"/>
  <c r="H12" i="1"/>
  <c r="F11" i="1"/>
  <c r="H11" i="1"/>
  <c r="F10" i="1"/>
  <c r="F9" i="1"/>
  <c r="F8" i="1"/>
  <c r="F7" i="1"/>
  <c r="H7" i="1"/>
  <c r="F6" i="1"/>
  <c r="H6" i="1"/>
  <c r="H25" i="1"/>
  <c r="H9" i="1"/>
  <c r="H10" i="1"/>
  <c r="H8" i="1"/>
  <c r="H24" i="1"/>
  <c r="H32" i="1"/>
  <c r="H40" i="1"/>
  <c r="H27" i="1"/>
  <c r="H43" i="1"/>
  <c r="H14" i="1"/>
  <c r="H30" i="1"/>
  <c r="H38" i="1"/>
  <c r="H46" i="1"/>
  <c r="H54" i="1"/>
  <c r="H15" i="1"/>
  <c r="H31" i="1"/>
  <c r="H39" i="1"/>
  <c r="H47" i="1"/>
  <c r="G65" i="1"/>
  <c r="G64" i="1"/>
  <c r="G60" i="1"/>
</calcChain>
</file>

<file path=xl/sharedStrings.xml><?xml version="1.0" encoding="utf-8"?>
<sst xmlns="http://schemas.openxmlformats.org/spreadsheetml/2006/main" count="137" uniqueCount="86">
  <si>
    <t>Pos.</t>
  </si>
  <si>
    <t>Nutzungsart der Räume</t>
  </si>
  <si>
    <t>Fläche / m²</t>
  </si>
  <si>
    <t>Turnus /  Woche</t>
  </si>
  <si>
    <t>€</t>
  </si>
  <si>
    <t>kalkulierter Stundenverrechnungssatz für das Objekt</t>
  </si>
  <si>
    <t>kalkulierte Einsatzstunden je Monat für das Objekt</t>
  </si>
  <si>
    <t>h</t>
  </si>
  <si>
    <t>Bodenbelag</t>
  </si>
  <si>
    <t>Gesamtpreis für das Objekt je Monat ohne Mehrwertsteuer</t>
  </si>
  <si>
    <t>Kunststoff</t>
  </si>
  <si>
    <t>Stein</t>
  </si>
  <si>
    <t>1</t>
  </si>
  <si>
    <t>13</t>
  </si>
  <si>
    <t>14</t>
  </si>
  <si>
    <t>15</t>
  </si>
  <si>
    <t>16</t>
  </si>
  <si>
    <t>17</t>
  </si>
  <si>
    <t>18</t>
  </si>
  <si>
    <t>19</t>
  </si>
  <si>
    <t>20</t>
  </si>
  <si>
    <t>kalkul. Leistung in m² / Minute</t>
  </si>
  <si>
    <t>Fläche / Monat in
m²</t>
  </si>
  <si>
    <t>Std / Monat</t>
  </si>
  <si>
    <t>Preis 
pro m² je Reinigung       €</t>
  </si>
  <si>
    <t>Preis / Monat rein netto                         €</t>
  </si>
  <si>
    <t>kalkulierte Leistung in m² / 
Stunde</t>
  </si>
  <si>
    <t xml:space="preserve">Unterhaltsreinigung </t>
  </si>
  <si>
    <t xml:space="preserve">Preisblatt 3 Los 1 </t>
  </si>
  <si>
    <t>Mensa Philosophenweg 20 Jena</t>
  </si>
  <si>
    <t>Eingangsbereich/Windfang                  April-Sept. Vollreinigung</t>
  </si>
  <si>
    <t xml:space="preserve">Eingangsbereich/Windfang                 April-Sept. Sichtreinigung </t>
  </si>
  <si>
    <t>Eingangsbereich/Windfang             Okt. -März. Vollreinigung</t>
  </si>
  <si>
    <t>Eingangsbereich/Windfang                   Okt. -März. Sichtreinigung</t>
  </si>
  <si>
    <t>Eingangshalle April-Sept. Vollreinigung</t>
  </si>
  <si>
    <t>Eingangshalle                                    April-Sept. Sichtreinigung</t>
  </si>
  <si>
    <t>Eingangshalle                                     Okt.-März. Vollreinigung</t>
  </si>
  <si>
    <t>Eingangshalle                                     Okt.-März. Sichtreinigung</t>
  </si>
  <si>
    <t>EG Büro Wirtschafter</t>
  </si>
  <si>
    <t>EG WC</t>
  </si>
  <si>
    <t>Treppenhaus innen EG zu 1.OG April-Sept. Vollreinigung</t>
  </si>
  <si>
    <t>Treppenhaus innen EG zu 1.OG April-Sept. Sichtreinigung</t>
  </si>
  <si>
    <t>Treppenhaus innen EG zu 1.OG Okt.-März. Vollreinigung</t>
  </si>
  <si>
    <t>Treppenhaus innen EG zu 1.OG Okt. März Sichtreinigung</t>
  </si>
  <si>
    <t>Treppenhaus innen EG zu Saal 1 April-Sept. Vollreinigung</t>
  </si>
  <si>
    <t>Treppenhaus innen EG zu Saal 1 April-Sept. Sichtreinigung</t>
  </si>
  <si>
    <t>Treppenhaus innen EG zu Saal 1 Okt.-März Vollreinigung</t>
  </si>
  <si>
    <t>Treppenhaus innen EG zu Saal 1 Okt.-März Sichtreinigung</t>
  </si>
  <si>
    <t>EG Saal 1 mit Vorraum/ Windfang April-Sept. Vollreinigung</t>
  </si>
  <si>
    <t>EG Saal 1 mit Vorraum/ Windfang April-Sept. Sichtreinigung</t>
  </si>
  <si>
    <t>EG Saal 1 mit Vorraum/ Windfang Okt-März. Vollreinigung</t>
  </si>
  <si>
    <t>EG Saal 1 mit Vorraum/ Windfang Okt.-März Sichtreinigung</t>
  </si>
  <si>
    <t>EG Saal 2                                    April-Sept. Vollreinigung</t>
  </si>
  <si>
    <t>EG Saal 2                                    April-Sept. Sichtreinigung</t>
  </si>
  <si>
    <t>EG Saal 2                                    Okt.-März Vollreinigung</t>
  </si>
  <si>
    <t>EG Saal 2                                    Okt.-März. Sichtreinigung</t>
  </si>
  <si>
    <t>EG WC öffentl. Damen + BH WC</t>
  </si>
  <si>
    <t>EG WC öffentl. Herren</t>
  </si>
  <si>
    <t>Treppe+Flur zu öffent. WC         April-Sept. Vollreinigung</t>
  </si>
  <si>
    <t>Treppe+Flur zu öffent. WC         April-Sep. Sichtreinigungreinigung</t>
  </si>
  <si>
    <t>Treppe+Flur zu öffent. WC          Okt-März. Vollreinigung</t>
  </si>
  <si>
    <t>Treppe+Flur zu öffent. WC         Okt.-März. Sichtreinigungreinigung</t>
  </si>
  <si>
    <t xml:space="preserve">Treppenhaus Keller zu EG </t>
  </si>
  <si>
    <t>KG WC / Duschen Sozialtrakt Personal</t>
  </si>
  <si>
    <t>KG Umkleide Sozialtrakt Personal</t>
  </si>
  <si>
    <t>KG Sozialtrakt Flur</t>
  </si>
  <si>
    <t xml:space="preserve">KG Kellergang </t>
  </si>
  <si>
    <t xml:space="preserve">KG zu EG Aufzug </t>
  </si>
  <si>
    <t>1.OG Vorraum/Treppe zu Cafeteria  April-Sept. Vollreinigung</t>
  </si>
  <si>
    <t>1.OG Vorraum/Treppe zu Cafeteria  April-Sept. Sichtreinigung</t>
  </si>
  <si>
    <t>1.OG Vorraum/Treppe zu Cafeteria  Okt-März Vollreinigung</t>
  </si>
  <si>
    <t>1.OG Vorraum/Treppe zu Cafeteria  Okt.-März Sichtreinigung</t>
  </si>
  <si>
    <t>Saal 3, Cafeteria                         April-Sept. Vollreinigung</t>
  </si>
  <si>
    <t>Saal 3, Cafeteria                         April - Sep. Sichtreinigung</t>
  </si>
  <si>
    <t>Saal 3, Cafeteria Okt-März Vollreinigung</t>
  </si>
  <si>
    <t>Saal 3, Cafeteria Okt-März Sichtreinigung</t>
  </si>
  <si>
    <t>1.OG Veranstalltung u Speisesaal Saal  April-Sept. Vollreinigung</t>
  </si>
  <si>
    <t>1.OG Veranstalltung u Speisesaal Saal  April-Sept. Sichtreinigung</t>
  </si>
  <si>
    <t>1.OG Veranstalltung u Speisesaal Saal  Okt.-März Vollreinigung</t>
  </si>
  <si>
    <t>1.OG Veranstalltung u Speisesaal Saal  Okt.-März Sichtreinigung</t>
  </si>
  <si>
    <t>Fliesen</t>
  </si>
  <si>
    <t xml:space="preserve">Stein </t>
  </si>
  <si>
    <t>Fliese</t>
  </si>
  <si>
    <t>Parkett</t>
  </si>
  <si>
    <t>Kosten- und Kalkulationsübersicht  April bis Sept.</t>
  </si>
  <si>
    <t>Kosten- und Kalkulationsübersicht  Sept. bis März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</si>
</sst>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Border="1" applyProtection="1"/>
    <xf numFmtId="49" fontId="5" fillId="0" borderId="0" xfId="0" applyNumberFormat="1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center" vertical="top"/>
    </xf>
    <xf numFmtId="0" fontId="0" fillId="0" borderId="0" xfId="0" applyBorder="1" applyProtection="1"/>
    <xf numFmtId="49" fontId="4" fillId="0" borderId="0" xfId="0" applyNumberFormat="1" applyFont="1" applyBorder="1" applyAlignment="1" applyProtection="1">
      <alignment vertical="top"/>
    </xf>
    <xf numFmtId="0" fontId="4" fillId="0" borderId="0" xfId="0" applyFont="1" applyBorder="1" applyProtection="1"/>
    <xf numFmtId="49" fontId="0" fillId="0" borderId="0" xfId="0" applyNumberForma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4" fillId="0" borderId="0" xfId="0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top" wrapText="1"/>
    </xf>
    <xf numFmtId="4" fontId="4" fillId="0" borderId="1" xfId="0" applyNumberFormat="1" applyFont="1" applyBorder="1" applyAlignment="1" applyProtection="1">
      <alignment vertical="top"/>
    </xf>
    <xf numFmtId="0" fontId="4" fillId="0" borderId="1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Protection="1"/>
    <xf numFmtId="0" fontId="2" fillId="3" borderId="0" xfId="0" applyFont="1" applyFill="1" applyAlignment="1" applyProtection="1">
      <alignment vertical="top"/>
    </xf>
    <xf numFmtId="0" fontId="4" fillId="3" borderId="0" xfId="0" applyFont="1" applyFill="1" applyAlignment="1" applyProtection="1">
      <alignment vertical="top"/>
    </xf>
    <xf numFmtId="2" fontId="4" fillId="0" borderId="1" xfId="0" applyNumberFormat="1" applyFont="1" applyBorder="1" applyAlignment="1" applyProtection="1">
      <alignment horizontal="center" vertical="center" wrapText="1"/>
    </xf>
    <xf numFmtId="49" fontId="1" fillId="2" borderId="0" xfId="0" applyNumberFormat="1" applyFont="1" applyFill="1" applyBorder="1" applyAlignment="1" applyProtection="1">
      <alignment vertical="top"/>
    </xf>
    <xf numFmtId="2" fontId="4" fillId="0" borderId="2" xfId="0" applyNumberFormat="1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vertical="top" wrapText="1"/>
    </xf>
    <xf numFmtId="2" fontId="4" fillId="0" borderId="2" xfId="0" applyNumberFormat="1" applyFont="1" applyBorder="1" applyAlignment="1">
      <alignment horizontal="left" vertical="top"/>
    </xf>
    <xf numFmtId="2" fontId="4" fillId="0" borderId="2" xfId="0" applyNumberFormat="1" applyFont="1" applyBorder="1" applyAlignment="1">
      <alignment vertical="top"/>
    </xf>
    <xf numFmtId="2" fontId="4" fillId="0" borderId="2" xfId="0" applyNumberFormat="1" applyFont="1" applyBorder="1"/>
    <xf numFmtId="2" fontId="4" fillId="0" borderId="2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right" vertical="top"/>
    </xf>
    <xf numFmtId="2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left"/>
    </xf>
    <xf numFmtId="2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 applyProtection="1">
      <alignment vertical="top"/>
    </xf>
    <xf numFmtId="0" fontId="4" fillId="0" borderId="0" xfId="0" applyFont="1" applyAlignment="1" applyProtection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77E46-6474-4C06-B4C5-917303BDDBCC}">
  <sheetPr>
    <pageSetUpPr fitToPage="1"/>
  </sheetPr>
  <dimension ref="A1:K78"/>
  <sheetViews>
    <sheetView tabSelected="1" zoomScale="115" zoomScaleNormal="115" workbookViewId="0">
      <selection activeCell="J6" sqref="J6"/>
    </sheetView>
  </sheetViews>
  <sheetFormatPr baseColWidth="10" defaultRowHeight="15" x14ac:dyDescent="0.2"/>
  <cols>
    <col min="1" max="1" width="6" style="9" customWidth="1"/>
    <col min="2" max="2" width="35.7109375" style="3" customWidth="1"/>
    <col min="3" max="3" width="15" style="5" customWidth="1"/>
    <col min="4" max="4" width="11" style="4" customWidth="1"/>
    <col min="5" max="5" width="11.85546875" style="5" customWidth="1"/>
    <col min="6" max="6" width="15.7109375" style="10" customWidth="1"/>
    <col min="7" max="7" width="11.85546875" style="6" customWidth="1"/>
    <col min="8" max="8" width="12.28515625" style="6" customWidth="1"/>
    <col min="9" max="9" width="13.5703125" style="6" customWidth="1"/>
    <col min="10" max="10" width="12.7109375" style="6" customWidth="1"/>
    <col min="11" max="11" width="13.7109375" style="6" customWidth="1"/>
    <col min="12" max="16384" width="11.42578125" style="6"/>
  </cols>
  <sheetData>
    <row r="1" spans="1:11" s="1" customFormat="1" ht="18" x14ac:dyDescent="0.25">
      <c r="A1" s="34"/>
      <c r="B1" s="14"/>
      <c r="C1" s="13"/>
      <c r="D1" s="8"/>
      <c r="E1" s="5"/>
      <c r="F1" s="4"/>
      <c r="G1" s="8"/>
      <c r="H1" s="8"/>
    </row>
    <row r="2" spans="1:11" s="1" customFormat="1" ht="18" x14ac:dyDescent="0.25">
      <c r="A2" s="34" t="s">
        <v>27</v>
      </c>
      <c r="B2" s="31"/>
      <c r="C2" s="32"/>
      <c r="D2" s="4"/>
      <c r="E2" s="5"/>
      <c r="F2" s="4"/>
      <c r="G2" s="8"/>
      <c r="H2" s="8"/>
    </row>
    <row r="3" spans="1:11" s="1" customFormat="1" ht="20.100000000000001" customHeight="1" x14ac:dyDescent="0.25">
      <c r="A3" s="34" t="s">
        <v>28</v>
      </c>
      <c r="B3" s="31"/>
      <c r="C3" s="32"/>
      <c r="D3" s="49" t="s">
        <v>29</v>
      </c>
      <c r="E3" s="50"/>
      <c r="F3" s="50"/>
      <c r="G3" s="50"/>
      <c r="H3" s="50"/>
    </row>
    <row r="4" spans="1:11" ht="20.100000000000001" customHeight="1" x14ac:dyDescent="0.2">
      <c r="A4" s="2"/>
    </row>
    <row r="5" spans="1:11" ht="63" x14ac:dyDescent="0.2">
      <c r="A5" s="18" t="s">
        <v>0</v>
      </c>
      <c r="B5" s="19" t="s">
        <v>1</v>
      </c>
      <c r="C5" s="19" t="s">
        <v>8</v>
      </c>
      <c r="D5" s="20" t="s">
        <v>2</v>
      </c>
      <c r="E5" s="19" t="s">
        <v>3</v>
      </c>
      <c r="F5" s="15" t="s">
        <v>21</v>
      </c>
      <c r="G5" s="15" t="s">
        <v>22</v>
      </c>
      <c r="H5" s="15" t="s">
        <v>23</v>
      </c>
      <c r="I5" s="15" t="s">
        <v>26</v>
      </c>
      <c r="J5" s="15" t="s">
        <v>24</v>
      </c>
      <c r="K5" s="15" t="s">
        <v>25</v>
      </c>
    </row>
    <row r="6" spans="1:11" ht="30" customHeight="1" x14ac:dyDescent="0.2">
      <c r="A6" s="47" t="s">
        <v>12</v>
      </c>
      <c r="B6" s="35" t="s">
        <v>30</v>
      </c>
      <c r="C6" s="37" t="s">
        <v>11</v>
      </c>
      <c r="D6" s="44">
        <v>8.35</v>
      </c>
      <c r="E6" s="44">
        <v>1</v>
      </c>
      <c r="F6" s="44">
        <f t="shared" ref="F6:F37" si="0">SUM(I6/60)</f>
        <v>0</v>
      </c>
      <c r="G6" s="44">
        <f t="shared" ref="G6:G37" si="1">SUM(D6*E6)*4.33</f>
        <v>36.155499999999996</v>
      </c>
      <c r="H6" s="44" t="e">
        <f t="shared" ref="H6:H37" si="2">SUM(G6/F6)/60</f>
        <v>#DIV/0!</v>
      </c>
      <c r="I6" s="45"/>
      <c r="J6" s="45"/>
      <c r="K6" s="46">
        <f t="shared" ref="K6:K37" si="3">SUM(G6*J6)</f>
        <v>0</v>
      </c>
    </row>
    <row r="7" spans="1:11" ht="30" customHeight="1" x14ac:dyDescent="0.2">
      <c r="A7" s="47"/>
      <c r="B7" s="35" t="s">
        <v>31</v>
      </c>
      <c r="C7" s="37" t="s">
        <v>11</v>
      </c>
      <c r="D7" s="44">
        <v>8.35</v>
      </c>
      <c r="E7" s="44">
        <v>4</v>
      </c>
      <c r="F7" s="44">
        <f t="shared" si="0"/>
        <v>0</v>
      </c>
      <c r="G7" s="44">
        <f t="shared" si="1"/>
        <v>144.62199999999999</v>
      </c>
      <c r="H7" s="44" t="e">
        <f t="shared" si="2"/>
        <v>#DIV/0!</v>
      </c>
      <c r="I7" s="45"/>
      <c r="J7" s="45"/>
      <c r="K7" s="46">
        <f t="shared" si="3"/>
        <v>0</v>
      </c>
    </row>
    <row r="8" spans="1:11" ht="30" customHeight="1" x14ac:dyDescent="0.2">
      <c r="A8" s="47"/>
      <c r="B8" s="35" t="s">
        <v>32</v>
      </c>
      <c r="C8" s="37" t="s">
        <v>11</v>
      </c>
      <c r="D8" s="44">
        <v>8.35</v>
      </c>
      <c r="E8" s="44">
        <v>2</v>
      </c>
      <c r="F8" s="44">
        <f t="shared" si="0"/>
        <v>0</v>
      </c>
      <c r="G8" s="44">
        <f t="shared" si="1"/>
        <v>72.310999999999993</v>
      </c>
      <c r="H8" s="44" t="e">
        <f t="shared" si="2"/>
        <v>#DIV/0!</v>
      </c>
      <c r="I8" s="45"/>
      <c r="J8" s="45"/>
      <c r="K8" s="46">
        <f t="shared" si="3"/>
        <v>0</v>
      </c>
    </row>
    <row r="9" spans="1:11" ht="30" customHeight="1" x14ac:dyDescent="0.2">
      <c r="A9" s="47"/>
      <c r="B9" s="35" t="s">
        <v>33</v>
      </c>
      <c r="C9" s="37" t="s">
        <v>11</v>
      </c>
      <c r="D9" s="44">
        <v>8.35</v>
      </c>
      <c r="E9" s="44">
        <v>3</v>
      </c>
      <c r="F9" s="44">
        <f t="shared" si="0"/>
        <v>0</v>
      </c>
      <c r="G9" s="44">
        <f t="shared" si="1"/>
        <v>108.4665</v>
      </c>
      <c r="H9" s="44" t="e">
        <f t="shared" si="2"/>
        <v>#DIV/0!</v>
      </c>
      <c r="I9" s="45"/>
      <c r="J9" s="45"/>
      <c r="K9" s="46">
        <f t="shared" si="3"/>
        <v>0</v>
      </c>
    </row>
    <row r="10" spans="1:11" ht="30" customHeight="1" x14ac:dyDescent="0.2">
      <c r="A10" s="48">
        <v>2</v>
      </c>
      <c r="B10" s="35" t="s">
        <v>34</v>
      </c>
      <c r="C10" s="37" t="s">
        <v>11</v>
      </c>
      <c r="D10" s="44">
        <v>132.46</v>
      </c>
      <c r="E10" s="44">
        <v>1</v>
      </c>
      <c r="F10" s="44">
        <f t="shared" si="0"/>
        <v>0</v>
      </c>
      <c r="G10" s="44">
        <f t="shared" si="1"/>
        <v>573.55180000000007</v>
      </c>
      <c r="H10" s="44" t="e">
        <f t="shared" si="2"/>
        <v>#DIV/0!</v>
      </c>
      <c r="I10" s="45"/>
      <c r="J10" s="45"/>
      <c r="K10" s="46">
        <f t="shared" si="3"/>
        <v>0</v>
      </c>
    </row>
    <row r="11" spans="1:11" ht="30" customHeight="1" x14ac:dyDescent="0.2">
      <c r="A11" s="47"/>
      <c r="B11" s="35" t="s">
        <v>35</v>
      </c>
      <c r="C11" s="37" t="s">
        <v>11</v>
      </c>
      <c r="D11" s="44">
        <v>132.46</v>
      </c>
      <c r="E11" s="44">
        <v>4</v>
      </c>
      <c r="F11" s="44">
        <f t="shared" si="0"/>
        <v>0</v>
      </c>
      <c r="G11" s="44">
        <f t="shared" si="1"/>
        <v>2294.2072000000003</v>
      </c>
      <c r="H11" s="44" t="e">
        <f t="shared" si="2"/>
        <v>#DIV/0!</v>
      </c>
      <c r="I11" s="45"/>
      <c r="J11" s="45"/>
      <c r="K11" s="46">
        <f t="shared" si="3"/>
        <v>0</v>
      </c>
    </row>
    <row r="12" spans="1:11" ht="30" customHeight="1" x14ac:dyDescent="0.2">
      <c r="A12" s="47"/>
      <c r="B12" s="35" t="s">
        <v>36</v>
      </c>
      <c r="C12" s="37" t="s">
        <v>11</v>
      </c>
      <c r="D12" s="44">
        <v>132.46</v>
      </c>
      <c r="E12" s="44">
        <v>2</v>
      </c>
      <c r="F12" s="44">
        <f t="shared" si="0"/>
        <v>0</v>
      </c>
      <c r="G12" s="44">
        <f t="shared" si="1"/>
        <v>1147.1036000000001</v>
      </c>
      <c r="H12" s="44" t="e">
        <f t="shared" si="2"/>
        <v>#DIV/0!</v>
      </c>
      <c r="I12" s="45"/>
      <c r="J12" s="45"/>
      <c r="K12" s="46">
        <f t="shared" si="3"/>
        <v>0</v>
      </c>
    </row>
    <row r="13" spans="1:11" ht="30" customHeight="1" x14ac:dyDescent="0.2">
      <c r="A13" s="47"/>
      <c r="B13" s="35" t="s">
        <v>37</v>
      </c>
      <c r="C13" s="37" t="s">
        <v>11</v>
      </c>
      <c r="D13" s="44">
        <v>132.46</v>
      </c>
      <c r="E13" s="44">
        <v>3</v>
      </c>
      <c r="F13" s="44">
        <f t="shared" si="0"/>
        <v>0</v>
      </c>
      <c r="G13" s="44">
        <f t="shared" si="1"/>
        <v>1720.6554000000001</v>
      </c>
      <c r="H13" s="44" t="e">
        <f t="shared" si="2"/>
        <v>#DIV/0!</v>
      </c>
      <c r="I13" s="45"/>
      <c r="J13" s="45"/>
      <c r="K13" s="46">
        <f t="shared" si="3"/>
        <v>0</v>
      </c>
    </row>
    <row r="14" spans="1:11" ht="30" customHeight="1" x14ac:dyDescent="0.2">
      <c r="A14" s="48">
        <v>3</v>
      </c>
      <c r="B14" s="35" t="s">
        <v>38</v>
      </c>
      <c r="C14" s="37" t="s">
        <v>11</v>
      </c>
      <c r="D14" s="44">
        <v>8.0500000000000007</v>
      </c>
      <c r="E14" s="44">
        <v>1</v>
      </c>
      <c r="F14" s="44">
        <f t="shared" si="0"/>
        <v>0</v>
      </c>
      <c r="G14" s="44">
        <f t="shared" si="1"/>
        <v>34.856500000000004</v>
      </c>
      <c r="H14" s="44" t="e">
        <f t="shared" si="2"/>
        <v>#DIV/0!</v>
      </c>
      <c r="I14" s="45"/>
      <c r="J14" s="45"/>
      <c r="K14" s="46">
        <f t="shared" si="3"/>
        <v>0</v>
      </c>
    </row>
    <row r="15" spans="1:11" ht="30" customHeight="1" x14ac:dyDescent="0.2">
      <c r="A15" s="48">
        <v>4</v>
      </c>
      <c r="B15" s="35" t="s">
        <v>39</v>
      </c>
      <c r="C15" s="37" t="s">
        <v>80</v>
      </c>
      <c r="D15" s="44">
        <v>14.24</v>
      </c>
      <c r="E15" s="44">
        <v>1</v>
      </c>
      <c r="F15" s="44">
        <f t="shared" si="0"/>
        <v>0</v>
      </c>
      <c r="G15" s="44">
        <f t="shared" si="1"/>
        <v>61.659199999999998</v>
      </c>
      <c r="H15" s="44" t="e">
        <f t="shared" si="2"/>
        <v>#DIV/0!</v>
      </c>
      <c r="I15" s="45"/>
      <c r="J15" s="45"/>
      <c r="K15" s="46">
        <f t="shared" si="3"/>
        <v>0</v>
      </c>
    </row>
    <row r="16" spans="1:11" ht="30" customHeight="1" x14ac:dyDescent="0.2">
      <c r="A16" s="48">
        <v>5</v>
      </c>
      <c r="B16" s="35" t="s">
        <v>40</v>
      </c>
      <c r="C16" s="37" t="s">
        <v>81</v>
      </c>
      <c r="D16" s="44">
        <v>25.42</v>
      </c>
      <c r="E16" s="44">
        <v>1</v>
      </c>
      <c r="F16" s="44">
        <f t="shared" si="0"/>
        <v>0</v>
      </c>
      <c r="G16" s="44">
        <f t="shared" si="1"/>
        <v>110.0686</v>
      </c>
      <c r="H16" s="44" t="e">
        <f t="shared" si="2"/>
        <v>#DIV/0!</v>
      </c>
      <c r="I16" s="45"/>
      <c r="J16" s="45"/>
      <c r="K16" s="46">
        <f t="shared" si="3"/>
        <v>0</v>
      </c>
    </row>
    <row r="17" spans="1:11" ht="30" customHeight="1" x14ac:dyDescent="0.2">
      <c r="A17" s="48"/>
      <c r="B17" s="35" t="s">
        <v>41</v>
      </c>
      <c r="C17" s="37" t="s">
        <v>81</v>
      </c>
      <c r="D17" s="44">
        <v>25.42</v>
      </c>
      <c r="E17" s="44">
        <v>4</v>
      </c>
      <c r="F17" s="44">
        <f t="shared" si="0"/>
        <v>0</v>
      </c>
      <c r="G17" s="44">
        <f t="shared" si="1"/>
        <v>440.27440000000001</v>
      </c>
      <c r="H17" s="44" t="e">
        <f t="shared" si="2"/>
        <v>#DIV/0!</v>
      </c>
      <c r="I17" s="45"/>
      <c r="J17" s="45"/>
      <c r="K17" s="46">
        <f t="shared" si="3"/>
        <v>0</v>
      </c>
    </row>
    <row r="18" spans="1:11" ht="30" customHeight="1" x14ac:dyDescent="0.2">
      <c r="A18" s="48"/>
      <c r="B18" s="35" t="s">
        <v>42</v>
      </c>
      <c r="C18" s="37" t="s">
        <v>81</v>
      </c>
      <c r="D18" s="44">
        <v>25.42</v>
      </c>
      <c r="E18" s="44">
        <v>2</v>
      </c>
      <c r="F18" s="44">
        <f t="shared" si="0"/>
        <v>0</v>
      </c>
      <c r="G18" s="44">
        <f t="shared" si="1"/>
        <v>220.13720000000001</v>
      </c>
      <c r="H18" s="44" t="e">
        <f t="shared" si="2"/>
        <v>#DIV/0!</v>
      </c>
      <c r="I18" s="45"/>
      <c r="J18" s="45"/>
      <c r="K18" s="46">
        <f t="shared" si="3"/>
        <v>0</v>
      </c>
    </row>
    <row r="19" spans="1:11" ht="30" customHeight="1" x14ac:dyDescent="0.2">
      <c r="A19" s="48"/>
      <c r="B19" s="35" t="s">
        <v>43</v>
      </c>
      <c r="C19" s="37" t="s">
        <v>81</v>
      </c>
      <c r="D19" s="44">
        <v>25.42</v>
      </c>
      <c r="E19" s="44">
        <v>3</v>
      </c>
      <c r="F19" s="44">
        <f t="shared" si="0"/>
        <v>0</v>
      </c>
      <c r="G19" s="44">
        <f t="shared" si="1"/>
        <v>330.20580000000001</v>
      </c>
      <c r="H19" s="44" t="e">
        <f t="shared" si="2"/>
        <v>#DIV/0!</v>
      </c>
      <c r="I19" s="45"/>
      <c r="J19" s="45"/>
      <c r="K19" s="46">
        <f t="shared" si="3"/>
        <v>0</v>
      </c>
    </row>
    <row r="20" spans="1:11" ht="30" customHeight="1" x14ac:dyDescent="0.2">
      <c r="A20" s="48">
        <v>6</v>
      </c>
      <c r="B20" s="35" t="s">
        <v>44</v>
      </c>
      <c r="C20" s="37" t="s">
        <v>11</v>
      </c>
      <c r="D20" s="44">
        <v>22.3</v>
      </c>
      <c r="E20" s="44">
        <v>1</v>
      </c>
      <c r="F20" s="44">
        <f t="shared" si="0"/>
        <v>0</v>
      </c>
      <c r="G20" s="44">
        <f t="shared" si="1"/>
        <v>96.559000000000012</v>
      </c>
      <c r="H20" s="44" t="e">
        <f t="shared" si="2"/>
        <v>#DIV/0!</v>
      </c>
      <c r="I20" s="45"/>
      <c r="J20" s="45"/>
      <c r="K20" s="46">
        <f t="shared" si="3"/>
        <v>0</v>
      </c>
    </row>
    <row r="21" spans="1:11" ht="30" customHeight="1" x14ac:dyDescent="0.2">
      <c r="A21" s="48"/>
      <c r="B21" s="35" t="s">
        <v>45</v>
      </c>
      <c r="C21" s="37" t="s">
        <v>11</v>
      </c>
      <c r="D21" s="44">
        <v>22.3</v>
      </c>
      <c r="E21" s="44">
        <v>4</v>
      </c>
      <c r="F21" s="44">
        <f t="shared" si="0"/>
        <v>0</v>
      </c>
      <c r="G21" s="44">
        <f t="shared" si="1"/>
        <v>386.23600000000005</v>
      </c>
      <c r="H21" s="44" t="e">
        <f t="shared" si="2"/>
        <v>#DIV/0!</v>
      </c>
      <c r="I21" s="45"/>
      <c r="J21" s="45"/>
      <c r="K21" s="46">
        <f t="shared" si="3"/>
        <v>0</v>
      </c>
    </row>
    <row r="22" spans="1:11" ht="30" customHeight="1" x14ac:dyDescent="0.2">
      <c r="A22" s="48"/>
      <c r="B22" s="35" t="s">
        <v>46</v>
      </c>
      <c r="C22" s="37" t="s">
        <v>11</v>
      </c>
      <c r="D22" s="44">
        <v>22.3</v>
      </c>
      <c r="E22" s="44">
        <v>2</v>
      </c>
      <c r="F22" s="44">
        <f t="shared" si="0"/>
        <v>0</v>
      </c>
      <c r="G22" s="44">
        <f t="shared" si="1"/>
        <v>193.11800000000002</v>
      </c>
      <c r="H22" s="44" t="e">
        <f t="shared" si="2"/>
        <v>#DIV/0!</v>
      </c>
      <c r="I22" s="45"/>
      <c r="J22" s="45"/>
      <c r="K22" s="46">
        <f t="shared" si="3"/>
        <v>0</v>
      </c>
    </row>
    <row r="23" spans="1:11" ht="30" customHeight="1" x14ac:dyDescent="0.2">
      <c r="A23" s="48"/>
      <c r="B23" s="35" t="s">
        <v>47</v>
      </c>
      <c r="C23" s="37" t="s">
        <v>11</v>
      </c>
      <c r="D23" s="44">
        <v>22.3</v>
      </c>
      <c r="E23" s="44">
        <v>3</v>
      </c>
      <c r="F23" s="44">
        <f t="shared" si="0"/>
        <v>0</v>
      </c>
      <c r="G23" s="44">
        <f t="shared" si="1"/>
        <v>289.67700000000002</v>
      </c>
      <c r="H23" s="44" t="e">
        <f t="shared" si="2"/>
        <v>#DIV/0!</v>
      </c>
      <c r="I23" s="45"/>
      <c r="J23" s="45"/>
      <c r="K23" s="46">
        <f t="shared" si="3"/>
        <v>0</v>
      </c>
    </row>
    <row r="24" spans="1:11" ht="30" customHeight="1" x14ac:dyDescent="0.2">
      <c r="A24" s="48">
        <v>7</v>
      </c>
      <c r="B24" s="36" t="s">
        <v>48</v>
      </c>
      <c r="C24" s="38" t="s">
        <v>11</v>
      </c>
      <c r="D24" s="44">
        <v>489.1</v>
      </c>
      <c r="E24" s="44">
        <v>1</v>
      </c>
      <c r="F24" s="44">
        <f t="shared" si="0"/>
        <v>0</v>
      </c>
      <c r="G24" s="44">
        <f t="shared" si="1"/>
        <v>2117.8030000000003</v>
      </c>
      <c r="H24" s="44" t="e">
        <f t="shared" si="2"/>
        <v>#DIV/0!</v>
      </c>
      <c r="I24" s="45"/>
      <c r="J24" s="45"/>
      <c r="K24" s="46">
        <f t="shared" si="3"/>
        <v>0</v>
      </c>
    </row>
    <row r="25" spans="1:11" ht="30" customHeight="1" x14ac:dyDescent="0.2">
      <c r="A25" s="48"/>
      <c r="B25" s="36" t="s">
        <v>49</v>
      </c>
      <c r="C25" s="38" t="s">
        <v>11</v>
      </c>
      <c r="D25" s="44">
        <v>489.1</v>
      </c>
      <c r="E25" s="44">
        <v>4</v>
      </c>
      <c r="F25" s="44">
        <f t="shared" si="0"/>
        <v>0</v>
      </c>
      <c r="G25" s="44">
        <f t="shared" si="1"/>
        <v>8471.2120000000014</v>
      </c>
      <c r="H25" s="44" t="e">
        <f t="shared" si="2"/>
        <v>#DIV/0!</v>
      </c>
      <c r="I25" s="45"/>
      <c r="J25" s="45"/>
      <c r="K25" s="46">
        <f t="shared" si="3"/>
        <v>0</v>
      </c>
    </row>
    <row r="26" spans="1:11" ht="30" customHeight="1" x14ac:dyDescent="0.2">
      <c r="A26" s="48"/>
      <c r="B26" s="36" t="s">
        <v>50</v>
      </c>
      <c r="C26" s="38" t="s">
        <v>11</v>
      </c>
      <c r="D26" s="44">
        <v>489.1</v>
      </c>
      <c r="E26" s="44">
        <v>2</v>
      </c>
      <c r="F26" s="44">
        <f t="shared" si="0"/>
        <v>0</v>
      </c>
      <c r="G26" s="44">
        <f t="shared" si="1"/>
        <v>4235.6060000000007</v>
      </c>
      <c r="H26" s="44" t="e">
        <f t="shared" si="2"/>
        <v>#DIV/0!</v>
      </c>
      <c r="I26" s="45"/>
      <c r="J26" s="45"/>
      <c r="K26" s="46">
        <f t="shared" si="3"/>
        <v>0</v>
      </c>
    </row>
    <row r="27" spans="1:11" ht="30" customHeight="1" x14ac:dyDescent="0.2">
      <c r="A27" s="48"/>
      <c r="B27" s="36" t="s">
        <v>51</v>
      </c>
      <c r="C27" s="38" t="s">
        <v>11</v>
      </c>
      <c r="D27" s="44">
        <v>489.1</v>
      </c>
      <c r="E27" s="44">
        <v>3</v>
      </c>
      <c r="F27" s="44">
        <f t="shared" si="0"/>
        <v>0</v>
      </c>
      <c r="G27" s="44">
        <f t="shared" si="1"/>
        <v>6353.4090000000006</v>
      </c>
      <c r="H27" s="44" t="e">
        <f t="shared" si="2"/>
        <v>#DIV/0!</v>
      </c>
      <c r="I27" s="45"/>
      <c r="J27" s="45"/>
      <c r="K27" s="46">
        <f t="shared" si="3"/>
        <v>0</v>
      </c>
    </row>
    <row r="28" spans="1:11" ht="30" customHeight="1" x14ac:dyDescent="0.2">
      <c r="A28" s="48">
        <v>8</v>
      </c>
      <c r="B28" s="36" t="s">
        <v>52</v>
      </c>
      <c r="C28" s="38" t="s">
        <v>11</v>
      </c>
      <c r="D28" s="44">
        <v>380.7</v>
      </c>
      <c r="E28" s="44">
        <v>1</v>
      </c>
      <c r="F28" s="44">
        <f t="shared" si="0"/>
        <v>0</v>
      </c>
      <c r="G28" s="44">
        <f t="shared" si="1"/>
        <v>1648.431</v>
      </c>
      <c r="H28" s="44" t="e">
        <f t="shared" si="2"/>
        <v>#DIV/0!</v>
      </c>
      <c r="I28" s="45"/>
      <c r="J28" s="45"/>
      <c r="K28" s="46">
        <f t="shared" si="3"/>
        <v>0</v>
      </c>
    </row>
    <row r="29" spans="1:11" ht="30" customHeight="1" x14ac:dyDescent="0.2">
      <c r="A29" s="48"/>
      <c r="B29" s="36" t="s">
        <v>53</v>
      </c>
      <c r="C29" s="38" t="s">
        <v>11</v>
      </c>
      <c r="D29" s="44">
        <v>380.7</v>
      </c>
      <c r="E29" s="44">
        <v>4</v>
      </c>
      <c r="F29" s="44">
        <f t="shared" si="0"/>
        <v>0</v>
      </c>
      <c r="G29" s="44">
        <f t="shared" si="1"/>
        <v>6593.7240000000002</v>
      </c>
      <c r="H29" s="44" t="e">
        <f t="shared" si="2"/>
        <v>#DIV/0!</v>
      </c>
      <c r="I29" s="45"/>
      <c r="J29" s="45"/>
      <c r="K29" s="46">
        <f t="shared" si="3"/>
        <v>0</v>
      </c>
    </row>
    <row r="30" spans="1:11" ht="30" customHeight="1" x14ac:dyDescent="0.2">
      <c r="A30" s="48"/>
      <c r="B30" s="36" t="s">
        <v>54</v>
      </c>
      <c r="C30" s="38" t="s">
        <v>11</v>
      </c>
      <c r="D30" s="44">
        <v>380.7</v>
      </c>
      <c r="E30" s="44">
        <v>2</v>
      </c>
      <c r="F30" s="44">
        <f t="shared" si="0"/>
        <v>0</v>
      </c>
      <c r="G30" s="44">
        <f t="shared" si="1"/>
        <v>3296.8620000000001</v>
      </c>
      <c r="H30" s="44" t="e">
        <f t="shared" si="2"/>
        <v>#DIV/0!</v>
      </c>
      <c r="I30" s="45"/>
      <c r="J30" s="45"/>
      <c r="K30" s="46">
        <f t="shared" si="3"/>
        <v>0</v>
      </c>
    </row>
    <row r="31" spans="1:11" ht="30" customHeight="1" x14ac:dyDescent="0.2">
      <c r="A31" s="48"/>
      <c r="B31" s="36" t="s">
        <v>55</v>
      </c>
      <c r="C31" s="38" t="s">
        <v>11</v>
      </c>
      <c r="D31" s="44">
        <v>380.7</v>
      </c>
      <c r="E31" s="44">
        <v>3</v>
      </c>
      <c r="F31" s="44">
        <f t="shared" si="0"/>
        <v>0</v>
      </c>
      <c r="G31" s="44">
        <f t="shared" si="1"/>
        <v>4945.2929999999997</v>
      </c>
      <c r="H31" s="44" t="e">
        <f t="shared" si="2"/>
        <v>#DIV/0!</v>
      </c>
      <c r="I31" s="45"/>
      <c r="J31" s="45"/>
      <c r="K31" s="46">
        <f t="shared" si="3"/>
        <v>0</v>
      </c>
    </row>
    <row r="32" spans="1:11" ht="30" customHeight="1" x14ac:dyDescent="0.2">
      <c r="A32" s="48">
        <v>9</v>
      </c>
      <c r="B32" s="35" t="s">
        <v>56</v>
      </c>
      <c r="C32" s="37" t="s">
        <v>82</v>
      </c>
      <c r="D32" s="44">
        <v>36.35</v>
      </c>
      <c r="E32" s="44">
        <v>5</v>
      </c>
      <c r="F32" s="44">
        <f t="shared" si="0"/>
        <v>0</v>
      </c>
      <c r="G32" s="44">
        <f t="shared" si="1"/>
        <v>786.97749999999996</v>
      </c>
      <c r="H32" s="44" t="e">
        <f t="shared" si="2"/>
        <v>#DIV/0!</v>
      </c>
      <c r="I32" s="45"/>
      <c r="J32" s="45"/>
      <c r="K32" s="46">
        <f t="shared" si="3"/>
        <v>0</v>
      </c>
    </row>
    <row r="33" spans="1:11" ht="30" customHeight="1" x14ac:dyDescent="0.2">
      <c r="A33" s="48">
        <v>10</v>
      </c>
      <c r="B33" s="35" t="s">
        <v>57</v>
      </c>
      <c r="C33" s="37" t="s">
        <v>82</v>
      </c>
      <c r="D33" s="44">
        <v>36.090000000000003</v>
      </c>
      <c r="E33" s="44">
        <v>5</v>
      </c>
      <c r="F33" s="44">
        <f t="shared" si="0"/>
        <v>0</v>
      </c>
      <c r="G33" s="44">
        <f t="shared" si="1"/>
        <v>781.34850000000006</v>
      </c>
      <c r="H33" s="44" t="e">
        <f t="shared" si="2"/>
        <v>#DIV/0!</v>
      </c>
      <c r="I33" s="45"/>
      <c r="J33" s="45"/>
      <c r="K33" s="46">
        <f t="shared" si="3"/>
        <v>0</v>
      </c>
    </row>
    <row r="34" spans="1:11" ht="30" customHeight="1" x14ac:dyDescent="0.2">
      <c r="A34" s="48">
        <v>11</v>
      </c>
      <c r="B34" s="35" t="s">
        <v>58</v>
      </c>
      <c r="C34" s="37" t="s">
        <v>10</v>
      </c>
      <c r="D34" s="44">
        <v>25.7</v>
      </c>
      <c r="E34" s="44">
        <v>1</v>
      </c>
      <c r="F34" s="44">
        <f t="shared" si="0"/>
        <v>0</v>
      </c>
      <c r="G34" s="44">
        <f t="shared" si="1"/>
        <v>111.28099999999999</v>
      </c>
      <c r="H34" s="44" t="e">
        <f t="shared" si="2"/>
        <v>#DIV/0!</v>
      </c>
      <c r="I34" s="45"/>
      <c r="J34" s="45"/>
      <c r="K34" s="46">
        <f t="shared" si="3"/>
        <v>0</v>
      </c>
    </row>
    <row r="35" spans="1:11" ht="30" customHeight="1" x14ac:dyDescent="0.2">
      <c r="A35" s="48"/>
      <c r="B35" s="35" t="s">
        <v>59</v>
      </c>
      <c r="C35" s="37" t="s">
        <v>10</v>
      </c>
      <c r="D35" s="44">
        <v>25.7</v>
      </c>
      <c r="E35" s="44">
        <v>4</v>
      </c>
      <c r="F35" s="44">
        <f t="shared" si="0"/>
        <v>0</v>
      </c>
      <c r="G35" s="44">
        <f t="shared" si="1"/>
        <v>445.12399999999997</v>
      </c>
      <c r="H35" s="44" t="e">
        <f t="shared" si="2"/>
        <v>#DIV/0!</v>
      </c>
      <c r="I35" s="45"/>
      <c r="J35" s="45"/>
      <c r="K35" s="46">
        <f t="shared" si="3"/>
        <v>0</v>
      </c>
    </row>
    <row r="36" spans="1:11" ht="30" customHeight="1" x14ac:dyDescent="0.2">
      <c r="A36" s="48"/>
      <c r="B36" s="35" t="s">
        <v>60</v>
      </c>
      <c r="C36" s="37" t="s">
        <v>10</v>
      </c>
      <c r="D36" s="44">
        <v>25.7</v>
      </c>
      <c r="E36" s="44">
        <v>2</v>
      </c>
      <c r="F36" s="44">
        <f t="shared" si="0"/>
        <v>0</v>
      </c>
      <c r="G36" s="44">
        <f t="shared" si="1"/>
        <v>222.56199999999998</v>
      </c>
      <c r="H36" s="44" t="e">
        <f t="shared" si="2"/>
        <v>#DIV/0!</v>
      </c>
      <c r="I36" s="45"/>
      <c r="J36" s="45"/>
      <c r="K36" s="46">
        <f t="shared" si="3"/>
        <v>0</v>
      </c>
    </row>
    <row r="37" spans="1:11" ht="30" customHeight="1" x14ac:dyDescent="0.2">
      <c r="A37" s="48"/>
      <c r="B37" s="35" t="s">
        <v>61</v>
      </c>
      <c r="C37" s="37" t="s">
        <v>10</v>
      </c>
      <c r="D37" s="44">
        <v>25.7</v>
      </c>
      <c r="E37" s="44">
        <v>3</v>
      </c>
      <c r="F37" s="44">
        <f t="shared" si="0"/>
        <v>0</v>
      </c>
      <c r="G37" s="44">
        <f t="shared" si="1"/>
        <v>333.84299999999996</v>
      </c>
      <c r="H37" s="44" t="e">
        <f t="shared" si="2"/>
        <v>#DIV/0!</v>
      </c>
      <c r="I37" s="45"/>
      <c r="J37" s="45"/>
      <c r="K37" s="46">
        <f t="shared" si="3"/>
        <v>0</v>
      </c>
    </row>
    <row r="38" spans="1:11" ht="30" customHeight="1" x14ac:dyDescent="0.2">
      <c r="A38" s="48">
        <v>12</v>
      </c>
      <c r="B38" s="36" t="s">
        <v>62</v>
      </c>
      <c r="C38" s="38" t="s">
        <v>11</v>
      </c>
      <c r="D38" s="44">
        <v>14.34</v>
      </c>
      <c r="E38" s="44">
        <v>1</v>
      </c>
      <c r="F38" s="44">
        <f t="shared" ref="F38:F55" si="4">SUM(I38/60)</f>
        <v>0</v>
      </c>
      <c r="G38" s="44">
        <f t="shared" ref="G38:G55" si="5">SUM(D38*E38)*4.33</f>
        <v>62.092199999999998</v>
      </c>
      <c r="H38" s="44" t="e">
        <f t="shared" ref="H38:H55" si="6">SUM(G38/F38)/60</f>
        <v>#DIV/0!</v>
      </c>
      <c r="I38" s="45"/>
      <c r="J38" s="45"/>
      <c r="K38" s="46">
        <f t="shared" ref="K38:K55" si="7">SUM(G38*J38)</f>
        <v>0</v>
      </c>
    </row>
    <row r="39" spans="1:11" ht="30" customHeight="1" x14ac:dyDescent="0.2">
      <c r="A39" s="48" t="s">
        <v>13</v>
      </c>
      <c r="B39" s="36" t="s">
        <v>63</v>
      </c>
      <c r="C39" s="38" t="s">
        <v>82</v>
      </c>
      <c r="D39" s="44">
        <v>41.22</v>
      </c>
      <c r="E39" s="44">
        <v>5</v>
      </c>
      <c r="F39" s="44">
        <f t="shared" si="4"/>
        <v>0</v>
      </c>
      <c r="G39" s="44">
        <f t="shared" si="5"/>
        <v>892.41300000000001</v>
      </c>
      <c r="H39" s="44" t="e">
        <f t="shared" si="6"/>
        <v>#DIV/0!</v>
      </c>
      <c r="I39" s="45"/>
      <c r="J39" s="45"/>
      <c r="K39" s="46">
        <f t="shared" si="7"/>
        <v>0</v>
      </c>
    </row>
    <row r="40" spans="1:11" ht="30" customHeight="1" x14ac:dyDescent="0.2">
      <c r="A40" s="48" t="s">
        <v>14</v>
      </c>
      <c r="B40" s="36" t="s">
        <v>64</v>
      </c>
      <c r="C40" s="37" t="s">
        <v>82</v>
      </c>
      <c r="D40" s="44">
        <v>75.41</v>
      </c>
      <c r="E40" s="44">
        <v>2</v>
      </c>
      <c r="F40" s="44">
        <f t="shared" si="4"/>
        <v>0</v>
      </c>
      <c r="G40" s="44">
        <f t="shared" si="5"/>
        <v>653.05060000000003</v>
      </c>
      <c r="H40" s="44" t="e">
        <f t="shared" si="6"/>
        <v>#DIV/0!</v>
      </c>
      <c r="I40" s="45"/>
      <c r="J40" s="45"/>
      <c r="K40" s="46">
        <f t="shared" si="7"/>
        <v>0</v>
      </c>
    </row>
    <row r="41" spans="1:11" ht="30" customHeight="1" x14ac:dyDescent="0.2">
      <c r="A41" s="48" t="s">
        <v>15</v>
      </c>
      <c r="B41" s="35" t="s">
        <v>65</v>
      </c>
      <c r="C41" s="37" t="s">
        <v>11</v>
      </c>
      <c r="D41" s="44">
        <v>37.75</v>
      </c>
      <c r="E41" s="44">
        <v>1</v>
      </c>
      <c r="F41" s="44">
        <f t="shared" si="4"/>
        <v>0</v>
      </c>
      <c r="G41" s="44">
        <f t="shared" si="5"/>
        <v>163.45750000000001</v>
      </c>
      <c r="H41" s="44" t="e">
        <f t="shared" si="6"/>
        <v>#DIV/0!</v>
      </c>
      <c r="I41" s="45"/>
      <c r="J41" s="45"/>
      <c r="K41" s="46">
        <f t="shared" si="7"/>
        <v>0</v>
      </c>
    </row>
    <row r="42" spans="1:11" ht="30" customHeight="1" x14ac:dyDescent="0.2">
      <c r="A42" s="48" t="s">
        <v>16</v>
      </c>
      <c r="B42" s="35" t="s">
        <v>66</v>
      </c>
      <c r="C42" s="37" t="s">
        <v>10</v>
      </c>
      <c r="D42" s="44">
        <v>189.48</v>
      </c>
      <c r="E42" s="44">
        <v>1</v>
      </c>
      <c r="F42" s="44">
        <f t="shared" si="4"/>
        <v>0</v>
      </c>
      <c r="G42" s="44">
        <f t="shared" si="5"/>
        <v>820.44839999999999</v>
      </c>
      <c r="H42" s="44" t="e">
        <f t="shared" si="6"/>
        <v>#DIV/0!</v>
      </c>
      <c r="I42" s="45"/>
      <c r="J42" s="45"/>
      <c r="K42" s="46">
        <f t="shared" si="7"/>
        <v>0</v>
      </c>
    </row>
    <row r="43" spans="1:11" ht="30" customHeight="1" x14ac:dyDescent="0.2">
      <c r="A43" s="48" t="s">
        <v>17</v>
      </c>
      <c r="B43" s="35" t="s">
        <v>67</v>
      </c>
      <c r="C43" s="37" t="s">
        <v>10</v>
      </c>
      <c r="D43" s="44">
        <v>6.46</v>
      </c>
      <c r="E43" s="44">
        <v>1</v>
      </c>
      <c r="F43" s="44">
        <f t="shared" si="4"/>
        <v>0</v>
      </c>
      <c r="G43" s="44">
        <f t="shared" si="5"/>
        <v>27.971800000000002</v>
      </c>
      <c r="H43" s="44" t="e">
        <f t="shared" si="6"/>
        <v>#DIV/0!</v>
      </c>
      <c r="I43" s="45"/>
      <c r="J43" s="45"/>
      <c r="K43" s="46">
        <f t="shared" si="7"/>
        <v>0</v>
      </c>
    </row>
    <row r="44" spans="1:11" ht="30" customHeight="1" x14ac:dyDescent="0.2">
      <c r="A44" s="48" t="s">
        <v>18</v>
      </c>
      <c r="B44" s="35" t="s">
        <v>68</v>
      </c>
      <c r="C44" s="37" t="s">
        <v>83</v>
      </c>
      <c r="D44" s="44">
        <v>49.05</v>
      </c>
      <c r="E44" s="44">
        <v>1</v>
      </c>
      <c r="F44" s="44">
        <f t="shared" si="4"/>
        <v>0</v>
      </c>
      <c r="G44" s="44">
        <f t="shared" si="5"/>
        <v>212.38649999999998</v>
      </c>
      <c r="H44" s="44" t="e">
        <f t="shared" si="6"/>
        <v>#DIV/0!</v>
      </c>
      <c r="I44" s="45"/>
      <c r="J44" s="45"/>
      <c r="K44" s="46">
        <f t="shared" si="7"/>
        <v>0</v>
      </c>
    </row>
    <row r="45" spans="1:11" ht="30" customHeight="1" x14ac:dyDescent="0.2">
      <c r="A45" s="48"/>
      <c r="B45" s="35" t="s">
        <v>69</v>
      </c>
      <c r="C45" s="37" t="s">
        <v>83</v>
      </c>
      <c r="D45" s="44">
        <v>49.05</v>
      </c>
      <c r="E45" s="44">
        <v>4</v>
      </c>
      <c r="F45" s="44">
        <f t="shared" si="4"/>
        <v>0</v>
      </c>
      <c r="G45" s="44">
        <f t="shared" si="5"/>
        <v>849.54599999999994</v>
      </c>
      <c r="H45" s="44" t="e">
        <f t="shared" si="6"/>
        <v>#DIV/0!</v>
      </c>
      <c r="I45" s="45"/>
      <c r="J45" s="45"/>
      <c r="K45" s="46">
        <f t="shared" si="7"/>
        <v>0</v>
      </c>
    </row>
    <row r="46" spans="1:11" ht="30" customHeight="1" x14ac:dyDescent="0.2">
      <c r="A46" s="48"/>
      <c r="B46" s="35" t="s">
        <v>70</v>
      </c>
      <c r="C46" s="37" t="s">
        <v>83</v>
      </c>
      <c r="D46" s="44">
        <v>49.05</v>
      </c>
      <c r="E46" s="44">
        <v>2</v>
      </c>
      <c r="F46" s="44">
        <f t="shared" si="4"/>
        <v>0</v>
      </c>
      <c r="G46" s="44">
        <f t="shared" si="5"/>
        <v>424.77299999999997</v>
      </c>
      <c r="H46" s="44" t="e">
        <f t="shared" si="6"/>
        <v>#DIV/0!</v>
      </c>
      <c r="I46" s="45"/>
      <c r="J46" s="45"/>
      <c r="K46" s="46">
        <f t="shared" si="7"/>
        <v>0</v>
      </c>
    </row>
    <row r="47" spans="1:11" ht="30" customHeight="1" x14ac:dyDescent="0.2">
      <c r="A47" s="48"/>
      <c r="B47" s="35" t="s">
        <v>71</v>
      </c>
      <c r="C47" s="37" t="s">
        <v>83</v>
      </c>
      <c r="D47" s="44">
        <v>49.05</v>
      </c>
      <c r="E47" s="44">
        <v>3</v>
      </c>
      <c r="F47" s="44">
        <f t="shared" si="4"/>
        <v>0</v>
      </c>
      <c r="G47" s="44">
        <f t="shared" si="5"/>
        <v>637.15949999999987</v>
      </c>
      <c r="H47" s="44" t="e">
        <f t="shared" si="6"/>
        <v>#DIV/0!</v>
      </c>
      <c r="I47" s="45"/>
      <c r="J47" s="45"/>
      <c r="K47" s="46">
        <f t="shared" si="7"/>
        <v>0</v>
      </c>
    </row>
    <row r="48" spans="1:11" ht="30" customHeight="1" x14ac:dyDescent="0.2">
      <c r="A48" s="48" t="s">
        <v>19</v>
      </c>
      <c r="B48" s="35" t="s">
        <v>72</v>
      </c>
      <c r="C48" s="37" t="s">
        <v>83</v>
      </c>
      <c r="D48" s="44">
        <v>165.9</v>
      </c>
      <c r="E48" s="44">
        <v>0.25</v>
      </c>
      <c r="F48" s="44">
        <f t="shared" si="4"/>
        <v>0</v>
      </c>
      <c r="G48" s="44">
        <f t="shared" si="5"/>
        <v>179.58674999999999</v>
      </c>
      <c r="H48" s="44" t="e">
        <f t="shared" si="6"/>
        <v>#DIV/0!</v>
      </c>
      <c r="I48" s="45"/>
      <c r="J48" s="45"/>
      <c r="K48" s="46">
        <f t="shared" si="7"/>
        <v>0</v>
      </c>
    </row>
    <row r="49" spans="1:11" ht="30" customHeight="1" x14ac:dyDescent="0.2">
      <c r="A49" s="48"/>
      <c r="B49" s="35" t="s">
        <v>73</v>
      </c>
      <c r="C49" s="37" t="s">
        <v>83</v>
      </c>
      <c r="D49" s="44">
        <v>165.9</v>
      </c>
      <c r="E49" s="44">
        <v>5</v>
      </c>
      <c r="F49" s="44">
        <f t="shared" si="4"/>
        <v>0</v>
      </c>
      <c r="G49" s="44">
        <f t="shared" si="5"/>
        <v>3591.7350000000001</v>
      </c>
      <c r="H49" s="44" t="e">
        <f t="shared" si="6"/>
        <v>#DIV/0!</v>
      </c>
      <c r="I49" s="45"/>
      <c r="J49" s="45"/>
      <c r="K49" s="46">
        <f t="shared" si="7"/>
        <v>0</v>
      </c>
    </row>
    <row r="50" spans="1:11" ht="30" customHeight="1" x14ac:dyDescent="0.2">
      <c r="A50" s="48"/>
      <c r="B50" s="35" t="s">
        <v>74</v>
      </c>
      <c r="C50" s="37" t="s">
        <v>83</v>
      </c>
      <c r="D50" s="44">
        <v>165.9</v>
      </c>
      <c r="E50" s="44">
        <v>2</v>
      </c>
      <c r="F50" s="44">
        <f t="shared" si="4"/>
        <v>0</v>
      </c>
      <c r="G50" s="44">
        <f t="shared" si="5"/>
        <v>1436.694</v>
      </c>
      <c r="H50" s="44" t="e">
        <f t="shared" si="6"/>
        <v>#DIV/0!</v>
      </c>
      <c r="I50" s="45"/>
      <c r="J50" s="45"/>
      <c r="K50" s="46">
        <f t="shared" si="7"/>
        <v>0</v>
      </c>
    </row>
    <row r="51" spans="1:11" ht="30" customHeight="1" x14ac:dyDescent="0.2">
      <c r="A51" s="48"/>
      <c r="B51" s="35" t="s">
        <v>75</v>
      </c>
      <c r="C51" s="37" t="s">
        <v>83</v>
      </c>
      <c r="D51" s="44">
        <v>165.9</v>
      </c>
      <c r="E51" s="44">
        <v>3</v>
      </c>
      <c r="F51" s="44">
        <f t="shared" si="4"/>
        <v>0</v>
      </c>
      <c r="G51" s="44">
        <f t="shared" si="5"/>
        <v>2155.0410000000002</v>
      </c>
      <c r="H51" s="44" t="e">
        <f t="shared" si="6"/>
        <v>#DIV/0!</v>
      </c>
      <c r="I51" s="45"/>
      <c r="J51" s="45"/>
      <c r="K51" s="46">
        <f t="shared" si="7"/>
        <v>0</v>
      </c>
    </row>
    <row r="52" spans="1:11" ht="30" customHeight="1" x14ac:dyDescent="0.2">
      <c r="A52" s="48" t="s">
        <v>20</v>
      </c>
      <c r="B52" s="35" t="s">
        <v>76</v>
      </c>
      <c r="C52" s="37" t="s">
        <v>83</v>
      </c>
      <c r="D52" s="44">
        <v>188.81</v>
      </c>
      <c r="E52" s="44">
        <v>0.25</v>
      </c>
      <c r="F52" s="44">
        <f t="shared" si="4"/>
        <v>0</v>
      </c>
      <c r="G52" s="44">
        <f t="shared" si="5"/>
        <v>204.38682500000002</v>
      </c>
      <c r="H52" s="44" t="e">
        <f t="shared" si="6"/>
        <v>#DIV/0!</v>
      </c>
      <c r="I52" s="45"/>
      <c r="J52" s="45"/>
      <c r="K52" s="46">
        <f t="shared" si="7"/>
        <v>0</v>
      </c>
    </row>
    <row r="53" spans="1:11" ht="30" customHeight="1" x14ac:dyDescent="0.2">
      <c r="A53" s="48"/>
      <c r="B53" s="35" t="s">
        <v>77</v>
      </c>
      <c r="C53" s="37" t="s">
        <v>83</v>
      </c>
      <c r="D53" s="44">
        <v>188.81</v>
      </c>
      <c r="E53" s="44">
        <v>5</v>
      </c>
      <c r="F53" s="44">
        <f t="shared" si="4"/>
        <v>0</v>
      </c>
      <c r="G53" s="44">
        <f t="shared" si="5"/>
        <v>4087.7365</v>
      </c>
      <c r="H53" s="44" t="e">
        <f t="shared" si="6"/>
        <v>#DIV/0!</v>
      </c>
      <c r="I53" s="45"/>
      <c r="J53" s="45"/>
      <c r="K53" s="46">
        <f t="shared" si="7"/>
        <v>0</v>
      </c>
    </row>
    <row r="54" spans="1:11" ht="30" customHeight="1" x14ac:dyDescent="0.2">
      <c r="A54" s="48"/>
      <c r="B54" s="35" t="s">
        <v>78</v>
      </c>
      <c r="C54" s="37" t="s">
        <v>83</v>
      </c>
      <c r="D54" s="44">
        <v>188.81</v>
      </c>
      <c r="E54" s="44">
        <v>2</v>
      </c>
      <c r="F54" s="44">
        <f t="shared" si="4"/>
        <v>0</v>
      </c>
      <c r="G54" s="44">
        <f t="shared" si="5"/>
        <v>1635.0946000000001</v>
      </c>
      <c r="H54" s="44" t="e">
        <f t="shared" si="6"/>
        <v>#DIV/0!</v>
      </c>
      <c r="I54" s="45"/>
      <c r="J54" s="45"/>
      <c r="K54" s="46">
        <f t="shared" si="7"/>
        <v>0</v>
      </c>
    </row>
    <row r="55" spans="1:11" ht="30" customHeight="1" x14ac:dyDescent="0.2">
      <c r="A55" s="48"/>
      <c r="B55" s="35" t="s">
        <v>79</v>
      </c>
      <c r="C55" s="37" t="s">
        <v>83</v>
      </c>
      <c r="D55" s="44">
        <v>188.81</v>
      </c>
      <c r="E55" s="44">
        <v>3</v>
      </c>
      <c r="F55" s="44">
        <f t="shared" si="4"/>
        <v>0</v>
      </c>
      <c r="G55" s="44">
        <f t="shared" si="5"/>
        <v>2452.6419000000005</v>
      </c>
      <c r="H55" s="44" t="e">
        <f t="shared" si="6"/>
        <v>#DIV/0!</v>
      </c>
      <c r="I55" s="45"/>
      <c r="J55" s="45"/>
      <c r="K55" s="46">
        <f t="shared" si="7"/>
        <v>0</v>
      </c>
    </row>
    <row r="56" spans="1:11" ht="30" customHeight="1" x14ac:dyDescent="0.2">
      <c r="A56" s="21"/>
      <c r="B56" s="26"/>
      <c r="C56" s="23"/>
      <c r="D56" s="25"/>
      <c r="E56" s="24"/>
      <c r="F56" s="16"/>
      <c r="G56" s="16"/>
      <c r="H56" s="16"/>
      <c r="I56" s="17"/>
      <c r="J56" s="17"/>
      <c r="K56" s="33"/>
    </row>
    <row r="57" spans="1:11" s="8" customFormat="1" ht="30" customHeight="1" x14ac:dyDescent="0.2">
      <c r="A57" s="38" t="s">
        <v>84</v>
      </c>
      <c r="B57" s="36"/>
      <c r="C57" s="38"/>
      <c r="D57" s="27"/>
      <c r="E57" s="22"/>
      <c r="F57" s="28"/>
      <c r="G57" s="29"/>
      <c r="H57" s="29"/>
      <c r="I57" s="30"/>
      <c r="J57" s="30"/>
      <c r="K57" s="30"/>
    </row>
    <row r="58" spans="1:11" s="8" customFormat="1" ht="30" customHeight="1" x14ac:dyDescent="0.2">
      <c r="A58" s="38" t="s">
        <v>9</v>
      </c>
      <c r="B58" s="39"/>
      <c r="C58" s="39"/>
      <c r="D58" s="30"/>
      <c r="E58" s="30"/>
      <c r="F58" s="29"/>
      <c r="G58" s="42">
        <f>K6+K7+K10+K11+K14+K15+K16+K17+K20+K21+K25+K24+K28+K29+K32+K33+K34+K35+K38+K39+K40+K41+K42+K43+K44+K45+K48+K49+K52+K53</f>
        <v>0</v>
      </c>
      <c r="H58" s="43" t="s">
        <v>4</v>
      </c>
      <c r="I58" s="30"/>
      <c r="J58" s="30"/>
      <c r="K58" s="30"/>
    </row>
    <row r="59" spans="1:11" s="8" customFormat="1" ht="30" customHeight="1" x14ac:dyDescent="0.2">
      <c r="A59" s="38" t="s">
        <v>5</v>
      </c>
      <c r="B59" s="36"/>
      <c r="C59" s="38"/>
      <c r="D59" s="38"/>
      <c r="E59" s="40"/>
      <c r="F59" s="41"/>
      <c r="G59" s="42" t="e">
        <f>SUM(G58/G60)</f>
        <v>#DIV/0!</v>
      </c>
      <c r="H59" s="43" t="s">
        <v>4</v>
      </c>
      <c r="I59" s="30"/>
      <c r="J59" s="30"/>
      <c r="K59" s="30"/>
    </row>
    <row r="60" spans="1:11" s="8" customFormat="1" ht="30" customHeight="1" x14ac:dyDescent="0.2">
      <c r="A60" s="38" t="s">
        <v>6</v>
      </c>
      <c r="B60" s="36"/>
      <c r="C60" s="38"/>
      <c r="D60" s="38"/>
      <c r="E60" s="40"/>
      <c r="F60" s="41"/>
      <c r="G60" s="42" t="e">
        <f>H6+H7+H10+H11+H14+H15+H16+H17+H20+H21+H24+H25+H28+H29+H32+H33+H34+H35+H38+H39+H40+H41+H42+H43+H44+H45+H48+H49+H52+H53</f>
        <v>#DIV/0!</v>
      </c>
      <c r="H60" s="43" t="s">
        <v>7</v>
      </c>
      <c r="I60" s="30"/>
      <c r="J60" s="30"/>
      <c r="K60" s="30"/>
    </row>
    <row r="61" spans="1:11" s="8" customFormat="1" ht="30" customHeight="1" x14ac:dyDescent="0.2">
      <c r="A61" s="7"/>
      <c r="B61" s="3"/>
      <c r="C61" s="5"/>
      <c r="D61" s="4"/>
      <c r="E61" s="5"/>
      <c r="F61" s="11"/>
      <c r="G61" s="12"/>
      <c r="H61" s="12"/>
    </row>
    <row r="62" spans="1:11" s="8" customFormat="1" ht="30" customHeight="1" x14ac:dyDescent="0.2">
      <c r="A62" s="38" t="s">
        <v>85</v>
      </c>
      <c r="B62" s="36"/>
      <c r="C62" s="38"/>
      <c r="D62" s="4"/>
      <c r="E62" s="5"/>
      <c r="F62" s="11"/>
      <c r="G62" s="12"/>
      <c r="H62" s="12"/>
    </row>
    <row r="63" spans="1:11" s="8" customFormat="1" ht="30" customHeight="1" x14ac:dyDescent="0.2">
      <c r="A63" s="38" t="s">
        <v>9</v>
      </c>
      <c r="B63" s="39"/>
      <c r="C63" s="39"/>
      <c r="D63" s="39"/>
      <c r="E63" s="39"/>
      <c r="F63" s="42"/>
      <c r="G63" s="42">
        <f>K8+K9+K12+K13+K14+K15+K18+K19+K22+K23+K26+K27+K30+K31+K32+K33+K36+K37+K38+K39+K40+K41+K42+K43+K46+K47+K50+K51+K54+K55</f>
        <v>0</v>
      </c>
      <c r="H63" s="43" t="s">
        <v>4</v>
      </c>
    </row>
    <row r="64" spans="1:11" ht="30" customHeight="1" x14ac:dyDescent="0.2">
      <c r="A64" s="38" t="s">
        <v>5</v>
      </c>
      <c r="B64" s="36"/>
      <c r="C64" s="38"/>
      <c r="D64" s="38"/>
      <c r="E64" s="40"/>
      <c r="F64" s="41"/>
      <c r="G64" s="42" t="e">
        <f>SUM(G63/G65)</f>
        <v>#DIV/0!</v>
      </c>
      <c r="H64" s="43" t="s">
        <v>4</v>
      </c>
    </row>
    <row r="65" spans="1:8" ht="30" customHeight="1" x14ac:dyDescent="0.2">
      <c r="A65" s="38" t="s">
        <v>6</v>
      </c>
      <c r="B65" s="36"/>
      <c r="C65" s="38"/>
      <c r="D65" s="38"/>
      <c r="E65" s="40"/>
      <c r="F65" s="41"/>
      <c r="G65" s="42" t="e">
        <f>H8+H9+H12+H13+H14+H15+H18+H19+H22+H23+H26+H27+H30+H31+H32+H33+H36+H37+H38+H39+H40+H41+H42+H43+H46+H47+H50+H51+H54+H55</f>
        <v>#DIV/0!</v>
      </c>
      <c r="H65" s="43" t="s">
        <v>7</v>
      </c>
    </row>
    <row r="66" spans="1:8" ht="30" customHeight="1" x14ac:dyDescent="0.2"/>
    <row r="67" spans="1:8" ht="30" customHeight="1" x14ac:dyDescent="0.2"/>
    <row r="68" spans="1:8" ht="30" customHeight="1" x14ac:dyDescent="0.2"/>
    <row r="69" spans="1:8" ht="30" customHeight="1" x14ac:dyDescent="0.2"/>
    <row r="70" spans="1:8" ht="30" customHeight="1" x14ac:dyDescent="0.2"/>
    <row r="71" spans="1:8" ht="30" customHeight="1" x14ac:dyDescent="0.2"/>
    <row r="72" spans="1:8" ht="30" customHeight="1" x14ac:dyDescent="0.2"/>
    <row r="73" spans="1:8" ht="30" customHeight="1" x14ac:dyDescent="0.2"/>
    <row r="74" spans="1:8" ht="30" customHeight="1" x14ac:dyDescent="0.2"/>
    <row r="75" spans="1:8" ht="30" customHeight="1" x14ac:dyDescent="0.2"/>
    <row r="76" spans="1:8" ht="30" customHeight="1" x14ac:dyDescent="0.2"/>
    <row r="77" spans="1:8" ht="30" customHeight="1" x14ac:dyDescent="0.2"/>
    <row r="78" spans="1:8" ht="30" customHeight="1" x14ac:dyDescent="0.2"/>
  </sheetData>
  <sheetProtection password="C722" sheet="1" selectLockedCells="1"/>
  <mergeCells count="1">
    <mergeCell ref="D3:H3"/>
  </mergeCells>
  <phoneticPr fontId="0" type="noConversion"/>
  <printOptions gridLines="1"/>
  <pageMargins left="0.78740157480314965" right="0.78740157480314965" top="0.78740157480314965" bottom="0.78740157480314965" header="0.51181102362204722" footer="0.51181102362204722"/>
  <pageSetup paperSize="9" scale="82" fitToHeight="0" orientation="landscape" r:id="rId1"/>
  <headerFooter alignWithMargins="0">
    <oddFooter>&amp;LSTW Thüringen&amp;RSeite &amp;P von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33250-946D-4895-91B1-B57E7E9A34E5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F7DCE-9528-4B13-8A55-187AD7B6598D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D0D0A-E599-4E4E-8A07-2EF0A8B6FFA6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91487-3ABD-458C-8536-E486D743A99D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31CF5-D37A-4C42-8C32-6EE878A7E75E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88FB6-C8FD-4CAA-82E4-7AB8CA125B7C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C751E-15F9-45AE-AD83-14C70FBB8C3C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A8D0-7607-4393-81E1-C6F7B8F010E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E0A5B-4470-4C4C-9371-C831BD42BDE2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3D0AD-E1FF-4C90-BD2C-D2B3496E3088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0F8CC-F5A4-4167-902F-C55C4E5E93E8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2C51D-85A5-47B7-B5FA-8EFC1C2828B6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88AD4-18E1-4289-A8B4-FB5210B320B6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D898D-3FB4-476F-B148-C73C6C9CFC53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4338B-B11F-4B2E-A85D-9B52A2B5F7A3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ED663-8AA5-4C61-8814-FC9765AC2ED1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B61CD-1AEB-42FE-B2BD-BF2924352B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D398E-7409-4FA4-9F0B-48C0F1915607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DC95A-E8D8-4E0B-BAB8-BB91247CE683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67909-E9E8-487C-B1C1-DFD335EFDB6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71C78-101B-4FFB-9582-D34C0E238DE9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FE94-10C2-434C-86EB-B8ECB64AD4C3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B1887-CD62-4F64-902C-A17FCB75A71A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5587-CA9C-4127-8DBD-54E4053DD21F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B16DF-AA42-4B43-A86D-0E741B34E4DF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EA615-678A-4085-981C-1BF5F1F32ED2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9DE4E-05C7-48B0-BE76-5C65EAC0A77A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CB560-2144-425C-BB44-B18C8A18FC4A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C9642-88E0-4AC6-8C44-F9E903CE3CB6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A9E7D-259C-4592-B1AE-886667B4F53C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01CA9-94C8-45CE-809F-6804CDCED89F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C91A0-A15D-4C86-B672-E00E91FD7119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E7100-1BB0-41C0-9993-61405AFC2506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51F20-E5E2-4AF7-AD59-3A1C296AE552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0C4F7-09A4-44D2-B158-8B4A486527A7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36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Tabelle1</vt:lpstr>
      <vt:lpstr>Tabelle11</vt:lpstr>
      <vt:lpstr>Tabelle12</vt:lpstr>
      <vt:lpstr>Tabelle13</vt:lpstr>
      <vt:lpstr>Tabelle14</vt:lpstr>
      <vt:lpstr>Tabelle15</vt:lpstr>
      <vt:lpstr>Tabelle16</vt:lpstr>
      <vt:lpstr>Tabelle17</vt:lpstr>
      <vt:lpstr>Tabelle18</vt:lpstr>
      <vt:lpstr>Tabelle19</vt:lpstr>
      <vt:lpstr>Tabelle20</vt:lpstr>
      <vt:lpstr>Tabelle21</vt:lpstr>
      <vt:lpstr>Tabelle22</vt:lpstr>
      <vt:lpstr>Tabelle23</vt:lpstr>
      <vt:lpstr>Tabelle24</vt:lpstr>
      <vt:lpstr>Tabelle25</vt:lpstr>
      <vt:lpstr>Tabelle26</vt:lpstr>
      <vt:lpstr>Tabelle27</vt:lpstr>
      <vt:lpstr>Tabelle28</vt:lpstr>
      <vt:lpstr>Tabelle29</vt:lpstr>
      <vt:lpstr>Tabelle30</vt:lpstr>
      <vt:lpstr>Tabelle31</vt:lpstr>
      <vt:lpstr>Tabelle32</vt:lpstr>
      <vt:lpstr>Tabelle33</vt:lpstr>
      <vt:lpstr>Tabelle34</vt:lpstr>
      <vt:lpstr>Tabelle35</vt:lpstr>
      <vt:lpstr>Tabelle36</vt:lpstr>
      <vt:lpstr>Tabelle37</vt:lpstr>
      <vt:lpstr>Tabelle38</vt:lpstr>
      <vt:lpstr>Tabelle39</vt:lpstr>
      <vt:lpstr>Tabelle40</vt:lpstr>
      <vt:lpstr>Tabelle41</vt:lpstr>
      <vt:lpstr>Tabelle42</vt:lpstr>
      <vt:lpstr>Tabelle43</vt:lpstr>
      <vt:lpstr>Tabelle44</vt:lpstr>
      <vt:lpstr>Tabelle45</vt:lpstr>
      <vt:lpstr>Tabelle1!Drucktitel</vt:lpstr>
    </vt:vector>
  </TitlesOfParts>
  <Company>Studentenwerk Jena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Beschaffungsstelle</dc:creator>
  <cp:lastModifiedBy>Anger, Elke</cp:lastModifiedBy>
  <cp:lastPrinted>2024-07-10T07:12:20Z</cp:lastPrinted>
  <dcterms:created xsi:type="dcterms:W3CDTF">1997-05-23T13:46:29Z</dcterms:created>
  <dcterms:modified xsi:type="dcterms:W3CDTF">2024-07-18T08:47:18Z</dcterms:modified>
</cp:coreProperties>
</file>