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2 VgV Waldbühne Jonsdorf\05-2_Offene Verfahren\V3_FPL_TWP\V3-2_Bekanntmachung\3_Anlagen-final\"/>
    </mc:Choice>
  </mc:AlternateContent>
  <xr:revisionPtr revIDLastSave="0" documentId="13_ncr:1_{5996FC1B-9656-4C26-A846-E67E0A44BE6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norar FPL TWP" sheetId="1" r:id="rId1"/>
  </sheets>
  <definedNames>
    <definedName name="_xlnm.Print_Area" localSheetId="0">'Honorar FPL TWP'!$A$1:$H$64</definedName>
    <definedName name="_xlnm.Print_Titles" localSheetId="0">'Honorar FPL TWP'!$1:$1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7" i="1"/>
  <c r="G50" i="1"/>
  <c r="G33" i="1"/>
  <c r="G20" i="1" l="1"/>
  <c r="G23" i="1" l="1"/>
  <c r="G25" i="1" s="1"/>
  <c r="G53" i="1"/>
  <c r="G55" i="1" l="1"/>
  <c r="G56" i="1" s="1"/>
  <c r="G57" i="1" l="1"/>
  <c r="G58" i="1" l="1"/>
  <c r="G27" i="1" l="1"/>
  <c r="G35" i="1"/>
  <c r="G37" i="1" l="1"/>
  <c r="G42" i="1"/>
  <c r="G43" i="1" l="1"/>
</calcChain>
</file>

<file path=xl/sharedStrings.xml><?xml version="1.0" encoding="utf-8"?>
<sst xmlns="http://schemas.openxmlformats.org/spreadsheetml/2006/main" count="62" uniqueCount="39">
  <si>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</si>
  <si>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</si>
  <si>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</si>
  <si>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</si>
  <si>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</si>
  <si>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</si>
  <si>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</si>
  <si>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</si>
  <si>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</si>
  <si>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</si>
  <si>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</si>
  <si>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</si>
  <si>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</si>
  <si>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</si>
  <si>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</si>
  <si>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</si>
  <si>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</si>
  <si>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</si>
  <si>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</si>
  <si>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</si>
  <si>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</si>
  <si>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</si>
  <si>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</si>
  <si>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</si>
  <si>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</si>
  <si>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</si>
  <si>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III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</si>
  <si>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</si>
  <si>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</si>
  <si>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</si>
  <si>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</si>
  <si>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</si>
  <si>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</si>
  <si>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Grundhonorar netto, 100% gemäß § 50 HOAI 2021:</t>
  </si>
  <si>
    <t>Grundleistungen Fachplanung Tragwerksplanung</t>
  </si>
  <si>
    <t>beabsichtigter Leistungsumfang (3-6)*</t>
  </si>
  <si>
    <t>*Die vorstehenden Leistungen werden insgesamt, zu den vollen Vomhundertsätzen gemäß § 51 Abs. 1-4 HOAI, beauftragt.</t>
  </si>
  <si>
    <t>1) Ingenieurtechnische Kontrolle der Ausführung des Tragwerks</t>
  </si>
  <si>
    <t>Stundensätze (netto) Fachplanung Tragwerksplanung: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</si>
</sst>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1"/>
      <name val="Calibri"/>
      <family val="2"/>
      <scheme val="minor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2" fillId="0" borderId="0" xfId="0" applyFont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165" fontId="17" fillId="0" borderId="0" xfId="0" applyNumberFormat="1" applyFont="1"/>
    <xf numFmtId="0" fontId="18" fillId="0" borderId="0" xfId="0" applyFont="1"/>
    <xf numFmtId="165" fontId="19" fillId="0" borderId="0" xfId="0" applyNumberFormat="1" applyFont="1"/>
    <xf numFmtId="0" fontId="17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165" fontId="14" fillId="0" borderId="15" xfId="0" applyNumberFormat="1" applyFont="1" applyBorder="1"/>
    <xf numFmtId="165" fontId="14" fillId="0" borderId="16" xfId="0" applyNumberFormat="1" applyFont="1" applyBorder="1"/>
    <xf numFmtId="165" fontId="14" fillId="0" borderId="17" xfId="0" applyNumberFormat="1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wrapText="1"/>
    </xf>
    <xf numFmtId="0" fontId="16" fillId="0" borderId="0" xfId="0" applyFont="1" applyAlignment="1">
      <alignment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zoomScaleNormal="100" zoomScaleSheetLayoutView="100" workbookViewId="0">
      <selection activeCell="G31" sqref="G31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5703125" style="2" bestFit="1" customWidth="1"/>
    <col min="10" max="10" width="12.5703125" style="2" customWidth="1"/>
    <col min="11" max="16384" width="11.42578125" style="2"/>
  </cols>
  <sheetData>
    <row r="1" spans="1:10" ht="46.5" customHeight="1" x14ac:dyDescent="0.3">
      <c r="A1" s="1"/>
      <c r="B1" s="1"/>
      <c r="C1" s="1"/>
      <c r="D1" s="1"/>
      <c r="E1" s="1"/>
      <c r="F1" s="1"/>
    </row>
    <row r="2" spans="1:10" ht="35.25" customHeight="1" x14ac:dyDescent="0.3">
      <c r="A2" s="39" t="s">
        <v>18</v>
      </c>
      <c r="B2" s="40"/>
      <c r="C2" s="40"/>
      <c r="D2" s="40"/>
      <c r="E2" s="40"/>
      <c r="F2" s="40"/>
      <c r="G2" s="40"/>
      <c r="H2" s="40"/>
    </row>
    <row r="3" spans="1:10" ht="30.75" customHeight="1" x14ac:dyDescent="0.3">
      <c r="A3" s="39" t="s">
        <v>19</v>
      </c>
      <c r="B3" s="39"/>
      <c r="C3" s="39"/>
      <c r="D3" s="39"/>
      <c r="E3" s="39"/>
      <c r="F3" s="39"/>
      <c r="G3" s="39"/>
      <c r="H3" s="39"/>
    </row>
    <row r="5" spans="1:10" ht="22.5" customHeight="1" x14ac:dyDescent="0.3">
      <c r="A5" s="2" t="s">
        <v>0</v>
      </c>
      <c r="C5" s="44"/>
      <c r="D5" s="45"/>
      <c r="E5" s="45"/>
      <c r="F5" s="45"/>
      <c r="G5" s="46"/>
      <c r="I5" s="30"/>
      <c r="J5" s="27"/>
    </row>
    <row r="6" spans="1:10" ht="22.5" customHeight="1" x14ac:dyDescent="0.3">
      <c r="C6" s="47"/>
      <c r="D6" s="48"/>
      <c r="E6" s="48"/>
      <c r="F6" s="48"/>
      <c r="G6" s="49"/>
      <c r="I6" s="30"/>
      <c r="J6" s="27"/>
    </row>
    <row r="7" spans="1:10" ht="22.5" customHeight="1" x14ac:dyDescent="0.3">
      <c r="C7" s="23"/>
      <c r="D7" s="24"/>
      <c r="E7" s="24"/>
      <c r="F7" s="24"/>
      <c r="G7" s="25"/>
      <c r="I7" s="30"/>
      <c r="J7" s="27"/>
    </row>
    <row r="8" spans="1:10" ht="22.5" customHeight="1" x14ac:dyDescent="0.3">
      <c r="C8" s="47"/>
      <c r="D8" s="48"/>
      <c r="E8" s="48"/>
      <c r="F8" s="48"/>
      <c r="G8" s="49"/>
      <c r="I8" s="30"/>
      <c r="J8" s="27"/>
    </row>
    <row r="9" spans="1:10" ht="22.5" customHeight="1" x14ac:dyDescent="0.3">
      <c r="C9" s="50"/>
      <c r="D9" s="51"/>
      <c r="E9" s="51"/>
      <c r="F9" s="51"/>
      <c r="G9" s="52"/>
      <c r="I9" s="30"/>
      <c r="J9" s="27"/>
    </row>
    <row r="10" spans="1:10" x14ac:dyDescent="0.3">
      <c r="I10" s="30"/>
      <c r="J10" s="27"/>
    </row>
    <row r="11" spans="1:10" x14ac:dyDescent="0.3">
      <c r="I11" s="30"/>
      <c r="J11" s="27"/>
    </row>
    <row r="12" spans="1:10" ht="20.100000000000001" customHeight="1" x14ac:dyDescent="0.3">
      <c r="A12" s="11" t="s">
        <v>34</v>
      </c>
      <c r="I12" s="30"/>
      <c r="J12" s="27"/>
    </row>
    <row r="13" spans="1:10" x14ac:dyDescent="0.3">
      <c r="A13" s="5" t="s">
        <v>11</v>
      </c>
      <c r="G13" s="31">
        <v>1500424.79</v>
      </c>
      <c r="H13" s="2" t="s">
        <v>5</v>
      </c>
      <c r="I13" s="30"/>
      <c r="J13" s="27"/>
    </row>
    <row r="14" spans="1:10" x14ac:dyDescent="0.3">
      <c r="A14" s="26" t="s">
        <v>33</v>
      </c>
      <c r="G14" s="31">
        <v>105887.78</v>
      </c>
      <c r="H14" s="2" t="s">
        <v>5</v>
      </c>
    </row>
    <row r="15" spans="1:10" x14ac:dyDescent="0.3">
      <c r="A15" s="5" t="s">
        <v>8</v>
      </c>
      <c r="G15" s="36" t="s">
        <v>26</v>
      </c>
    </row>
    <row r="16" spans="1:10" x14ac:dyDescent="0.3">
      <c r="A16" s="5" t="s">
        <v>35</v>
      </c>
      <c r="G16" s="37">
        <v>87</v>
      </c>
      <c r="H16" s="2" t="s">
        <v>2</v>
      </c>
    </row>
    <row r="17" spans="1:8" ht="33" customHeight="1" x14ac:dyDescent="0.3">
      <c r="A17" s="53" t="s">
        <v>36</v>
      </c>
      <c r="B17" s="54"/>
      <c r="C17" s="54"/>
      <c r="D17" s="54"/>
      <c r="E17" s="54"/>
      <c r="G17" s="37"/>
    </row>
    <row r="18" spans="1:8" x14ac:dyDescent="0.3">
      <c r="A18" s="5" t="s">
        <v>1</v>
      </c>
      <c r="G18" s="38" t="s">
        <v>32</v>
      </c>
    </row>
    <row r="19" spans="1:8" ht="11.25" customHeight="1" x14ac:dyDescent="0.3">
      <c r="A19" s="5"/>
    </row>
    <row r="20" spans="1:8" x14ac:dyDescent="0.3">
      <c r="A20" s="5" t="s">
        <v>21</v>
      </c>
      <c r="G20" s="31">
        <f>G14*G16/100</f>
        <v>92122.368599999987</v>
      </c>
    </row>
    <row r="21" spans="1:8" ht="11.25" customHeight="1" x14ac:dyDescent="0.3">
      <c r="A21" s="5"/>
    </row>
    <row r="22" spans="1:8" x14ac:dyDescent="0.3">
      <c r="A22" s="10" t="s">
        <v>20</v>
      </c>
      <c r="G22" s="6"/>
      <c r="H22" s="2" t="s">
        <v>2</v>
      </c>
    </row>
    <row r="23" spans="1:8" ht="16.5" customHeight="1" x14ac:dyDescent="0.3">
      <c r="G23" s="32">
        <f>G20*G22/100</f>
        <v>0</v>
      </c>
    </row>
    <row r="24" spans="1:8" ht="11.25" customHeight="1" x14ac:dyDescent="0.3"/>
    <row r="25" spans="1:8" x14ac:dyDescent="0.3">
      <c r="A25" s="5" t="s">
        <v>25</v>
      </c>
      <c r="G25" s="31">
        <f>G20+G23</f>
        <v>92122.368599999987</v>
      </c>
      <c r="H25" s="2" t="s">
        <v>5</v>
      </c>
    </row>
    <row r="26" spans="1:8" x14ac:dyDescent="0.3">
      <c r="A26" s="5" t="s">
        <v>9</v>
      </c>
      <c r="G26" s="6"/>
      <c r="H26" s="2" t="s">
        <v>2</v>
      </c>
    </row>
    <row r="27" spans="1:8" x14ac:dyDescent="0.3">
      <c r="A27" s="5" t="s">
        <v>13</v>
      </c>
      <c r="G27" s="31">
        <f>G25*G26/100</f>
        <v>0</v>
      </c>
      <c r="H27" s="2" t="s">
        <v>5</v>
      </c>
    </row>
    <row r="28" spans="1:8" ht="11.25" customHeight="1" x14ac:dyDescent="0.3"/>
    <row r="29" spans="1:8" ht="20.100000000000001" customHeight="1" x14ac:dyDescent="0.3">
      <c r="A29" s="11" t="s">
        <v>3</v>
      </c>
    </row>
    <row r="30" spans="1:8" ht="11.25" customHeight="1" x14ac:dyDescent="0.3"/>
    <row r="31" spans="1:8" x14ac:dyDescent="0.3">
      <c r="A31" s="26" t="s">
        <v>37</v>
      </c>
      <c r="F31" s="12" t="s">
        <v>24</v>
      </c>
      <c r="G31" s="6"/>
      <c r="H31" s="2" t="s">
        <v>5</v>
      </c>
    </row>
    <row r="32" spans="1:8" ht="11.25" customHeight="1" x14ac:dyDescent="0.3"/>
    <row r="33" spans="1:9" x14ac:dyDescent="0.3">
      <c r="A33" s="5" t="s">
        <v>12</v>
      </c>
      <c r="G33" s="31">
        <f>G31</f>
        <v>0</v>
      </c>
      <c r="H33" s="2" t="s">
        <v>5</v>
      </c>
    </row>
    <row r="34" spans="1:9" x14ac:dyDescent="0.3">
      <c r="A34" s="5" t="s">
        <v>10</v>
      </c>
      <c r="G34" s="6"/>
      <c r="H34" s="2" t="s">
        <v>2</v>
      </c>
    </row>
    <row r="35" spans="1:9" x14ac:dyDescent="0.3">
      <c r="A35" s="5" t="s">
        <v>14</v>
      </c>
      <c r="G35" s="31">
        <f>G33*G34/100</f>
        <v>0</v>
      </c>
      <c r="H35" s="2" t="s">
        <v>5</v>
      </c>
    </row>
    <row r="36" spans="1:9" x14ac:dyDescent="0.3">
      <c r="A36" s="5"/>
      <c r="G36" s="9"/>
    </row>
    <row r="37" spans="1:9" x14ac:dyDescent="0.3">
      <c r="A37" s="5" t="s">
        <v>30</v>
      </c>
      <c r="G37" s="31">
        <f>G25+G27+G33+G35</f>
        <v>92122.368599999987</v>
      </c>
      <c r="H37" s="2" t="s">
        <v>5</v>
      </c>
    </row>
    <row r="38" spans="1:9" x14ac:dyDescent="0.3">
      <c r="A38" s="5"/>
      <c r="G38" s="9"/>
    </row>
    <row r="39" spans="1:9" x14ac:dyDescent="0.3">
      <c r="A39" s="5"/>
      <c r="G39" s="9"/>
    </row>
    <row r="40" spans="1:9" ht="17.25" thickBot="1" x14ac:dyDescent="0.35">
      <c r="A40" s="5"/>
      <c r="G40" s="9"/>
    </row>
    <row r="41" spans="1:9" s="16" customFormat="1" ht="21" customHeight="1" x14ac:dyDescent="0.25">
      <c r="A41" s="13" t="s">
        <v>15</v>
      </c>
      <c r="B41" s="14"/>
      <c r="C41" s="14"/>
      <c r="D41" s="14"/>
      <c r="E41" s="14"/>
      <c r="F41" s="15"/>
      <c r="G41" s="33">
        <f>G25+G27+G33+G35</f>
        <v>92122.368599999987</v>
      </c>
      <c r="H41" s="16" t="s">
        <v>5</v>
      </c>
      <c r="I41" s="29"/>
    </row>
    <row r="42" spans="1:9" s="16" customFormat="1" ht="21" customHeight="1" x14ac:dyDescent="0.25">
      <c r="A42" s="17" t="s">
        <v>17</v>
      </c>
      <c r="F42" s="18"/>
      <c r="G42" s="34">
        <f>G41*0.19</f>
        <v>17503.250033999997</v>
      </c>
      <c r="H42" s="16" t="s">
        <v>5</v>
      </c>
    </row>
    <row r="43" spans="1:9" s="16" customFormat="1" ht="21" customHeight="1" thickBot="1" x14ac:dyDescent="0.3">
      <c r="A43" s="19" t="s">
        <v>16</v>
      </c>
      <c r="B43" s="20"/>
      <c r="C43" s="20"/>
      <c r="D43" s="20"/>
      <c r="E43" s="20"/>
      <c r="F43" s="21"/>
      <c r="G43" s="35">
        <f>G41+G42</f>
        <v>109625.61863399998</v>
      </c>
      <c r="H43" s="16" t="s">
        <v>5</v>
      </c>
    </row>
    <row r="44" spans="1:9" x14ac:dyDescent="0.3">
      <c r="A44" s="5"/>
      <c r="G44" s="9"/>
    </row>
    <row r="45" spans="1:9" ht="20.100000000000001" customHeight="1" x14ac:dyDescent="0.3">
      <c r="A45" s="11" t="s">
        <v>38</v>
      </c>
    </row>
    <row r="46" spans="1:9" x14ac:dyDescent="0.3">
      <c r="A46" s="22" t="s">
        <v>27</v>
      </c>
      <c r="G46" s="6"/>
      <c r="H46" s="2" t="s">
        <v>4</v>
      </c>
    </row>
    <row r="47" spans="1:9" x14ac:dyDescent="0.3">
      <c r="A47" s="10"/>
      <c r="G47" s="31">
        <f>15*G46</f>
        <v>0</v>
      </c>
      <c r="H47" s="2" t="s">
        <v>5</v>
      </c>
    </row>
    <row r="48" spans="1:9" ht="9" customHeight="1" x14ac:dyDescent="0.3"/>
    <row r="49" spans="1:8" x14ac:dyDescent="0.3">
      <c r="A49" s="22" t="s">
        <v>28</v>
      </c>
      <c r="G49" s="6"/>
      <c r="H49" s="2" t="s">
        <v>4</v>
      </c>
    </row>
    <row r="50" spans="1:8" x14ac:dyDescent="0.3">
      <c r="A50" s="10"/>
      <c r="G50" s="31">
        <f>20*G49</f>
        <v>0</v>
      </c>
      <c r="H50" s="2" t="s">
        <v>5</v>
      </c>
    </row>
    <row r="51" spans="1:8" ht="9" customHeight="1" x14ac:dyDescent="0.3"/>
    <row r="52" spans="1:8" x14ac:dyDescent="0.3">
      <c r="A52" s="22" t="s">
        <v>29</v>
      </c>
      <c r="G52" s="6"/>
      <c r="H52" s="2" t="s">
        <v>4</v>
      </c>
    </row>
    <row r="53" spans="1:8" x14ac:dyDescent="0.3">
      <c r="G53" s="31">
        <f>30*G52</f>
        <v>0</v>
      </c>
      <c r="H53" s="2" t="s">
        <v>5</v>
      </c>
    </row>
    <row r="54" spans="1:8" x14ac:dyDescent="0.3">
      <c r="A54" s="5"/>
      <c r="G54" s="9"/>
    </row>
    <row r="55" spans="1:8" x14ac:dyDescent="0.3">
      <c r="A55" s="5" t="s">
        <v>22</v>
      </c>
      <c r="G55" s="31">
        <f>G47+G50+G53</f>
        <v>0</v>
      </c>
      <c r="H55" s="2" t="s">
        <v>5</v>
      </c>
    </row>
    <row r="56" spans="1:8" x14ac:dyDescent="0.3">
      <c r="A56" s="28" t="s">
        <v>31</v>
      </c>
      <c r="G56" s="31">
        <f>G26/100*G55</f>
        <v>0</v>
      </c>
      <c r="H56" s="2" t="s">
        <v>5</v>
      </c>
    </row>
    <row r="57" spans="1:8" x14ac:dyDescent="0.3">
      <c r="A57" s="5" t="s">
        <v>17</v>
      </c>
      <c r="G57" s="31">
        <f>0.19*(G55+G56)</f>
        <v>0</v>
      </c>
      <c r="H57" s="2" t="s">
        <v>5</v>
      </c>
    </row>
    <row r="58" spans="1:8" x14ac:dyDescent="0.3">
      <c r="A58" s="5" t="s">
        <v>23</v>
      </c>
      <c r="G58" s="31">
        <f>G55+G56+G57</f>
        <v>0</v>
      </c>
      <c r="H58" s="2" t="s">
        <v>5</v>
      </c>
    </row>
    <row r="59" spans="1:8" x14ac:dyDescent="0.3">
      <c r="A59" s="5"/>
      <c r="G59" s="9"/>
    </row>
    <row r="60" spans="1:8" x14ac:dyDescent="0.3">
      <c r="A60" s="5"/>
      <c r="G60" s="9"/>
    </row>
    <row r="61" spans="1:8" x14ac:dyDescent="0.3">
      <c r="A61" s="5"/>
      <c r="G61" s="9"/>
    </row>
    <row r="62" spans="1:8" x14ac:dyDescent="0.3">
      <c r="C62" s="4"/>
    </row>
    <row r="63" spans="1:8" ht="56.25" customHeight="1" x14ac:dyDescent="0.3">
      <c r="A63" s="7"/>
      <c r="B63" s="8"/>
      <c r="C63" s="41"/>
      <c r="D63" s="42"/>
      <c r="E63" s="42"/>
      <c r="F63" s="42"/>
      <c r="G63" s="42"/>
      <c r="H63" s="43"/>
    </row>
    <row r="64" spans="1:8" x14ac:dyDescent="0.3">
      <c r="A64" s="3" t="s">
        <v>6</v>
      </c>
      <c r="B64" s="3"/>
      <c r="C64" s="3" t="s">
        <v>7</v>
      </c>
    </row>
  </sheetData>
  <sheetProtection algorithmName="SHA-512" hashValue="H8AaUedPrOpDhCO218bvHf6hqlm7/y6jSsXcx2yOIRq451T9WxacgoEDNtC7bXsHQtDbRZQoZbtgxO5xFYGudg==" saltValue="KNwO8UkB4ORdwvq2fhAe+w==" spinCount="100000" sheet="1" selectLockedCells="1"/>
  <mergeCells count="8">
    <mergeCell ref="A2:H2"/>
    <mergeCell ref="A3:H3"/>
    <mergeCell ref="C63:H63"/>
    <mergeCell ref="C5:G5"/>
    <mergeCell ref="C6:G6"/>
    <mergeCell ref="C8:G8"/>
    <mergeCell ref="C9:G9"/>
    <mergeCell ref="A17:E17"/>
  </mergeCells>
  <pageMargins left="1.1023622047244095" right="0.70866141732283472" top="0.98425196850393704" bottom="0.78740157480314965" header="0.31496062992125984" footer="0.31496062992125984"/>
  <pageSetup paperSize="9" scale="89" orientation="portrait" r:id="rId1"/>
  <headerFooter>
    <oddHeader>&amp;L&amp;"Arial Narrow,Standard"&amp;10Waldbühne Jonsdorf - Gerhart-Hauptmann-Theater Zittau
Offenes Verfahren Fachplanung Tragwerksplanung&amp;R&amp;"Arial Narrow,Standard"&amp;10Honorarformblatt</oddHeader>
    <oddFooter>&amp;C&amp;"Arial Narrow,Standard"&amp;10Seite &amp;P/&amp;N</oddFooter>
  </headerFooter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FPL TWP</vt:lpstr>
      <vt:lpstr>'Honorar FPL TWP'!Druckbereich</vt:lpstr>
      <vt:lpstr>'Honorar FPL TWP'!Drucktitel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2024-04-30T08:10:23Z</cp:lastPrinted>
  <dcterms:created xsi:type="dcterms:W3CDTF">2019-06-19T12:17:42Z</dcterms:created>
  <dcterms:modified xsi:type="dcterms:W3CDTF">2024-05-03T14:20:02Z</dcterms:modified>
</cp:coreProperties>
</file>