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G:\Projekte\Verfahrensbetreuung\23-21 VGV Grundschule Sonnenstein\D OPLG\D1 Teilnahmewettbewerb\D1.3 Vergabeunterlagen\"/>
    </mc:Choice>
  </mc:AlternateContent>
  <xr:revisionPtr revIDLastSave="0" documentId="13_ncr:1_{D92EA88E-BE9A-4A1D-BF3D-806380EA73B2}" xr6:coauthVersionLast="47" xr6:coauthVersionMax="47" xr10:uidLastSave="{00000000-0000-0000-0000-000000000000}"/>
  <bookViews>
    <workbookView xWindow="9250" yWindow="780" windowWidth="20690" windowHeight="18140" xr2:uid="{00000000-000D-0000-FFFF-FFFF00000000}"/>
  </bookViews>
  <sheets>
    <sheet name="HONORAR-gesperrt" sheetId="5" r:id="rId1"/>
  </sheets>
  <definedNames>
    <definedName name="_xlnm.Print_Area" localSheetId="0">'HONORAR-gesperrt'!$A$1:$H$44</definedName>
    <definedName name="_xlnm.Print_Titles" localSheetId="0">'HONORAR-gesperrt'!$4:$4</definedName>
  </definedNames>
  <calcPr calcId="191029"/>
</workbook>
</file>

<file path=xl/calcChain.xml><?xml version="1.0" encoding="utf-8"?>
<calcChain xmlns="http://schemas.openxmlformats.org/spreadsheetml/2006/main">
  <c r="F16" i="5" l="1"/>
  <c r="F18" i="5" s="1"/>
  <c r="J16" i="5"/>
  <c r="F11" i="5"/>
  <c r="F10" i="5"/>
  <c r="J15" i="5"/>
  <c r="J14" i="5"/>
  <c r="J17" i="5" s="1"/>
  <c r="J18" i="5" s="1"/>
  <c r="H34" i="5"/>
  <c r="H33" i="5"/>
  <c r="H32" i="5"/>
  <c r="H29" i="5"/>
  <c r="F17" i="5"/>
  <c r="F19" i="5" l="1"/>
  <c r="H21" i="5" s="1"/>
  <c r="H23" i="5" s="1"/>
  <c r="H35" i="5"/>
  <c r="H37" i="5" l="1"/>
  <c r="H38" i="5" s="1"/>
  <c r="H39" i="5" s="1"/>
  <c r="H40" i="5" s="1"/>
  <c r="H41" i="5" s="1"/>
</calcChain>
</file>

<file path=xl/sharedStrings.xml><?xml version="1.0" encoding="utf-8"?>
<sst xmlns="http://schemas.openxmlformats.org/spreadsheetml/2006/main" count="67" uniqueCount="54">
  <si>
    <t>Ort, Datum</t>
  </si>
  <si>
    <t>FORMULAR HONORARANGEBOT</t>
  </si>
  <si>
    <t>III</t>
  </si>
  <si>
    <t>OBJEKTPLANUNG GEBÄUDE</t>
  </si>
  <si>
    <t>Name des Vertretungsberechtigten des Bieters in Textform</t>
  </si>
  <si>
    <t>GRUNDLEISTUNGEN GEM HOAI - OBJEKTPLANUNG GEBÄUDE</t>
  </si>
  <si>
    <t>A.1</t>
  </si>
  <si>
    <t>Honorarzone</t>
  </si>
  <si>
    <t>Honorarsatz</t>
  </si>
  <si>
    <t>Grundhonorar bei 100v.H.</t>
  </si>
  <si>
    <t>Auftragsumfang v.H. gem. Vertrag</t>
  </si>
  <si>
    <t>daraus resutlierendes vorläufiges Honorar Grundleistungen</t>
  </si>
  <si>
    <t>A.2</t>
  </si>
  <si>
    <t>Zuschlag (positiver Wert) oder Abschlag (negativer Wert) in %</t>
  </si>
  <si>
    <t>A.3</t>
  </si>
  <si>
    <t>€ netto</t>
  </si>
  <si>
    <t>anrechenbare Kosten = Grundlage Honorarermittlung</t>
  </si>
  <si>
    <t>Summe besondere Leistungen</t>
  </si>
  <si>
    <t xml:space="preserve">Für technische Zeichner und sonstige Mitarbeiter </t>
  </si>
  <si>
    <t>Zwischensumme aus obenstehenden Beträgen</t>
  </si>
  <si>
    <t>Zischensumme inkl. Nebenkosten Netto</t>
  </si>
  <si>
    <t>Umsatzsteuer</t>
  </si>
  <si>
    <t>%</t>
  </si>
  <si>
    <t>VORLÄUFIGES GESAMTHONORAR = WERTUNGSSUMME</t>
  </si>
  <si>
    <t>anrechenbare Kosten KG 300</t>
  </si>
  <si>
    <t>anrechenbare Kosten KG 400</t>
  </si>
  <si>
    <t>A.4</t>
  </si>
  <si>
    <r>
      <t xml:space="preserve">HONORAR BEI LEISTUNGSÄNDERUNGEN (STUNDENSÄTZE) </t>
    </r>
    <r>
      <rPr>
        <sz val="8"/>
        <color theme="1"/>
        <rFont val="Frutiger LT 45 Light"/>
        <family val="2"/>
      </rPr>
      <t>(gem. 10.9.2 Vertrag)</t>
    </r>
  </si>
  <si>
    <r>
      <t xml:space="preserve">BESONDERE LEISTUNGEN </t>
    </r>
    <r>
      <rPr>
        <sz val="8"/>
        <color theme="1"/>
        <rFont val="Frutiger LT 45 Light"/>
        <family val="2"/>
      </rPr>
      <t>(gem. 10.8 Vertrag)</t>
    </r>
  </si>
  <si>
    <r>
      <t xml:space="preserve">ZU- ODER ABSCHLAG </t>
    </r>
    <r>
      <rPr>
        <sz val="8"/>
        <color theme="1"/>
        <rFont val="Frutiger LT 45 Light"/>
        <family val="2"/>
      </rPr>
      <t>(gem. 10.7 Vertrag)</t>
    </r>
  </si>
  <si>
    <t>h</t>
  </si>
  <si>
    <t>Für die Ermittlung der Wertungssumme werden die untenstehendn angebotenen Stundensätze mit den unten genannten Zeitansätzen berücksichtigt.</t>
  </si>
  <si>
    <t>zu berücksichtigende Summe für Stundenleistungen</t>
  </si>
  <si>
    <t>Name des Bieters I der Bietergemeinschaft in Textform I Blockschrift</t>
  </si>
  <si>
    <r>
      <t xml:space="preserve">Vorläufiges Gesamthonorar = Wertungssumme
</t>
    </r>
    <r>
      <rPr>
        <sz val="8"/>
        <color theme="1"/>
        <rFont val="Frutiger LT 45 Light"/>
        <family val="2"/>
      </rPr>
      <t>Diese Summe bildet die Grundlage für die Punktvergabe im Zuschlagskriterium "Honorar"</t>
    </r>
  </si>
  <si>
    <t>v.H.</t>
  </si>
  <si>
    <t>GRUNDSCHULE PIRNA SONNENSTEIN</t>
  </si>
  <si>
    <t>Verhandlungsverfahren mit Lösungsvorschlag nach §17 VgV</t>
  </si>
  <si>
    <t xml:space="preserve">Das Preisblatt soll im Vergabeverfahren zur Vergleichbarkeit der Angebote führen. Aus diesem Grund sind die vorläufigen anrechenbaren Kosten für alle Bieter in gleicher Höhe angesetzt und die frei anzubietenden Honorarbestandteile aufgeführt. Das Preisblatt ist vom Bieter in den grau hinterlegten Feldern auszufüllen und  der Vertretungsberechtigte des Bieters in Textform anzugeben. Eine fehlende Angabe zum Vertretungsberechtigten des Bieters oder fehlende Angaben führen zur Nichtbewertung des Angebots. Diese angebotenen Honorarbestandteile werden im Auftragsfall Vertragsbestandteil. </t>
  </si>
  <si>
    <t>KG 300</t>
  </si>
  <si>
    <t>KG 400</t>
  </si>
  <si>
    <t>Erweiterung KG 300+400</t>
  </si>
  <si>
    <t>Mittelsatz</t>
  </si>
  <si>
    <t>Honoraranteil LP 8 bei 32v.H.</t>
  </si>
  <si>
    <t>Umbauzuschlag in % auf alle LP</t>
  </si>
  <si>
    <t>Instandhaltungszuschlag in % auf LP 8</t>
  </si>
  <si>
    <t>Grundhonorar bei 100v.H. inkl. Zuschläge</t>
  </si>
  <si>
    <t>Zusammenstellung der Unterlagen für den FÖMI_Antrag</t>
  </si>
  <si>
    <t>Analyse Alternativer Varianten nach Wirtschaftlichkeit für 3 Themen</t>
  </si>
  <si>
    <t>Tätigkeit als verantwortlicher Bauleiter</t>
  </si>
  <si>
    <t>Zusammenst.der Unterlagen für FÖMI-Abrechung u.Verwendungsnachweis</t>
  </si>
  <si>
    <t>Für den Auftragnehmer und Partner</t>
  </si>
  <si>
    <t>Für Mitarbeiter</t>
  </si>
  <si>
    <t>Nebenkosten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</si>
</sst>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5" x14ac:knownFonts="1">
    <font>
      <sz val="10"/>
      <color theme="1"/>
      <name val="Frutiger LT 45 Light"/>
      <family val="2"/>
    </font>
    <font>
      <b/>
      <sz val="11"/>
      <color theme="1"/>
      <name val="Frutiger LT 55 Roman"/>
      <family val="2"/>
    </font>
    <font>
      <sz val="9"/>
      <color theme="1"/>
      <name val="Frutiger LT 45 Light"/>
      <family val="2"/>
    </font>
    <font>
      <b/>
      <sz val="9"/>
      <color theme="1"/>
      <name val="Frutiger LT 45 Light"/>
      <family val="2"/>
    </font>
    <font>
      <sz val="8"/>
      <color theme="1"/>
      <name val="Frutiger LT 45 Light"/>
      <family val="2"/>
    </font>
    <font>
      <b/>
      <sz val="16"/>
      <color theme="1"/>
      <name val="Frutiger LT 55 Roman"/>
      <family val="2"/>
    </font>
    <font>
      <sz val="8"/>
      <name val="Frutiger LT 45 Light"/>
      <family val="2"/>
    </font>
    <font>
      <sz val="9"/>
      <color theme="1"/>
      <name val="Frutiger LT 55 Roman"/>
      <family val="2"/>
    </font>
    <font>
      <sz val="8"/>
      <color theme="1"/>
      <name val="Frutiger LT 55 Roman"/>
      <family val="2"/>
    </font>
    <font>
      <b/>
      <sz val="8"/>
      <color theme="1"/>
      <name val="Frutiger LT 45 Light"/>
      <family val="2"/>
    </font>
    <font>
      <sz val="8"/>
      <color rgb="FF087892"/>
      <name val="Frutiger LT 55 Roman"/>
      <family val="2"/>
    </font>
    <font>
      <b/>
      <sz val="9"/>
      <color theme="1"/>
      <name val="Frutiger LT 55 Roman"/>
      <family val="2"/>
    </font>
    <font>
      <sz val="10"/>
      <color theme="1"/>
      <name val="Frutiger LT 55 Roman"/>
      <family val="2"/>
    </font>
    <font>
      <sz val="8"/>
      <color rgb="FF1A4D4F"/>
      <name val="Frutiger LT 45 Light"/>
      <family val="2"/>
    </font>
    <font>
      <sz val="8"/>
      <color theme="0" tint="-0.34998626667073579"/>
      <name val="Frutiger LT 45 Light"/>
      <family val="2"/>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hair">
        <color auto="1"/>
      </top>
      <bottom/>
      <diagonal/>
    </border>
    <border>
      <left/>
      <right/>
      <top/>
      <bottom style="hair">
        <color auto="1"/>
      </bottom>
      <diagonal/>
    </border>
  </borders>
  <cellStyleXfs count="1">
    <xf numFmtId="0" fontId="0" fillId="0" borderId="0"/>
  </cellStyleXfs>
  <cellXfs count="84">
    <xf numFmtId="0" fontId="0" fillId="0" borderId="0" xfId="0"/>
    <xf numFmtId="0" fontId="4" fillId="0" borderId="0" xfId="0" applyFont="1"/>
    <xf numFmtId="0" fontId="7" fillId="0" borderId="0" xfId="0" applyFont="1"/>
    <xf numFmtId="0" fontId="4" fillId="0" borderId="0" xfId="0" applyFont="1" applyAlignment="1">
      <alignment vertical="center"/>
    </xf>
    <xf numFmtId="0" fontId="0" fillId="0" borderId="0" xfId="0" applyAlignment="1">
      <alignment vertical="center"/>
    </xf>
    <xf numFmtId="49" fontId="4" fillId="0" borderId="0" xfId="0" applyNumberFormat="1" applyFont="1" applyAlignment="1">
      <alignment vertical="center"/>
    </xf>
    <xf numFmtId="49" fontId="9" fillId="0" borderId="0" xfId="0" applyNumberFormat="1"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7" fillId="0" borderId="2" xfId="0" applyFont="1" applyBorder="1"/>
    <xf numFmtId="0" fontId="7" fillId="0" borderId="0" xfId="0" applyFont="1" applyAlignment="1">
      <alignment horizontal="center"/>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8" fillId="0" borderId="0" xfId="0" applyFont="1"/>
    <xf numFmtId="0" fontId="4" fillId="0" borderId="2" xfId="0" applyFont="1" applyBorder="1" applyAlignment="1">
      <alignment horizontal="left" vertical="center"/>
    </xf>
    <xf numFmtId="165" fontId="9" fillId="0" borderId="0" xfId="0" applyNumberFormat="1" applyFont="1" applyAlignment="1">
      <alignment horizontal="right" vertical="center"/>
    </xf>
    <xf numFmtId="165" fontId="4" fillId="0" borderId="0" xfId="0" applyNumberFormat="1" applyFont="1" applyAlignment="1">
      <alignment horizontal="right" vertical="center"/>
    </xf>
    <xf numFmtId="0" fontId="1" fillId="0" borderId="0" xfId="0" applyFont="1"/>
    <xf numFmtId="0" fontId="3" fillId="0" borderId="0" xfId="0" applyFont="1"/>
    <xf numFmtId="164" fontId="4" fillId="0" borderId="2" xfId="0" applyNumberFormat="1" applyFont="1" applyBorder="1" applyAlignment="1">
      <alignment horizontal="right" vertical="center"/>
    </xf>
    <xf numFmtId="0" fontId="4" fillId="0" borderId="4" xfId="0" applyFont="1" applyBorder="1" applyAlignment="1">
      <alignment horizontal="left" vertical="center"/>
    </xf>
    <xf numFmtId="0" fontId="7" fillId="0" borderId="4" xfId="0" applyFont="1" applyBorder="1"/>
    <xf numFmtId="164" fontId="4" fillId="0" borderId="4" xfId="0" applyNumberFormat="1" applyFont="1" applyBorder="1" applyAlignment="1">
      <alignment horizontal="right" vertical="center"/>
    </xf>
    <xf numFmtId="0" fontId="4" fillId="0" borderId="4" xfId="0" applyFont="1" applyBorder="1" applyAlignment="1">
      <alignment horizontal="right" vertical="center"/>
    </xf>
    <xf numFmtId="0" fontId="9" fillId="0" borderId="4" xfId="0" applyFont="1" applyBorder="1" applyAlignment="1">
      <alignment horizontal="left" vertical="center"/>
    </xf>
    <xf numFmtId="0" fontId="11" fillId="0" borderId="4" xfId="0" applyFont="1" applyBorder="1"/>
    <xf numFmtId="0" fontId="0" fillId="0" borderId="4" xfId="0" applyBorder="1"/>
    <xf numFmtId="0" fontId="4" fillId="0" borderId="3" xfId="0" applyFont="1" applyBorder="1" applyAlignment="1">
      <alignment horizontal="left" vertical="center"/>
    </xf>
    <xf numFmtId="0" fontId="7" fillId="0" borderId="3" xfId="0" applyFont="1" applyBorder="1"/>
    <xf numFmtId="0" fontId="9" fillId="0" borderId="0" xfId="0" applyFont="1" applyAlignment="1">
      <alignment horizontal="left"/>
    </xf>
    <xf numFmtId="164" fontId="9" fillId="0" borderId="0" xfId="0" applyNumberFormat="1" applyFont="1" applyAlignment="1">
      <alignment horizontal="right"/>
    </xf>
    <xf numFmtId="9" fontId="4" fillId="0" borderId="3" xfId="0" applyNumberFormat="1" applyFont="1" applyBorder="1" applyAlignment="1">
      <alignment horizontal="right" vertical="center"/>
    </xf>
    <xf numFmtId="164" fontId="7" fillId="0" borderId="0" xfId="0" applyNumberFormat="1" applyFont="1"/>
    <xf numFmtId="0" fontId="8" fillId="0" borderId="5" xfId="0" applyFont="1" applyBorder="1"/>
    <xf numFmtId="0" fontId="4" fillId="0" borderId="5" xfId="0" applyFont="1" applyBorder="1" applyAlignment="1">
      <alignment horizontal="left" vertical="center"/>
    </xf>
    <xf numFmtId="0" fontId="7" fillId="0" borderId="5" xfId="0" applyFont="1" applyBorder="1"/>
    <xf numFmtId="164" fontId="9" fillId="0" borderId="5" xfId="0" applyNumberFormat="1" applyFont="1" applyBorder="1" applyAlignment="1">
      <alignment horizontal="right" vertical="center"/>
    </xf>
    <xf numFmtId="165" fontId="9" fillId="0" borderId="5" xfId="0" applyNumberFormat="1" applyFont="1" applyBorder="1" applyAlignment="1">
      <alignment horizontal="right" vertical="center"/>
    </xf>
    <xf numFmtId="0" fontId="7" fillId="0" borderId="6" xfId="0" applyFont="1" applyBorder="1" applyAlignment="1">
      <alignment horizontal="center"/>
    </xf>
    <xf numFmtId="0" fontId="7" fillId="0" borderId="6" xfId="0" applyFont="1" applyBorder="1"/>
    <xf numFmtId="0" fontId="0" fillId="0" borderId="6" xfId="0" applyBorder="1"/>
    <xf numFmtId="164" fontId="7" fillId="0" borderId="6" xfId="0" applyNumberFormat="1" applyFont="1" applyBorder="1"/>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xf numFmtId="0" fontId="7" fillId="0" borderId="2" xfId="0" applyFont="1" applyBorder="1" applyAlignment="1">
      <alignment horizontal="center"/>
    </xf>
    <xf numFmtId="10" fontId="4" fillId="0" borderId="2" xfId="0" applyNumberFormat="1" applyFont="1" applyBorder="1" applyAlignment="1">
      <alignment horizontal="right" vertical="center"/>
    </xf>
    <xf numFmtId="9" fontId="10" fillId="0" borderId="2" xfId="0" applyNumberFormat="1" applyFont="1" applyBorder="1" applyAlignment="1">
      <alignment horizontal="center" vertical="center"/>
    </xf>
    <xf numFmtId="0" fontId="7" fillId="0" borderId="4" xfId="0" applyFont="1" applyBorder="1" applyAlignment="1">
      <alignment horizontal="center"/>
    </xf>
    <xf numFmtId="10" fontId="4" fillId="0" borderId="4" xfId="0" applyNumberFormat="1" applyFont="1" applyBorder="1" applyAlignment="1">
      <alignment horizontal="right" vertical="center"/>
    </xf>
    <xf numFmtId="9" fontId="10" fillId="0" borderId="4" xfId="0" applyNumberFormat="1" applyFont="1" applyBorder="1" applyAlignment="1">
      <alignment horizontal="center" vertical="center"/>
    </xf>
    <xf numFmtId="10" fontId="4" fillId="0" borderId="0" xfId="0" applyNumberFormat="1" applyFont="1" applyAlignment="1">
      <alignment horizontal="right" vertical="center"/>
    </xf>
    <xf numFmtId="164" fontId="4" fillId="0" borderId="0" xfId="0" applyNumberFormat="1" applyFont="1" applyAlignment="1">
      <alignment horizontal="right" vertical="center"/>
    </xf>
    <xf numFmtId="164" fontId="3" fillId="0" borderId="0" xfId="0" applyNumberFormat="1" applyFont="1" applyAlignment="1">
      <alignment horizontal="right"/>
    </xf>
    <xf numFmtId="2" fontId="9" fillId="0" borderId="5" xfId="0" applyNumberFormat="1" applyFont="1" applyBorder="1" applyAlignment="1" applyProtection="1">
      <alignment horizontal="right" vertical="center"/>
      <protection locked="0"/>
    </xf>
    <xf numFmtId="165" fontId="4" fillId="0" borderId="4" xfId="0" applyNumberFormat="1" applyFont="1" applyBorder="1" applyAlignment="1">
      <alignment horizontal="right" vertical="center"/>
    </xf>
    <xf numFmtId="4" fontId="9" fillId="0" borderId="5" xfId="0" applyNumberFormat="1" applyFont="1" applyBorder="1" applyAlignment="1" applyProtection="1">
      <alignment horizontal="right" vertical="center"/>
      <protection locked="0"/>
    </xf>
    <xf numFmtId="4" fontId="9" fillId="0" borderId="4" xfId="0" applyNumberFormat="1" applyFont="1" applyBorder="1" applyAlignment="1" applyProtection="1">
      <alignment horizontal="right" vertical="center"/>
      <protection locked="0"/>
    </xf>
    <xf numFmtId="4" fontId="9" fillId="0" borderId="3" xfId="0" applyNumberFormat="1" applyFont="1" applyBorder="1" applyAlignment="1" applyProtection="1">
      <alignment horizontal="right" vertical="center"/>
      <protection locked="0"/>
    </xf>
    <xf numFmtId="4" fontId="9" fillId="0" borderId="0" xfId="0" applyNumberFormat="1" applyFont="1" applyAlignment="1" applyProtection="1">
      <alignment horizontal="right" vertical="center"/>
      <protection locked="0"/>
    </xf>
    <xf numFmtId="0" fontId="14" fillId="0" borderId="0" xfId="0" applyFont="1" applyAlignment="1">
      <alignment horizontal="right"/>
    </xf>
    <xf numFmtId="165" fontId="9" fillId="0" borderId="4" xfId="0" applyNumberFormat="1" applyFont="1" applyBorder="1" applyAlignment="1">
      <alignment horizontal="right" vertical="center"/>
    </xf>
    <xf numFmtId="9" fontId="9" fillId="0" borderId="5" xfId="0" applyNumberFormat="1" applyFont="1" applyBorder="1" applyAlignment="1" applyProtection="1">
      <alignment horizontal="right" vertical="center"/>
      <protection locked="0"/>
    </xf>
    <xf numFmtId="2" fontId="4" fillId="0" borderId="3" xfId="0" applyNumberFormat="1" applyFont="1" applyBorder="1" applyAlignment="1">
      <alignment horizontal="right" vertical="center"/>
    </xf>
    <xf numFmtId="10" fontId="9" fillId="0" borderId="0" xfId="0" applyNumberFormat="1" applyFont="1" applyAlignment="1" applyProtection="1">
      <alignment horizontal="right" vertical="center"/>
      <protection locked="0"/>
    </xf>
    <xf numFmtId="49" fontId="4" fillId="0" borderId="0" xfId="0" applyNumberFormat="1" applyFont="1" applyAlignment="1">
      <alignment horizontal="right" vertical="center"/>
    </xf>
    <xf numFmtId="0" fontId="12" fillId="0" borderId="0" xfId="0" applyFont="1" applyAlignment="1" applyProtection="1">
      <alignment horizontal="center" vertical="center"/>
      <protection locked="0"/>
    </xf>
    <xf numFmtId="0" fontId="4" fillId="0" borderId="0" xfId="0" applyFont="1" applyAlignment="1">
      <alignment horizontal="left" vertical="top"/>
    </xf>
    <xf numFmtId="0" fontId="9" fillId="0" borderId="0" xfId="0" applyFont="1" applyAlignment="1">
      <alignment horizontal="left"/>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7" fillId="0" borderId="1" xfId="0" applyFont="1" applyBorder="1" applyAlignment="1">
      <alignment horizontal="left"/>
    </xf>
    <xf numFmtId="0" fontId="9" fillId="0" borderId="0" xfId="0" applyFont="1" applyAlignment="1">
      <alignment horizontal="left" wrapText="1"/>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right" vertical="center"/>
      <protection locked="0"/>
    </xf>
    <xf numFmtId="0" fontId="6" fillId="0" borderId="0" xfId="0" applyFont="1" applyAlignment="1">
      <alignment horizontal="center" vertical="center" wrapText="1"/>
    </xf>
    <xf numFmtId="0" fontId="1"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center" vertical="center" wrapText="1"/>
    </xf>
  </cellXfs>
  <cellStyles count="1">
    <cellStyle name="Standard" xfId="0" builtinId="0"/>
  </cellStyles>
  <dxfs count="8">
    <dxf>
      <font>
        <color rgb="FF226568"/>
      </font>
      <fill>
        <patternFill>
          <bgColor theme="0" tint="-4.9989318521683403E-2"/>
        </patternFill>
      </fill>
    </dxf>
    <dxf>
      <font>
        <color rgb="FF226568"/>
      </font>
      <fill>
        <patternFill>
          <bgColor theme="0" tint="-4.9989318521683403E-2"/>
        </patternFill>
      </fill>
    </dxf>
    <dxf>
      <font>
        <color rgb="FF226568"/>
      </font>
      <fill>
        <patternFill>
          <bgColor theme="0" tint="-4.9989318521683403E-2"/>
        </patternFill>
      </fill>
    </dxf>
    <dxf>
      <font>
        <b val="0"/>
        <i val="0"/>
        <color rgb="FF226568"/>
      </font>
      <fill>
        <patternFill>
          <bgColor theme="0" tint="-4.9989318521683403E-2"/>
        </patternFill>
      </fill>
    </dxf>
    <dxf>
      <font>
        <color rgb="FF1A4D4F"/>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s>
  <tableStyles count="0" defaultTableStyle="TableStyleMedium2" defaultPivotStyle="PivotStyleLight16"/>
  <colors>
    <mruColors>
      <color rgb="FF226568"/>
      <color rgb="FF087892"/>
      <color rgb="FF1A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B884-90C6-4703-89E9-C9DB17E6741F}">
  <sheetPr>
    <pageSetUpPr fitToPage="1"/>
  </sheetPr>
  <dimension ref="A1:K64"/>
  <sheetViews>
    <sheetView showGridLines="0" tabSelected="1" view="pageBreakPreview" zoomScale="110" zoomScaleNormal="115" zoomScaleSheetLayoutView="110" zoomScalePageLayoutView="90" workbookViewId="0">
      <selection activeCell="A7" sqref="A7:H7"/>
    </sheetView>
  </sheetViews>
  <sheetFormatPr baseColWidth="10" defaultColWidth="10.6328125" defaultRowHeight="13" x14ac:dyDescent="0.3"/>
  <cols>
    <col min="1" max="1" width="4.36328125" customWidth="1"/>
    <col min="2" max="2" width="13.90625" customWidth="1"/>
    <col min="3" max="3" width="24" customWidth="1"/>
    <col min="4" max="4" width="5.90625" customWidth="1"/>
    <col min="5" max="5" width="3.7265625" customWidth="1"/>
    <col min="6" max="6" width="12.54296875" customWidth="1"/>
    <col min="7" max="7" width="5.36328125" customWidth="1"/>
    <col min="8" max="8" width="11.81640625" customWidth="1"/>
    <col min="9" max="9" width="23.08984375" customWidth="1"/>
  </cols>
  <sheetData>
    <row r="1" spans="1:11" ht="33" customHeight="1" x14ac:dyDescent="0.35">
      <c r="A1" s="79" t="s">
        <v>36</v>
      </c>
      <c r="B1" s="79"/>
      <c r="C1" s="79"/>
      <c r="D1" s="19"/>
      <c r="E1" s="19"/>
      <c r="F1" s="19"/>
      <c r="G1" s="19"/>
      <c r="H1" s="19"/>
      <c r="I1" s="19"/>
      <c r="J1" s="19"/>
      <c r="K1" s="12"/>
    </row>
    <row r="2" spans="1:11" ht="19" customHeight="1" x14ac:dyDescent="0.3">
      <c r="A2" s="80" t="s">
        <v>37</v>
      </c>
      <c r="B2" s="80"/>
      <c r="C2" s="80"/>
      <c r="D2" s="8"/>
      <c r="E2" s="8"/>
      <c r="F2" s="8"/>
      <c r="G2" s="8"/>
      <c r="H2" s="8"/>
      <c r="I2" s="8"/>
      <c r="J2" s="8"/>
      <c r="K2" s="13"/>
    </row>
    <row r="3" spans="1:11" ht="13.15" customHeight="1" x14ac:dyDescent="0.3">
      <c r="A3" s="81" t="s">
        <v>3</v>
      </c>
      <c r="B3" s="81"/>
      <c r="C3" s="81"/>
      <c r="D3" s="20"/>
      <c r="E3" s="20"/>
      <c r="F3" s="20"/>
      <c r="G3" s="20"/>
      <c r="H3" s="20"/>
      <c r="I3" s="20"/>
      <c r="J3" s="20"/>
      <c r="K3" s="14"/>
    </row>
    <row r="4" spans="1:11" ht="13.15" customHeight="1" x14ac:dyDescent="0.3">
      <c r="A4" s="82"/>
      <c r="B4" s="82"/>
      <c r="C4" s="82"/>
      <c r="D4" s="82"/>
      <c r="E4" s="82"/>
      <c r="F4" s="82"/>
      <c r="G4" s="82"/>
    </row>
    <row r="5" spans="1:11" ht="33" customHeight="1" x14ac:dyDescent="0.3">
      <c r="A5" s="83" t="s">
        <v>1</v>
      </c>
      <c r="B5" s="83"/>
      <c r="C5" s="83"/>
      <c r="D5" s="83"/>
      <c r="E5" s="83"/>
      <c r="F5" s="83"/>
      <c r="G5" s="83"/>
      <c r="H5" s="83"/>
    </row>
    <row r="6" spans="1:11" ht="61" customHeight="1" x14ac:dyDescent="0.3">
      <c r="A6" s="78" t="s">
        <v>38</v>
      </c>
      <c r="B6" s="78"/>
      <c r="C6" s="78"/>
      <c r="D6" s="78"/>
      <c r="E6" s="78"/>
      <c r="F6" s="78"/>
      <c r="G6" s="78"/>
      <c r="H6" s="78"/>
    </row>
    <row r="7" spans="1:11" ht="27.5" customHeight="1" x14ac:dyDescent="0.3">
      <c r="A7" s="68"/>
      <c r="B7" s="68"/>
      <c r="C7" s="68"/>
      <c r="D7" s="68"/>
      <c r="E7" s="68"/>
      <c r="F7" s="68"/>
      <c r="G7" s="68"/>
      <c r="H7" s="68"/>
    </row>
    <row r="8" spans="1:11" ht="10.25" customHeight="1" x14ac:dyDescent="0.3">
      <c r="A8" s="69" t="s">
        <v>33</v>
      </c>
      <c r="B8" s="69"/>
      <c r="C8" s="69"/>
      <c r="D8" s="69"/>
      <c r="E8" s="69"/>
      <c r="F8" s="69"/>
      <c r="G8" s="69"/>
      <c r="H8" s="69"/>
    </row>
    <row r="9" spans="1:11" ht="25.5" customHeight="1" x14ac:dyDescent="0.3">
      <c r="A9" s="11" t="s">
        <v>6</v>
      </c>
      <c r="B9" s="2" t="s">
        <v>5</v>
      </c>
      <c r="C9" s="2"/>
      <c r="D9" s="2"/>
      <c r="E9" s="2"/>
      <c r="G9" s="34"/>
      <c r="H9" s="2"/>
    </row>
    <row r="10" spans="1:11" ht="17" customHeight="1" x14ac:dyDescent="0.3">
      <c r="A10" s="15"/>
      <c r="B10" s="22" t="s">
        <v>24</v>
      </c>
      <c r="C10" s="23"/>
      <c r="D10" s="23"/>
      <c r="E10" s="23"/>
      <c r="F10" s="57">
        <f>(6300000)/119*100</f>
        <v>5294117.6470588241</v>
      </c>
      <c r="G10" s="2"/>
      <c r="H10" s="2"/>
    </row>
    <row r="11" spans="1:11" ht="17" customHeight="1" x14ac:dyDescent="0.3">
      <c r="A11" s="15"/>
      <c r="B11" s="22" t="s">
        <v>25</v>
      </c>
      <c r="C11" s="23"/>
      <c r="D11" s="23"/>
      <c r="E11" s="23"/>
      <c r="F11" s="57">
        <f>4975000/119*100</f>
        <v>4180672.2689075628</v>
      </c>
      <c r="G11" s="2"/>
      <c r="H11" s="2"/>
      <c r="I11" s="62" t="s">
        <v>39</v>
      </c>
      <c r="J11" s="62">
        <v>5100000</v>
      </c>
    </row>
    <row r="12" spans="1:11" ht="17" customHeight="1" x14ac:dyDescent="0.3">
      <c r="A12" s="15"/>
      <c r="B12" s="26" t="s">
        <v>16</v>
      </c>
      <c r="C12" s="27"/>
      <c r="D12" s="27"/>
      <c r="E12" s="27"/>
      <c r="F12" s="63">
        <v>8046218.4900000002</v>
      </c>
      <c r="G12" s="2"/>
      <c r="H12" s="2"/>
      <c r="I12" s="62" t="s">
        <v>41</v>
      </c>
      <c r="J12" s="62">
        <v>2075000</v>
      </c>
    </row>
    <row r="13" spans="1:11" ht="17" customHeight="1" x14ac:dyDescent="0.3">
      <c r="A13" s="15"/>
      <c r="B13" s="22" t="s">
        <v>7</v>
      </c>
      <c r="C13" s="23"/>
      <c r="D13" s="25" t="s">
        <v>2</v>
      </c>
      <c r="E13" s="28"/>
      <c r="F13" s="24"/>
      <c r="G13" s="2"/>
      <c r="H13" s="2"/>
      <c r="I13" s="62" t="s">
        <v>39</v>
      </c>
      <c r="J13" s="62">
        <v>1200000</v>
      </c>
    </row>
    <row r="14" spans="1:11" ht="17" customHeight="1" x14ac:dyDescent="0.3">
      <c r="A14" s="15"/>
      <c r="B14" s="22" t="s">
        <v>8</v>
      </c>
      <c r="C14" s="23"/>
      <c r="D14" s="25" t="s">
        <v>42</v>
      </c>
      <c r="E14" s="28"/>
      <c r="F14" s="24"/>
      <c r="G14" s="2"/>
      <c r="H14" s="2"/>
      <c r="I14" s="62" t="s">
        <v>40</v>
      </c>
      <c r="J14" s="62">
        <f>J12-J13</f>
        <v>875000</v>
      </c>
    </row>
    <row r="15" spans="1:11" ht="17" customHeight="1" x14ac:dyDescent="0.3">
      <c r="A15" s="15"/>
      <c r="B15" s="22" t="s">
        <v>9</v>
      </c>
      <c r="C15" s="23"/>
      <c r="D15" s="23"/>
      <c r="E15" s="23"/>
      <c r="F15" s="57">
        <v>821035.49</v>
      </c>
      <c r="G15" s="2"/>
      <c r="H15" s="2"/>
      <c r="I15" s="62" t="s">
        <v>39</v>
      </c>
      <c r="J15" s="62">
        <f>J11+J13</f>
        <v>6300000</v>
      </c>
    </row>
    <row r="16" spans="1:11" ht="17" customHeight="1" x14ac:dyDescent="0.3">
      <c r="A16" s="15"/>
      <c r="B16" s="22" t="s">
        <v>43</v>
      </c>
      <c r="C16" s="23"/>
      <c r="D16" s="23"/>
      <c r="E16" s="23"/>
      <c r="F16" s="57">
        <f>F15/100*32</f>
        <v>262731.35680000001</v>
      </c>
      <c r="G16" s="2"/>
      <c r="H16" s="2"/>
      <c r="I16" s="62" t="s">
        <v>39</v>
      </c>
      <c r="J16" s="62">
        <f>J11+J13</f>
        <v>6300000</v>
      </c>
    </row>
    <row r="17" spans="1:10" ht="17" customHeight="1" x14ac:dyDescent="0.3">
      <c r="A17" s="15"/>
      <c r="B17" s="22" t="s">
        <v>44</v>
      </c>
      <c r="C17" s="23"/>
      <c r="D17" s="64"/>
      <c r="E17" s="23"/>
      <c r="F17" s="57">
        <f>F15*D17</f>
        <v>0</v>
      </c>
      <c r="G17" s="2"/>
      <c r="H17" s="2"/>
      <c r="I17" s="62" t="s">
        <v>40</v>
      </c>
      <c r="J17" s="62" t="e">
        <f>#REF!+J14</f>
        <v>#REF!</v>
      </c>
    </row>
    <row r="18" spans="1:10" ht="17" customHeight="1" x14ac:dyDescent="0.3">
      <c r="A18" s="15"/>
      <c r="B18" s="22" t="s">
        <v>45</v>
      </c>
      <c r="C18" s="23"/>
      <c r="D18" s="64"/>
      <c r="E18" s="23"/>
      <c r="F18" s="57">
        <f>F16*D18</f>
        <v>0</v>
      </c>
      <c r="G18" s="2"/>
      <c r="H18" s="2"/>
      <c r="I18" s="62" t="s">
        <v>40</v>
      </c>
      <c r="J18" s="62" t="e">
        <f>#REF!+J17</f>
        <v>#REF!</v>
      </c>
    </row>
    <row r="19" spans="1:10" ht="17" customHeight="1" x14ac:dyDescent="0.3">
      <c r="A19" s="15"/>
      <c r="B19" s="22" t="s">
        <v>46</v>
      </c>
      <c r="C19" s="23"/>
      <c r="D19" s="23"/>
      <c r="E19" s="23"/>
      <c r="F19" s="57">
        <f>F15+F16+F17+F18</f>
        <v>1083766.8467999999</v>
      </c>
      <c r="G19" s="2"/>
      <c r="H19" s="2"/>
    </row>
    <row r="20" spans="1:10" ht="17" customHeight="1" x14ac:dyDescent="0.3">
      <c r="A20" s="15"/>
      <c r="B20" s="29" t="s">
        <v>10</v>
      </c>
      <c r="C20" s="30"/>
      <c r="D20" s="33" t="s">
        <v>35</v>
      </c>
      <c r="E20" s="30"/>
      <c r="F20" s="65">
        <v>97.45</v>
      </c>
      <c r="G20" s="7"/>
      <c r="H20" s="2"/>
    </row>
    <row r="21" spans="1:10" ht="17" customHeight="1" x14ac:dyDescent="0.3">
      <c r="A21" s="15"/>
      <c r="B21" s="70" t="s">
        <v>11</v>
      </c>
      <c r="C21" s="70"/>
      <c r="D21" s="70"/>
      <c r="E21" s="70"/>
      <c r="F21" s="70"/>
      <c r="G21" s="2"/>
      <c r="H21" s="32">
        <f>F19/100*F20</f>
        <v>1056130.7922066001</v>
      </c>
    </row>
    <row r="22" spans="1:10" ht="25.5" customHeight="1" x14ac:dyDescent="0.3">
      <c r="A22" s="11" t="s">
        <v>12</v>
      </c>
      <c r="B22" s="2" t="s">
        <v>29</v>
      </c>
      <c r="C22" s="2"/>
      <c r="D22" s="2"/>
      <c r="E22" s="2"/>
      <c r="G22" s="34"/>
      <c r="H22" s="2"/>
    </row>
    <row r="23" spans="1:10" ht="17" customHeight="1" x14ac:dyDescent="0.3">
      <c r="A23" s="35"/>
      <c r="B23" s="36" t="s">
        <v>13</v>
      </c>
      <c r="C23" s="37"/>
      <c r="D23" s="37"/>
      <c r="E23" s="37"/>
      <c r="F23" s="56"/>
      <c r="G23" s="36" t="s">
        <v>22</v>
      </c>
      <c r="H23" s="38">
        <f>H21/100*F23</f>
        <v>0</v>
      </c>
    </row>
    <row r="24" spans="1:10" ht="25.5" customHeight="1" x14ac:dyDescent="0.3">
      <c r="A24" s="11" t="s">
        <v>14</v>
      </c>
      <c r="B24" s="2" t="s">
        <v>28</v>
      </c>
      <c r="C24" s="2"/>
      <c r="D24" s="2"/>
      <c r="E24" s="2"/>
      <c r="G24" s="34"/>
      <c r="H24" s="2"/>
    </row>
    <row r="25" spans="1:10" ht="17" customHeight="1" x14ac:dyDescent="0.3">
      <c r="A25" s="35"/>
      <c r="B25" s="36" t="s">
        <v>47</v>
      </c>
      <c r="C25" s="37"/>
      <c r="D25" s="37"/>
      <c r="E25" s="37"/>
      <c r="F25" s="58"/>
      <c r="G25" s="36" t="s">
        <v>15</v>
      </c>
      <c r="H25" s="39"/>
    </row>
    <row r="26" spans="1:10" ht="17" customHeight="1" x14ac:dyDescent="0.3">
      <c r="A26" s="15"/>
      <c r="B26" s="22" t="s">
        <v>48</v>
      </c>
      <c r="C26" s="23"/>
      <c r="D26" s="23"/>
      <c r="E26" s="23"/>
      <c r="F26" s="59"/>
      <c r="G26" s="7" t="s">
        <v>15</v>
      </c>
      <c r="H26" s="17"/>
    </row>
    <row r="27" spans="1:10" ht="17" customHeight="1" x14ac:dyDescent="0.3">
      <c r="A27" s="15"/>
      <c r="B27" s="22" t="s">
        <v>49</v>
      </c>
      <c r="C27" s="23"/>
      <c r="D27" s="23"/>
      <c r="E27" s="23"/>
      <c r="F27" s="59"/>
      <c r="G27" s="7" t="s">
        <v>15</v>
      </c>
      <c r="H27" s="17"/>
    </row>
    <row r="28" spans="1:10" ht="17" customHeight="1" x14ac:dyDescent="0.3">
      <c r="A28" s="15"/>
      <c r="B28" s="22" t="s">
        <v>50</v>
      </c>
      <c r="C28" s="23"/>
      <c r="D28" s="23"/>
      <c r="E28" s="23"/>
      <c r="F28" s="59"/>
      <c r="G28" s="7" t="s">
        <v>15</v>
      </c>
      <c r="H28" s="17"/>
    </row>
    <row r="29" spans="1:10" ht="17" customHeight="1" x14ac:dyDescent="0.3">
      <c r="A29" s="15"/>
      <c r="B29" s="31" t="s">
        <v>17</v>
      </c>
      <c r="C29" s="2"/>
      <c r="D29" s="2"/>
      <c r="E29" s="2"/>
      <c r="F29" s="2"/>
      <c r="G29" s="2"/>
      <c r="H29" s="32">
        <f>SUM(F25:F28)</f>
        <v>0</v>
      </c>
    </row>
    <row r="30" spans="1:10" ht="25.5" customHeight="1" x14ac:dyDescent="0.3">
      <c r="A30" s="40" t="s">
        <v>26</v>
      </c>
      <c r="B30" s="41" t="s">
        <v>27</v>
      </c>
      <c r="C30" s="41"/>
      <c r="D30" s="41"/>
      <c r="E30" s="41"/>
      <c r="F30" s="42"/>
      <c r="G30" s="43"/>
      <c r="H30" s="41"/>
    </row>
    <row r="31" spans="1:10" ht="25.5" customHeight="1" x14ac:dyDescent="0.3">
      <c r="A31" s="11"/>
      <c r="B31" s="71" t="s">
        <v>31</v>
      </c>
      <c r="C31" s="71"/>
      <c r="D31" s="71"/>
      <c r="E31" s="71"/>
      <c r="F31" s="71"/>
      <c r="G31" s="71"/>
      <c r="H31" s="2"/>
    </row>
    <row r="32" spans="1:10" ht="16.5" customHeight="1" x14ac:dyDescent="0.3">
      <c r="A32" s="15"/>
      <c r="B32" s="71" t="s">
        <v>51</v>
      </c>
      <c r="C32" s="71"/>
      <c r="D32" s="3">
        <v>40</v>
      </c>
      <c r="E32" s="3" t="s">
        <v>30</v>
      </c>
      <c r="F32" s="61"/>
      <c r="G32" s="7" t="s">
        <v>15</v>
      </c>
      <c r="H32" s="18">
        <f>D32*F32</f>
        <v>0</v>
      </c>
    </row>
    <row r="33" spans="1:8" ht="16.5" customHeight="1" x14ac:dyDescent="0.3">
      <c r="A33" s="15"/>
      <c r="B33" s="72" t="s">
        <v>52</v>
      </c>
      <c r="C33" s="72"/>
      <c r="D33" s="44">
        <v>100</v>
      </c>
      <c r="E33" s="44" t="s">
        <v>30</v>
      </c>
      <c r="F33" s="59"/>
      <c r="G33" s="22" t="s">
        <v>15</v>
      </c>
      <c r="H33" s="57">
        <f t="shared" ref="H33:H34" si="0">D33*F33</f>
        <v>0</v>
      </c>
    </row>
    <row r="34" spans="1:8" ht="16.5" customHeight="1" x14ac:dyDescent="0.3">
      <c r="A34" s="15"/>
      <c r="B34" s="73" t="s">
        <v>18</v>
      </c>
      <c r="C34" s="73"/>
      <c r="D34" s="45">
        <v>40</v>
      </c>
      <c r="E34" s="45" t="s">
        <v>30</v>
      </c>
      <c r="F34" s="60"/>
      <c r="G34" s="7" t="s">
        <v>15</v>
      </c>
      <c r="H34" s="18">
        <f t="shared" si="0"/>
        <v>0</v>
      </c>
    </row>
    <row r="35" spans="1:8" ht="17" customHeight="1" x14ac:dyDescent="0.3">
      <c r="A35" s="15"/>
      <c r="B35" s="31" t="s">
        <v>32</v>
      </c>
      <c r="C35" s="2"/>
      <c r="D35" s="2"/>
      <c r="E35" s="2"/>
      <c r="F35" s="2"/>
      <c r="G35" s="2"/>
      <c r="H35" s="32">
        <f>SUM(H32:H34)</f>
        <v>0</v>
      </c>
    </row>
    <row r="36" spans="1:8" ht="25.5" customHeight="1" x14ac:dyDescent="0.3">
      <c r="A36" s="74" t="s">
        <v>23</v>
      </c>
      <c r="B36" s="74"/>
      <c r="C36" s="74"/>
      <c r="D36" s="74"/>
      <c r="E36" s="74"/>
      <c r="F36" s="74"/>
      <c r="G36" s="74"/>
      <c r="H36" s="74"/>
    </row>
    <row r="37" spans="1:8" ht="17" customHeight="1" x14ac:dyDescent="0.3">
      <c r="A37" s="46"/>
      <c r="B37" s="16" t="s">
        <v>19</v>
      </c>
      <c r="C37" s="10"/>
      <c r="D37" s="10"/>
      <c r="E37" s="47"/>
      <c r="F37" s="48"/>
      <c r="G37" s="49"/>
      <c r="H37" s="21">
        <f>H29+H23+H21+H35</f>
        <v>1056130.7922066001</v>
      </c>
    </row>
    <row r="38" spans="1:8" ht="17" customHeight="1" x14ac:dyDescent="0.3">
      <c r="A38" s="1"/>
      <c r="B38" s="22" t="s">
        <v>53</v>
      </c>
      <c r="C38" s="23"/>
      <c r="D38" s="23"/>
      <c r="E38" s="50"/>
      <c r="F38" s="66"/>
      <c r="G38" s="52"/>
      <c r="H38" s="24">
        <f>H37*F38</f>
        <v>0</v>
      </c>
    </row>
    <row r="39" spans="1:8" ht="17" customHeight="1" x14ac:dyDescent="0.3">
      <c r="A39" s="1"/>
      <c r="B39" s="22" t="s">
        <v>20</v>
      </c>
      <c r="C39" s="23"/>
      <c r="D39" s="23"/>
      <c r="E39" s="50"/>
      <c r="F39" s="51"/>
      <c r="G39" s="52"/>
      <c r="H39" s="24">
        <f>H38+H37</f>
        <v>1056130.7922066001</v>
      </c>
    </row>
    <row r="40" spans="1:8" ht="17" customHeight="1" x14ac:dyDescent="0.3">
      <c r="A40" s="2"/>
      <c r="B40" s="7" t="s">
        <v>21</v>
      </c>
      <c r="C40" s="2"/>
      <c r="D40" s="2"/>
      <c r="E40" s="2"/>
      <c r="F40" s="53">
        <v>0.19</v>
      </c>
      <c r="G40" s="2"/>
      <c r="H40" s="54">
        <f>H39*F40</f>
        <v>200664.85051925402</v>
      </c>
    </row>
    <row r="41" spans="1:8" ht="27.5" customHeight="1" x14ac:dyDescent="0.3">
      <c r="A41" s="2"/>
      <c r="B41" s="75" t="s">
        <v>34</v>
      </c>
      <c r="C41" s="75"/>
      <c r="D41" s="75"/>
      <c r="E41" s="75"/>
      <c r="F41" s="75"/>
      <c r="G41" s="2"/>
      <c r="H41" s="55">
        <f>H40+H39</f>
        <v>1256795.6427258542</v>
      </c>
    </row>
    <row r="42" spans="1:8" s="4" customFormat="1" ht="13.5" customHeight="1" x14ac:dyDescent="0.3">
      <c r="A42" s="2"/>
      <c r="B42" s="2"/>
      <c r="C42" s="2"/>
      <c r="D42" s="2"/>
      <c r="E42" s="2"/>
      <c r="F42" s="2"/>
      <c r="G42" s="2"/>
      <c r="H42" s="2"/>
    </row>
    <row r="43" spans="1:8" ht="22" customHeight="1" x14ac:dyDescent="0.3">
      <c r="A43" s="76"/>
      <c r="B43" s="76"/>
      <c r="C43" s="77"/>
      <c r="D43" s="77"/>
      <c r="E43" s="77"/>
      <c r="F43" s="77"/>
      <c r="G43" s="77"/>
      <c r="H43" s="77"/>
    </row>
    <row r="44" spans="1:8" ht="10.5" customHeight="1" x14ac:dyDescent="0.3">
      <c r="A44" s="5" t="s">
        <v>0</v>
      </c>
      <c r="B44" s="6"/>
      <c r="C44" s="67" t="s">
        <v>4</v>
      </c>
      <c r="D44" s="67"/>
      <c r="E44" s="67"/>
      <c r="F44" s="67"/>
      <c r="G44" s="67"/>
      <c r="H44" s="67"/>
    </row>
    <row r="45" spans="1:8" ht="23" customHeight="1" x14ac:dyDescent="0.3">
      <c r="A45" s="6"/>
      <c r="B45" s="6"/>
      <c r="C45" s="6"/>
      <c r="D45" s="6"/>
      <c r="E45" s="6"/>
      <c r="F45" s="6"/>
      <c r="G45" s="6"/>
      <c r="H45" s="6"/>
    </row>
    <row r="46" spans="1:8" ht="22.75" customHeight="1" x14ac:dyDescent="0.3">
      <c r="A46" s="6"/>
      <c r="B46" s="6"/>
      <c r="C46" s="6"/>
      <c r="D46" s="6"/>
      <c r="E46" s="6"/>
      <c r="F46" s="6"/>
      <c r="G46" s="6"/>
      <c r="H46" s="6"/>
    </row>
    <row r="47" spans="1:8" ht="22.75" customHeight="1" x14ac:dyDescent="0.3">
      <c r="A47" s="6"/>
      <c r="B47" s="6"/>
      <c r="C47" s="6"/>
      <c r="D47" s="6"/>
      <c r="E47" s="6"/>
      <c r="F47" s="6"/>
      <c r="G47" s="6"/>
      <c r="H47" s="6"/>
    </row>
    <row r="48" spans="1:8" ht="22.75" customHeight="1" x14ac:dyDescent="0.3">
      <c r="A48" s="6"/>
      <c r="B48" s="6"/>
      <c r="C48" s="6"/>
      <c r="D48" s="6"/>
      <c r="E48" s="6"/>
      <c r="F48" s="6"/>
      <c r="G48" s="6"/>
      <c r="H48" s="6"/>
    </row>
    <row r="49" spans="1:8" ht="22.75" customHeight="1" x14ac:dyDescent="0.3">
      <c r="A49" s="6"/>
      <c r="B49" s="6"/>
      <c r="C49" s="6"/>
      <c r="D49" s="6"/>
      <c r="E49" s="6"/>
      <c r="F49" s="6"/>
      <c r="G49" s="6"/>
      <c r="H49" s="6"/>
    </row>
    <row r="50" spans="1:8" ht="22.75" customHeight="1" x14ac:dyDescent="0.3">
      <c r="A50" s="6"/>
      <c r="B50" s="6"/>
      <c r="C50" s="6"/>
      <c r="D50" s="6"/>
      <c r="E50" s="6"/>
      <c r="F50" s="6"/>
      <c r="G50" s="6"/>
      <c r="H50" s="6"/>
    </row>
    <row r="51" spans="1:8" ht="22.75" customHeight="1" x14ac:dyDescent="0.3">
      <c r="A51" s="6"/>
      <c r="B51" s="6"/>
      <c r="C51" s="6"/>
      <c r="D51" s="6"/>
      <c r="E51" s="6"/>
      <c r="F51" s="6"/>
      <c r="G51" s="6"/>
      <c r="H51" s="6"/>
    </row>
    <row r="52" spans="1:8" ht="22.75" customHeight="1" x14ac:dyDescent="0.3">
      <c r="A52" s="6"/>
      <c r="E52" s="7"/>
      <c r="F52" s="7"/>
      <c r="G52" s="3"/>
      <c r="H52" s="3"/>
    </row>
    <row r="53" spans="1:8" ht="22.75" customHeight="1" x14ac:dyDescent="0.3">
      <c r="A53" s="6"/>
      <c r="E53" s="7"/>
      <c r="F53" s="7"/>
      <c r="G53" s="3"/>
      <c r="H53" s="3"/>
    </row>
    <row r="54" spans="1:8" ht="22.75" customHeight="1" x14ac:dyDescent="0.3">
      <c r="A54" s="6"/>
      <c r="E54" s="7"/>
      <c r="F54" s="7"/>
      <c r="G54" s="3"/>
      <c r="H54" s="3"/>
    </row>
    <row r="55" spans="1:8" ht="22.75" customHeight="1" x14ac:dyDescent="0.3">
      <c r="A55" s="6"/>
      <c r="E55" s="7"/>
      <c r="F55" s="7"/>
      <c r="G55" s="3"/>
      <c r="H55" s="3"/>
    </row>
    <row r="56" spans="1:8" ht="22.75" customHeight="1" x14ac:dyDescent="0.3">
      <c r="A56" s="6"/>
      <c r="E56" s="7"/>
      <c r="F56" s="7"/>
      <c r="G56" s="3"/>
      <c r="H56" s="3"/>
    </row>
    <row r="57" spans="1:8" ht="22.75" customHeight="1" x14ac:dyDescent="0.3">
      <c r="A57" s="6"/>
      <c r="E57" s="7"/>
      <c r="F57" s="7"/>
      <c r="G57" s="3"/>
      <c r="H57" s="3"/>
    </row>
    <row r="58" spans="1:8" ht="22.75" customHeight="1" x14ac:dyDescent="0.3">
      <c r="A58" s="6"/>
      <c r="E58" s="7"/>
      <c r="F58" s="7"/>
      <c r="G58" s="3"/>
      <c r="H58" s="3"/>
    </row>
    <row r="59" spans="1:8" ht="22.75" customHeight="1" x14ac:dyDescent="0.3">
      <c r="A59" s="6"/>
      <c r="E59" s="7"/>
      <c r="F59" s="7"/>
      <c r="G59" s="3"/>
      <c r="H59" s="3"/>
    </row>
    <row r="60" spans="1:8" ht="22.75" customHeight="1" x14ac:dyDescent="0.3">
      <c r="A60" s="6"/>
      <c r="E60" s="7"/>
      <c r="F60" s="7"/>
      <c r="G60" s="3"/>
      <c r="H60" s="3"/>
    </row>
    <row r="61" spans="1:8" ht="5.75" customHeight="1" x14ac:dyDescent="0.3"/>
    <row r="62" spans="1:8" ht="13.15" customHeight="1" x14ac:dyDescent="0.3"/>
    <row r="63" spans="1:8" ht="6.4" customHeight="1" x14ac:dyDescent="0.3"/>
    <row r="64" spans="1:8" ht="15" customHeight="1" x14ac:dyDescent="0.3">
      <c r="C64" s="8"/>
      <c r="D64" s="8"/>
      <c r="E64" s="4"/>
      <c r="F64" s="4"/>
      <c r="G64" s="9"/>
      <c r="H64" s="9"/>
    </row>
  </sheetData>
  <sheetProtection algorithmName="SHA-512" hashValue="gMY86lbTriUXefcWmJhV3E/Ws2OE158xCJlk/K7shfGf/G7UACmL9bUsZyh33cEf9J2iGh+ZiyuKCEnS+Skbxg==" saltValue="V1LTJxAwLXLz9C0GMpZb4Q==" spinCount="100000" sheet="1" selectLockedCells="1"/>
  <mergeCells count="18">
    <mergeCell ref="A6:H6"/>
    <mergeCell ref="A1:C1"/>
    <mergeCell ref="A2:C2"/>
    <mergeCell ref="A3:C3"/>
    <mergeCell ref="A4:G4"/>
    <mergeCell ref="A5:H5"/>
    <mergeCell ref="C44:H44"/>
    <mergeCell ref="A7:H7"/>
    <mergeCell ref="A8:H8"/>
    <mergeCell ref="B21:F21"/>
    <mergeCell ref="B31:G31"/>
    <mergeCell ref="B32:C32"/>
    <mergeCell ref="B33:C33"/>
    <mergeCell ref="B34:C34"/>
    <mergeCell ref="A36:H36"/>
    <mergeCell ref="B41:F41"/>
    <mergeCell ref="A43:B43"/>
    <mergeCell ref="C43:H43"/>
  </mergeCells>
  <conditionalFormatting sqref="A43:H43">
    <cfRule type="notContainsBlanks" dxfId="7" priority="3">
      <formula>LEN(TRIM(A43))&gt;0</formula>
    </cfRule>
    <cfRule type="notContainsBlanks" dxfId="6" priority="7">
      <formula>LEN(TRIM(A43))&gt;0</formula>
    </cfRule>
  </conditionalFormatting>
  <conditionalFormatting sqref="A1:A3 D1:H3 A21:B21 G21:H21 A36 A4:H20 A37:H44 A22:H35">
    <cfRule type="expression" dxfId="5" priority="8">
      <formula>NOT(CELL("Schutz",A1))</formula>
    </cfRule>
  </conditionalFormatting>
  <conditionalFormatting sqref="A43:H43">
    <cfRule type="notContainsBlanks" dxfId="4" priority="5">
      <formula>LEN(TRIM(A43))&gt;0</formula>
    </cfRule>
  </conditionalFormatting>
  <conditionalFormatting sqref="A7:H7">
    <cfRule type="notContainsBlanks" dxfId="3" priority="6">
      <formula>LEN(TRIM(A7))&gt;0</formula>
    </cfRule>
  </conditionalFormatting>
  <conditionalFormatting sqref="F23 F32:F34 F25:F28">
    <cfRule type="notContainsBlanks" dxfId="2" priority="4">
      <formula>LEN(TRIM(F23))&gt;0</formula>
    </cfRule>
  </conditionalFormatting>
  <conditionalFormatting sqref="D17:D18">
    <cfRule type="notContainsBlanks" dxfId="1" priority="2">
      <formula>LEN(TRIM(D17))&gt;0</formula>
    </cfRule>
  </conditionalFormatting>
  <conditionalFormatting sqref="F38">
    <cfRule type="notContainsBlanks" dxfId="0" priority="1">
      <formula>LEN(TRIM(F38))&gt;0</formula>
    </cfRule>
  </conditionalFormatting>
  <printOptions horizontalCentered="1"/>
  <pageMargins left="0.55118110236220474" right="0.70866141732283472" top="3.937007874015748E-2" bottom="0.78740157480314965" header="0.31496062992125984" footer="0.31496062992125984"/>
  <pageSetup paperSize="9" scale="89" orientation="portrait" r:id="rId1"/>
  <headerFooter>
    <oddFooter>&amp;L&amp;8&amp;D&amp;C&amp;"Frutiger LT 45 Light,Fett"&amp;8 &amp;P &amp;"Frutiger LT 45 Light,Standard"I &amp;N&amp;R&amp;"Frutiger LT 55 Roman,Standard"&amp;8Rieger&amp;"Frutiger LT 45 Light,Standard"Architektur</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HONORAR-gesperrt</vt:lpstr>
      <vt:lpstr>'HONORAR-gesperrt'!Druckbereich</vt:lpstr>
      <vt:lpstr>'HONORAR-gesperrt'!Drucktitel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2023-01-29T15:57:16Z</cp:lastPrinted>
  <dcterms:created xsi:type="dcterms:W3CDTF">2021-03-03T08:50:04Z</dcterms:created>
  <dcterms:modified xsi:type="dcterms:W3CDTF">2024-01-12T12:01:03Z</dcterms:modified>
</cp:coreProperties>
</file>